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3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493" i="1"/>
  <c r="N492"/>
  <c r="N493" s="1"/>
  <c r="M491"/>
  <c r="N490"/>
  <c r="N489"/>
  <c r="N491" s="1"/>
  <c r="M488"/>
  <c r="N487"/>
  <c r="N486"/>
  <c r="N485"/>
  <c r="N484"/>
  <c r="N483"/>
  <c r="N482"/>
  <c r="N481"/>
  <c r="N480"/>
  <c r="N479"/>
  <c r="N478"/>
  <c r="N477"/>
  <c r="N488" s="1"/>
  <c r="M476"/>
  <c r="N475"/>
  <c r="N474"/>
  <c r="N476" s="1"/>
  <c r="M473"/>
  <c r="N472"/>
  <c r="N471"/>
  <c r="N473" s="1"/>
  <c r="M470"/>
  <c r="N469"/>
  <c r="N468"/>
  <c r="N470" s="1"/>
  <c r="M467"/>
  <c r="N466"/>
  <c r="N465"/>
  <c r="N464"/>
  <c r="N463"/>
  <c r="N462"/>
  <c r="N467" s="1"/>
  <c r="M461"/>
  <c r="N460"/>
  <c r="N459"/>
  <c r="N458"/>
  <c r="N457"/>
  <c r="N456"/>
  <c r="N455"/>
  <c r="N454"/>
  <c r="N461" s="1"/>
  <c r="N453"/>
  <c r="M452"/>
  <c r="M495" s="1"/>
  <c r="N451"/>
  <c r="N450"/>
  <c r="N449"/>
  <c r="N452" s="1"/>
  <c r="N495" l="1"/>
  <c r="P438" l="1"/>
  <c r="K438"/>
  <c r="G438"/>
  <c r="F438"/>
  <c r="E438"/>
  <c r="U437"/>
  <c r="U436"/>
  <c r="U435"/>
  <c r="U434"/>
  <c r="U433"/>
  <c r="H433"/>
  <c r="F433"/>
  <c r="I433" s="1"/>
  <c r="U432"/>
  <c r="I432"/>
  <c r="H432"/>
  <c r="F432"/>
  <c r="U431"/>
  <c r="H431"/>
  <c r="I431" s="1"/>
  <c r="F431"/>
  <c r="U430"/>
  <c r="H430"/>
  <c r="F430"/>
  <c r="I430" s="1"/>
  <c r="U429"/>
  <c r="H429"/>
  <c r="F429"/>
  <c r="I429" s="1"/>
  <c r="U428"/>
  <c r="I428"/>
  <c r="L428" s="1"/>
  <c r="H428"/>
  <c r="F428"/>
  <c r="U427"/>
  <c r="H427"/>
  <c r="I427" s="1"/>
  <c r="F427"/>
  <c r="U426"/>
  <c r="H426"/>
  <c r="F426"/>
  <c r="I426" s="1"/>
  <c r="U425"/>
  <c r="H425"/>
  <c r="F425"/>
  <c r="I425" s="1"/>
  <c r="I424"/>
  <c r="H424"/>
  <c r="F424"/>
  <c r="U423"/>
  <c r="H423"/>
  <c r="I423" s="1"/>
  <c r="F423"/>
  <c r="U422"/>
  <c r="H422"/>
  <c r="F422"/>
  <c r="I422" s="1"/>
  <c r="U421"/>
  <c r="H421"/>
  <c r="F421"/>
  <c r="I421" s="1"/>
  <c r="U420"/>
  <c r="I420"/>
  <c r="L420" s="1"/>
  <c r="H420"/>
  <c r="F420"/>
  <c r="U419"/>
  <c r="H419"/>
  <c r="I419" s="1"/>
  <c r="F419"/>
  <c r="U418"/>
  <c r="H418"/>
  <c r="F418"/>
  <c r="I418" s="1"/>
  <c r="U417"/>
  <c r="H417"/>
  <c r="F417"/>
  <c r="I417" s="1"/>
  <c r="U416"/>
  <c r="I416"/>
  <c r="L416" s="1"/>
  <c r="H416"/>
  <c r="F416"/>
  <c r="U415"/>
  <c r="H415"/>
  <c r="I415" s="1"/>
  <c r="F415"/>
  <c r="L414"/>
  <c r="M414" s="1"/>
  <c r="N414" s="1"/>
  <c r="U413"/>
  <c r="H413"/>
  <c r="F413"/>
  <c r="I413" s="1"/>
  <c r="U412"/>
  <c r="I412"/>
  <c r="L412" s="1"/>
  <c r="H412"/>
  <c r="F412"/>
  <c r="U411"/>
  <c r="H411"/>
  <c r="I411" s="1"/>
  <c r="F411"/>
  <c r="H410"/>
  <c r="F410"/>
  <c r="I410" s="1"/>
  <c r="U409"/>
  <c r="H409"/>
  <c r="F409"/>
  <c r="I409" s="1"/>
  <c r="U408"/>
  <c r="I408"/>
  <c r="L408" s="1"/>
  <c r="H408"/>
  <c r="F408"/>
  <c r="U407"/>
  <c r="H407"/>
  <c r="I407" s="1"/>
  <c r="F407"/>
  <c r="U406"/>
  <c r="H406"/>
  <c r="F406"/>
  <c r="I406" s="1"/>
  <c r="U405"/>
  <c r="H405"/>
  <c r="F405"/>
  <c r="I405" s="1"/>
  <c r="U404"/>
  <c r="I404"/>
  <c r="L404" s="1"/>
  <c r="H404"/>
  <c r="F404"/>
  <c r="U403"/>
  <c r="H403"/>
  <c r="I403" s="1"/>
  <c r="F403"/>
  <c r="U402"/>
  <c r="H402"/>
  <c r="F402"/>
  <c r="I402" s="1"/>
  <c r="U401"/>
  <c r="H401"/>
  <c r="F401"/>
  <c r="I401" s="1"/>
  <c r="U400"/>
  <c r="I400"/>
  <c r="L400" s="1"/>
  <c r="H400"/>
  <c r="F400"/>
  <c r="U399"/>
  <c r="H399"/>
  <c r="I399" s="1"/>
  <c r="F399"/>
  <c r="U398"/>
  <c r="H398"/>
  <c r="F398"/>
  <c r="I398" s="1"/>
  <c r="U397"/>
  <c r="H397"/>
  <c r="F397"/>
  <c r="I397" s="1"/>
  <c r="U396"/>
  <c r="I396"/>
  <c r="L396" s="1"/>
  <c r="H396"/>
  <c r="F396"/>
  <c r="U395"/>
  <c r="H395"/>
  <c r="I395" s="1"/>
  <c r="F395"/>
  <c r="U394"/>
  <c r="H394"/>
  <c r="F394"/>
  <c r="I394" s="1"/>
  <c r="U393"/>
  <c r="H393"/>
  <c r="F393"/>
  <c r="I393" s="1"/>
  <c r="U392"/>
  <c r="I392"/>
  <c r="L392" s="1"/>
  <c r="H392"/>
  <c r="F392"/>
  <c r="U391"/>
  <c r="H391"/>
  <c r="I391" s="1"/>
  <c r="F391"/>
  <c r="U390"/>
  <c r="H390"/>
  <c r="F390"/>
  <c r="I390" s="1"/>
  <c r="U389"/>
  <c r="H389"/>
  <c r="F389"/>
  <c r="I389" s="1"/>
  <c r="U388"/>
  <c r="I388"/>
  <c r="L388" s="1"/>
  <c r="H388"/>
  <c r="F388"/>
  <c r="U387"/>
  <c r="H387"/>
  <c r="I387" s="1"/>
  <c r="F387"/>
  <c r="U386"/>
  <c r="H386"/>
  <c r="F386"/>
  <c r="I386" s="1"/>
  <c r="U385"/>
  <c r="H385"/>
  <c r="F385"/>
  <c r="I385" s="1"/>
  <c r="U384"/>
  <c r="I384"/>
  <c r="L384" s="1"/>
  <c r="H384"/>
  <c r="F384"/>
  <c r="U383"/>
  <c r="H383"/>
  <c r="I383" s="1"/>
  <c r="F383"/>
  <c r="U382"/>
  <c r="H382"/>
  <c r="F382"/>
  <c r="I382" s="1"/>
  <c r="U381"/>
  <c r="S381"/>
  <c r="H381"/>
  <c r="I381" s="1"/>
  <c r="F381"/>
  <c r="U380"/>
  <c r="H380"/>
  <c r="F380"/>
  <c r="I380" s="1"/>
  <c r="U379"/>
  <c r="H379"/>
  <c r="F379"/>
  <c r="I379" s="1"/>
  <c r="U378"/>
  <c r="H378"/>
  <c r="F378"/>
  <c r="I378" s="1"/>
  <c r="U377"/>
  <c r="I377"/>
  <c r="L377" s="1"/>
  <c r="H377"/>
  <c r="F377"/>
  <c r="U376"/>
  <c r="H376"/>
  <c r="I376" s="1"/>
  <c r="F376"/>
  <c r="U375"/>
  <c r="H375"/>
  <c r="F375"/>
  <c r="I375" s="1"/>
  <c r="U374"/>
  <c r="S374"/>
  <c r="H374"/>
  <c r="F374"/>
  <c r="I374" s="1"/>
  <c r="U373"/>
  <c r="I373"/>
  <c r="H373"/>
  <c r="F373"/>
  <c r="U372"/>
  <c r="H372"/>
  <c r="I372" s="1"/>
  <c r="F372"/>
  <c r="U371"/>
  <c r="H371"/>
  <c r="F371"/>
  <c r="I371" s="1"/>
  <c r="U370"/>
  <c r="H370"/>
  <c r="F370"/>
  <c r="I370" s="1"/>
  <c r="U369"/>
  <c r="I369"/>
  <c r="L369" s="1"/>
  <c r="H369"/>
  <c r="F369"/>
  <c r="H368"/>
  <c r="F368"/>
  <c r="I368" s="1"/>
  <c r="U367"/>
  <c r="H367"/>
  <c r="F367"/>
  <c r="I367" s="1"/>
  <c r="U366"/>
  <c r="I366"/>
  <c r="L366" s="1"/>
  <c r="H366"/>
  <c r="F366"/>
  <c r="U365"/>
  <c r="H365"/>
  <c r="I365" s="1"/>
  <c r="F365"/>
  <c r="S364"/>
  <c r="U364" s="1"/>
  <c r="H364"/>
  <c r="I364" s="1"/>
  <c r="F364"/>
  <c r="L363"/>
  <c r="M363" s="1"/>
  <c r="N363" s="1"/>
  <c r="L362"/>
  <c r="M362" s="1"/>
  <c r="N362" s="1"/>
  <c r="U361"/>
  <c r="H361"/>
  <c r="F361"/>
  <c r="I361" s="1"/>
  <c r="U360"/>
  <c r="I360"/>
  <c r="L360" s="1"/>
  <c r="H360"/>
  <c r="F360"/>
  <c r="U359"/>
  <c r="H359"/>
  <c r="I359" s="1"/>
  <c r="F359"/>
  <c r="U358"/>
  <c r="H358"/>
  <c r="F358"/>
  <c r="I358" s="1"/>
  <c r="U357"/>
  <c r="H357"/>
  <c r="F357"/>
  <c r="I357" s="1"/>
  <c r="H356"/>
  <c r="F356"/>
  <c r="I356" s="1"/>
  <c r="U355"/>
  <c r="I355"/>
  <c r="L355" s="1"/>
  <c r="H355"/>
  <c r="F355"/>
  <c r="U354"/>
  <c r="H354"/>
  <c r="I354" s="1"/>
  <c r="F354"/>
  <c r="U353"/>
  <c r="H353"/>
  <c r="F353"/>
  <c r="I353" s="1"/>
  <c r="U352"/>
  <c r="H352"/>
  <c r="F352"/>
  <c r="I352" s="1"/>
  <c r="U351"/>
  <c r="I351"/>
  <c r="L351" s="1"/>
  <c r="H351"/>
  <c r="F351"/>
  <c r="U350"/>
  <c r="H350"/>
  <c r="I350" s="1"/>
  <c r="F350"/>
  <c r="U349"/>
  <c r="H349"/>
  <c r="F349"/>
  <c r="I349" s="1"/>
  <c r="U348"/>
  <c r="H348"/>
  <c r="F348"/>
  <c r="I348" s="1"/>
  <c r="U347"/>
  <c r="I347"/>
  <c r="L347" s="1"/>
  <c r="H347"/>
  <c r="F347"/>
  <c r="U346"/>
  <c r="H346"/>
  <c r="I346" s="1"/>
  <c r="F346"/>
  <c r="U345"/>
  <c r="H345"/>
  <c r="F345"/>
  <c r="I345" s="1"/>
  <c r="U344"/>
  <c r="H344"/>
  <c r="F344"/>
  <c r="I344" s="1"/>
  <c r="U343"/>
  <c r="I343"/>
  <c r="L343" s="1"/>
  <c r="H343"/>
  <c r="F343"/>
  <c r="U342"/>
  <c r="H342"/>
  <c r="I342" s="1"/>
  <c r="F342"/>
  <c r="U341"/>
  <c r="H341"/>
  <c r="F341"/>
  <c r="I341" s="1"/>
  <c r="U340"/>
  <c r="H340"/>
  <c r="F340"/>
  <c r="I340" s="1"/>
  <c r="U339"/>
  <c r="I339"/>
  <c r="L339" s="1"/>
  <c r="H339"/>
  <c r="F339"/>
  <c r="U338"/>
  <c r="H338"/>
  <c r="I338" s="1"/>
  <c r="F338"/>
  <c r="U337"/>
  <c r="H337"/>
  <c r="F337"/>
  <c r="I337" s="1"/>
  <c r="U336"/>
  <c r="H336"/>
  <c r="F336"/>
  <c r="I336" s="1"/>
  <c r="U335"/>
  <c r="I335"/>
  <c r="L335" s="1"/>
  <c r="H335"/>
  <c r="F335"/>
  <c r="U334"/>
  <c r="H334"/>
  <c r="I334" s="1"/>
  <c r="F334"/>
  <c r="U333"/>
  <c r="H333"/>
  <c r="F333"/>
  <c r="I333" s="1"/>
  <c r="U332"/>
  <c r="H332"/>
  <c r="F332"/>
  <c r="I332" s="1"/>
  <c r="U331"/>
  <c r="I331"/>
  <c r="L331" s="1"/>
  <c r="H331"/>
  <c r="F331"/>
  <c r="U330"/>
  <c r="H330"/>
  <c r="I330" s="1"/>
  <c r="F330"/>
  <c r="U329"/>
  <c r="H329"/>
  <c r="F329"/>
  <c r="I329" s="1"/>
  <c r="U328"/>
  <c r="H328"/>
  <c r="F328"/>
  <c r="I328" s="1"/>
  <c r="U327"/>
  <c r="I327"/>
  <c r="L327" s="1"/>
  <c r="H327"/>
  <c r="F327"/>
  <c r="U326"/>
  <c r="H326"/>
  <c r="I326" s="1"/>
  <c r="F326"/>
  <c r="U325"/>
  <c r="H325"/>
  <c r="F325"/>
  <c r="I325" s="1"/>
  <c r="U324"/>
  <c r="H324"/>
  <c r="F324"/>
  <c r="I324" s="1"/>
  <c r="U323"/>
  <c r="I323"/>
  <c r="L323" s="1"/>
  <c r="H323"/>
  <c r="F323"/>
  <c r="U322"/>
  <c r="H322"/>
  <c r="I322" s="1"/>
  <c r="F322"/>
  <c r="U321"/>
  <c r="H321"/>
  <c r="F321"/>
  <c r="I321" s="1"/>
  <c r="U320"/>
  <c r="H320"/>
  <c r="F320"/>
  <c r="I320" s="1"/>
  <c r="U319"/>
  <c r="I319"/>
  <c r="L319" s="1"/>
  <c r="H319"/>
  <c r="F319"/>
  <c r="U318"/>
  <c r="H318"/>
  <c r="I318" s="1"/>
  <c r="F318"/>
  <c r="U317"/>
  <c r="H317"/>
  <c r="F317"/>
  <c r="I317" s="1"/>
  <c r="U316"/>
  <c r="H316"/>
  <c r="F316"/>
  <c r="I316" s="1"/>
  <c r="U315"/>
  <c r="I315"/>
  <c r="L315" s="1"/>
  <c r="H315"/>
  <c r="F315"/>
  <c r="U314"/>
  <c r="H314"/>
  <c r="I314" s="1"/>
  <c r="F314"/>
  <c r="U313"/>
  <c r="H313"/>
  <c r="F313"/>
  <c r="I313" s="1"/>
  <c r="U312"/>
  <c r="H312"/>
  <c r="F312"/>
  <c r="I312" s="1"/>
  <c r="U311"/>
  <c r="I311"/>
  <c r="L311" s="1"/>
  <c r="H311"/>
  <c r="F311"/>
  <c r="U310"/>
  <c r="H310"/>
  <c r="I310" s="1"/>
  <c r="F310"/>
  <c r="U309"/>
  <c r="H309"/>
  <c r="F309"/>
  <c r="I309" s="1"/>
  <c r="U308"/>
  <c r="H308"/>
  <c r="F308"/>
  <c r="I308" s="1"/>
  <c r="U307"/>
  <c r="I307"/>
  <c r="L307" s="1"/>
  <c r="H307"/>
  <c r="F307"/>
  <c r="U306"/>
  <c r="H306"/>
  <c r="I306" s="1"/>
  <c r="F306"/>
  <c r="U305"/>
  <c r="H305"/>
  <c r="F305"/>
  <c r="I305" s="1"/>
  <c r="U304"/>
  <c r="H304"/>
  <c r="F304"/>
  <c r="I304" s="1"/>
  <c r="U303"/>
  <c r="I303"/>
  <c r="L303" s="1"/>
  <c r="H303"/>
  <c r="F303"/>
  <c r="U302"/>
  <c r="H302"/>
  <c r="I302" s="1"/>
  <c r="F302"/>
  <c r="U301"/>
  <c r="H301"/>
  <c r="F301"/>
  <c r="I301" s="1"/>
  <c r="U300"/>
  <c r="H300"/>
  <c r="F300"/>
  <c r="I300" s="1"/>
  <c r="U299"/>
  <c r="I299"/>
  <c r="L299" s="1"/>
  <c r="H299"/>
  <c r="F299"/>
  <c r="U298"/>
  <c r="H298"/>
  <c r="I298" s="1"/>
  <c r="F298"/>
  <c r="U297"/>
  <c r="H297"/>
  <c r="F297"/>
  <c r="I297" s="1"/>
  <c r="U296"/>
  <c r="H296"/>
  <c r="F296"/>
  <c r="I296" s="1"/>
  <c r="U295"/>
  <c r="I295"/>
  <c r="L295" s="1"/>
  <c r="H295"/>
  <c r="F295"/>
  <c r="U294"/>
  <c r="H294"/>
  <c r="I294" s="1"/>
  <c r="F294"/>
  <c r="U293"/>
  <c r="H293"/>
  <c r="F293"/>
  <c r="I293" s="1"/>
  <c r="U292"/>
  <c r="H292"/>
  <c r="F292"/>
  <c r="I292" s="1"/>
  <c r="U291"/>
  <c r="I291"/>
  <c r="L291" s="1"/>
  <c r="H291"/>
  <c r="F291"/>
  <c r="U290"/>
  <c r="H290"/>
  <c r="I290" s="1"/>
  <c r="F290"/>
  <c r="U289"/>
  <c r="H289"/>
  <c r="F289"/>
  <c r="I289" s="1"/>
  <c r="U288"/>
  <c r="H288"/>
  <c r="F288"/>
  <c r="I288" s="1"/>
  <c r="U287"/>
  <c r="I287"/>
  <c r="J356" s="1"/>
  <c r="H287"/>
  <c r="F287"/>
  <c r="U286"/>
  <c r="H286"/>
  <c r="F286"/>
  <c r="I286" s="1"/>
  <c r="U285"/>
  <c r="H285"/>
  <c r="F285"/>
  <c r="I285" s="1"/>
  <c r="U284"/>
  <c r="H284"/>
  <c r="I284" s="1"/>
  <c r="F284"/>
  <c r="U283"/>
  <c r="H283"/>
  <c r="F283"/>
  <c r="I283" s="1"/>
  <c r="U282"/>
  <c r="H282"/>
  <c r="F282"/>
  <c r="I282" s="1"/>
  <c r="U281"/>
  <c r="I281"/>
  <c r="L281" s="1"/>
  <c r="H281"/>
  <c r="F281"/>
  <c r="U280"/>
  <c r="H280"/>
  <c r="I280" s="1"/>
  <c r="F280"/>
  <c r="U279"/>
  <c r="H279"/>
  <c r="F279"/>
  <c r="I279" s="1"/>
  <c r="L279" s="1"/>
  <c r="U278"/>
  <c r="H278"/>
  <c r="F278"/>
  <c r="I278" s="1"/>
  <c r="L278" s="1"/>
  <c r="U277"/>
  <c r="I277"/>
  <c r="H277"/>
  <c r="F277"/>
  <c r="U276"/>
  <c r="H276"/>
  <c r="I276" s="1"/>
  <c r="F276"/>
  <c r="U275"/>
  <c r="H275"/>
  <c r="F275"/>
  <c r="I275" s="1"/>
  <c r="L275" s="1"/>
  <c r="U274"/>
  <c r="L274"/>
  <c r="M274" s="1"/>
  <c r="N274" s="1"/>
  <c r="H274"/>
  <c r="F274"/>
  <c r="I274" s="1"/>
  <c r="U273"/>
  <c r="I273"/>
  <c r="L273" s="1"/>
  <c r="H273"/>
  <c r="F273"/>
  <c r="U272"/>
  <c r="H272"/>
  <c r="I272" s="1"/>
  <c r="F272"/>
  <c r="U271"/>
  <c r="H271"/>
  <c r="F271"/>
  <c r="I271" s="1"/>
  <c r="L271" s="1"/>
  <c r="U270"/>
  <c r="L270"/>
  <c r="M270" s="1"/>
  <c r="N270" s="1"/>
  <c r="H270"/>
  <c r="F270"/>
  <c r="I270" s="1"/>
  <c r="U269"/>
  <c r="I269"/>
  <c r="L269" s="1"/>
  <c r="H269"/>
  <c r="F269"/>
  <c r="U268"/>
  <c r="H268"/>
  <c r="F268"/>
  <c r="I268" s="1"/>
  <c r="J268" s="1"/>
  <c r="U267"/>
  <c r="I267"/>
  <c r="H267"/>
  <c r="F267"/>
  <c r="U266"/>
  <c r="I266"/>
  <c r="H266"/>
  <c r="F266"/>
  <c r="U265"/>
  <c r="H265"/>
  <c r="F265"/>
  <c r="U264"/>
  <c r="L264"/>
  <c r="H264"/>
  <c r="F264"/>
  <c r="I264" s="1"/>
  <c r="M264" s="1"/>
  <c r="N264" s="1"/>
  <c r="U263"/>
  <c r="L263"/>
  <c r="I263"/>
  <c r="H263"/>
  <c r="F263"/>
  <c r="U262"/>
  <c r="I262"/>
  <c r="H262"/>
  <c r="F262"/>
  <c r="U261"/>
  <c r="L261"/>
  <c r="H261"/>
  <c r="F261"/>
  <c r="I261" s="1"/>
  <c r="U260"/>
  <c r="I260"/>
  <c r="L260" s="1"/>
  <c r="H260"/>
  <c r="F260"/>
  <c r="U259"/>
  <c r="H259"/>
  <c r="I259" s="1"/>
  <c r="F259"/>
  <c r="U258"/>
  <c r="H258"/>
  <c r="F258"/>
  <c r="I258" s="1"/>
  <c r="L258" s="1"/>
  <c r="U257"/>
  <c r="I257"/>
  <c r="L257" s="1"/>
  <c r="H257"/>
  <c r="F257"/>
  <c r="U256"/>
  <c r="I256"/>
  <c r="H256"/>
  <c r="F256"/>
  <c r="U255"/>
  <c r="H255"/>
  <c r="F255"/>
  <c r="I255" s="1"/>
  <c r="L255" s="1"/>
  <c r="U254"/>
  <c r="H254"/>
  <c r="F254"/>
  <c r="I254" s="1"/>
  <c r="J258" s="1"/>
  <c r="U253"/>
  <c r="I253"/>
  <c r="L253" s="1"/>
  <c r="H253"/>
  <c r="F253"/>
  <c r="U252"/>
  <c r="H252"/>
  <c r="F252"/>
  <c r="I252" s="1"/>
  <c r="L252" s="1"/>
  <c r="U251"/>
  <c r="H251"/>
  <c r="F251"/>
  <c r="I251" s="1"/>
  <c r="L251" s="1"/>
  <c r="U250"/>
  <c r="I250"/>
  <c r="L250" s="1"/>
  <c r="H250"/>
  <c r="F250"/>
  <c r="U249"/>
  <c r="I249"/>
  <c r="H249"/>
  <c r="F249"/>
  <c r="L248"/>
  <c r="M248" s="1"/>
  <c r="N248" s="1"/>
  <c r="U247"/>
  <c r="N247"/>
  <c r="M247"/>
  <c r="L247"/>
  <c r="U246"/>
  <c r="H246"/>
  <c r="F246"/>
  <c r="I246" s="1"/>
  <c r="L246" s="1"/>
  <c r="U245"/>
  <c r="H245"/>
  <c r="F245"/>
  <c r="I245" s="1"/>
  <c r="L245" s="1"/>
  <c r="U244"/>
  <c r="I244"/>
  <c r="L244" s="1"/>
  <c r="H244"/>
  <c r="F244"/>
  <c r="U243"/>
  <c r="I243"/>
  <c r="H243"/>
  <c r="F243"/>
  <c r="U242"/>
  <c r="H242"/>
  <c r="F242"/>
  <c r="I242" s="1"/>
  <c r="L242" s="1"/>
  <c r="U241"/>
  <c r="H241"/>
  <c r="F241"/>
  <c r="I241" s="1"/>
  <c r="J248" s="1"/>
  <c r="I240"/>
  <c r="H240"/>
  <c r="F240"/>
  <c r="U239"/>
  <c r="H239"/>
  <c r="I239" s="1"/>
  <c r="F239"/>
  <c r="U238"/>
  <c r="H238"/>
  <c r="F238"/>
  <c r="L237"/>
  <c r="H237"/>
  <c r="F237"/>
  <c r="I237" s="1"/>
  <c r="U236"/>
  <c r="I236"/>
  <c r="L236" s="1"/>
  <c r="H236"/>
  <c r="F236"/>
  <c r="U235"/>
  <c r="H235"/>
  <c r="I235" s="1"/>
  <c r="F235"/>
  <c r="U234"/>
  <c r="M234"/>
  <c r="N234" s="1"/>
  <c r="H234"/>
  <c r="F234"/>
  <c r="I234" s="1"/>
  <c r="L234" s="1"/>
  <c r="U233"/>
  <c r="H233"/>
  <c r="F233"/>
  <c r="I233" s="1"/>
  <c r="L233" s="1"/>
  <c r="M233" s="1"/>
  <c r="N233" s="1"/>
  <c r="U232"/>
  <c r="I232"/>
  <c r="L232" s="1"/>
  <c r="H232"/>
  <c r="F232"/>
  <c r="U231"/>
  <c r="H231"/>
  <c r="I231" s="1"/>
  <c r="F231"/>
  <c r="U230"/>
  <c r="M230"/>
  <c r="N230" s="1"/>
  <c r="H230"/>
  <c r="F230"/>
  <c r="I230" s="1"/>
  <c r="L230" s="1"/>
  <c r="U229"/>
  <c r="H229"/>
  <c r="F229"/>
  <c r="I229" s="1"/>
  <c r="L229" s="1"/>
  <c r="M229" s="1"/>
  <c r="N229" s="1"/>
  <c r="U228"/>
  <c r="I228"/>
  <c r="L228" s="1"/>
  <c r="H228"/>
  <c r="F228"/>
  <c r="U227"/>
  <c r="H227"/>
  <c r="I227" s="1"/>
  <c r="F227"/>
  <c r="U226"/>
  <c r="M226"/>
  <c r="N226" s="1"/>
  <c r="H226"/>
  <c r="F226"/>
  <c r="I226" s="1"/>
  <c r="L226" s="1"/>
  <c r="U225"/>
  <c r="H225"/>
  <c r="F225"/>
  <c r="I225" s="1"/>
  <c r="L225" s="1"/>
  <c r="M225" s="1"/>
  <c r="N225" s="1"/>
  <c r="U224"/>
  <c r="I224"/>
  <c r="L224" s="1"/>
  <c r="H224"/>
  <c r="F224"/>
  <c r="U223"/>
  <c r="H223"/>
  <c r="I223" s="1"/>
  <c r="F223"/>
  <c r="U222"/>
  <c r="M222"/>
  <c r="N222" s="1"/>
  <c r="H222"/>
  <c r="F222"/>
  <c r="I222" s="1"/>
  <c r="L222" s="1"/>
  <c r="U221"/>
  <c r="H221"/>
  <c r="F221"/>
  <c r="I221" s="1"/>
  <c r="U220"/>
  <c r="I220"/>
  <c r="L220" s="1"/>
  <c r="H220"/>
  <c r="F220"/>
  <c r="U219"/>
  <c r="H219"/>
  <c r="F219"/>
  <c r="I219" s="1"/>
  <c r="U218"/>
  <c r="I218"/>
  <c r="J218" s="1"/>
  <c r="H218"/>
  <c r="F218"/>
  <c r="U217"/>
  <c r="H217"/>
  <c r="I217" s="1"/>
  <c r="F217"/>
  <c r="U216"/>
  <c r="H216"/>
  <c r="F216"/>
  <c r="I216" s="1"/>
  <c r="L216" s="1"/>
  <c r="U215"/>
  <c r="H215"/>
  <c r="I215" s="1"/>
  <c r="F215"/>
  <c r="U214"/>
  <c r="H214"/>
  <c r="I214" s="1"/>
  <c r="F214"/>
  <c r="U213"/>
  <c r="H213"/>
  <c r="F213"/>
  <c r="I213" s="1"/>
  <c r="U212"/>
  <c r="I212"/>
  <c r="L212" s="1"/>
  <c r="H212"/>
  <c r="F212"/>
  <c r="U211"/>
  <c r="H211"/>
  <c r="I211" s="1"/>
  <c r="F211"/>
  <c r="U210"/>
  <c r="H210"/>
  <c r="I210" s="1"/>
  <c r="F210"/>
  <c r="U209"/>
  <c r="H209"/>
  <c r="F209"/>
  <c r="I209" s="1"/>
  <c r="U208"/>
  <c r="I208"/>
  <c r="L208" s="1"/>
  <c r="H208"/>
  <c r="F208"/>
  <c r="U207"/>
  <c r="H207"/>
  <c r="I207" s="1"/>
  <c r="F207"/>
  <c r="U206"/>
  <c r="H206"/>
  <c r="I206" s="1"/>
  <c r="F206"/>
  <c r="U205"/>
  <c r="H205"/>
  <c r="F205"/>
  <c r="I205" s="1"/>
  <c r="U204"/>
  <c r="I204"/>
  <c r="L204" s="1"/>
  <c r="H204"/>
  <c r="F204"/>
  <c r="U203"/>
  <c r="H203"/>
  <c r="F203"/>
  <c r="I203" s="1"/>
  <c r="U202"/>
  <c r="H202"/>
  <c r="F202"/>
  <c r="I202" s="1"/>
  <c r="U201"/>
  <c r="L201"/>
  <c r="I201"/>
  <c r="M201" s="1"/>
  <c r="N201" s="1"/>
  <c r="H201"/>
  <c r="F201"/>
  <c r="U200"/>
  <c r="I200"/>
  <c r="L200" s="1"/>
  <c r="H200"/>
  <c r="F200"/>
  <c r="U199"/>
  <c r="H199"/>
  <c r="F199"/>
  <c r="I199" s="1"/>
  <c r="U198"/>
  <c r="H198"/>
  <c r="F198"/>
  <c r="I198" s="1"/>
  <c r="U197"/>
  <c r="L197"/>
  <c r="I197"/>
  <c r="M197" s="1"/>
  <c r="N197" s="1"/>
  <c r="H197"/>
  <c r="F197"/>
  <c r="U196"/>
  <c r="I196"/>
  <c r="L196" s="1"/>
  <c r="H196"/>
  <c r="F196"/>
  <c r="U195"/>
  <c r="H195"/>
  <c r="F195"/>
  <c r="I195" s="1"/>
  <c r="U194"/>
  <c r="H194"/>
  <c r="F194"/>
  <c r="I194" s="1"/>
  <c r="U193"/>
  <c r="L193"/>
  <c r="I193"/>
  <c r="M193" s="1"/>
  <c r="N193" s="1"/>
  <c r="H193"/>
  <c r="F193"/>
  <c r="U192"/>
  <c r="I192"/>
  <c r="L192" s="1"/>
  <c r="H192"/>
  <c r="F192"/>
  <c r="U191"/>
  <c r="H191"/>
  <c r="F191"/>
  <c r="I191" s="1"/>
  <c r="U190"/>
  <c r="H190"/>
  <c r="F190"/>
  <c r="I190" s="1"/>
  <c r="U189"/>
  <c r="L189"/>
  <c r="I189"/>
  <c r="M189" s="1"/>
  <c r="N189" s="1"/>
  <c r="H189"/>
  <c r="F189"/>
  <c r="U188"/>
  <c r="I188"/>
  <c r="L188" s="1"/>
  <c r="H188"/>
  <c r="F188"/>
  <c r="U187"/>
  <c r="H187"/>
  <c r="F187"/>
  <c r="I187" s="1"/>
  <c r="U186"/>
  <c r="H186"/>
  <c r="F186"/>
  <c r="I186" s="1"/>
  <c r="U185"/>
  <c r="L185"/>
  <c r="I185"/>
  <c r="M185" s="1"/>
  <c r="N185" s="1"/>
  <c r="H185"/>
  <c r="F185"/>
  <c r="U184"/>
  <c r="I184"/>
  <c r="L184" s="1"/>
  <c r="H184"/>
  <c r="F184"/>
  <c r="U183"/>
  <c r="H183"/>
  <c r="F183"/>
  <c r="I183" s="1"/>
  <c r="U182"/>
  <c r="H182"/>
  <c r="F182"/>
  <c r="I182" s="1"/>
  <c r="U181"/>
  <c r="L181"/>
  <c r="I181"/>
  <c r="M181" s="1"/>
  <c r="N181" s="1"/>
  <c r="H181"/>
  <c r="F181"/>
  <c r="U180"/>
  <c r="I180"/>
  <c r="L180" s="1"/>
  <c r="H180"/>
  <c r="F180"/>
  <c r="U179"/>
  <c r="H179"/>
  <c r="F179"/>
  <c r="I179" s="1"/>
  <c r="U178"/>
  <c r="H178"/>
  <c r="F178"/>
  <c r="I178" s="1"/>
  <c r="U177"/>
  <c r="L177"/>
  <c r="I177"/>
  <c r="M177" s="1"/>
  <c r="N177" s="1"/>
  <c r="H177"/>
  <c r="F177"/>
  <c r="U176"/>
  <c r="I176"/>
  <c r="L176" s="1"/>
  <c r="H176"/>
  <c r="F176"/>
  <c r="U175"/>
  <c r="H175"/>
  <c r="F175"/>
  <c r="I175" s="1"/>
  <c r="U174"/>
  <c r="H174"/>
  <c r="F174"/>
  <c r="I174" s="1"/>
  <c r="U173"/>
  <c r="L173"/>
  <c r="I173"/>
  <c r="M173" s="1"/>
  <c r="N173" s="1"/>
  <c r="H173"/>
  <c r="F173"/>
  <c r="U172"/>
  <c r="I172"/>
  <c r="L172" s="1"/>
  <c r="H172"/>
  <c r="F172"/>
  <c r="U171"/>
  <c r="H171"/>
  <c r="F171"/>
  <c r="I171" s="1"/>
  <c r="U170"/>
  <c r="H170"/>
  <c r="F170"/>
  <c r="I170" s="1"/>
  <c r="U169"/>
  <c r="L169"/>
  <c r="I169"/>
  <c r="M169" s="1"/>
  <c r="N169" s="1"/>
  <c r="H169"/>
  <c r="F169"/>
  <c r="U168"/>
  <c r="I168"/>
  <c r="L168" s="1"/>
  <c r="H168"/>
  <c r="F168"/>
  <c r="U167"/>
  <c r="H167"/>
  <c r="F167"/>
  <c r="I167" s="1"/>
  <c r="U166"/>
  <c r="H166"/>
  <c r="F166"/>
  <c r="I166" s="1"/>
  <c r="U165"/>
  <c r="L165"/>
  <c r="I165"/>
  <c r="H165"/>
  <c r="F165"/>
  <c r="U164"/>
  <c r="H164"/>
  <c r="F164"/>
  <c r="I164" s="1"/>
  <c r="U163"/>
  <c r="H163"/>
  <c r="F163"/>
  <c r="I163" s="1"/>
  <c r="U162"/>
  <c r="L162"/>
  <c r="I162"/>
  <c r="M162" s="1"/>
  <c r="N162" s="1"/>
  <c r="H162"/>
  <c r="F162"/>
  <c r="U161"/>
  <c r="I161"/>
  <c r="L161" s="1"/>
  <c r="H161"/>
  <c r="F161"/>
  <c r="U160"/>
  <c r="H160"/>
  <c r="F160"/>
  <c r="I160" s="1"/>
  <c r="U159"/>
  <c r="H159"/>
  <c r="F159"/>
  <c r="I159" s="1"/>
  <c r="U158"/>
  <c r="Q158"/>
  <c r="H158"/>
  <c r="F158"/>
  <c r="I158" s="1"/>
  <c r="U157"/>
  <c r="L157"/>
  <c r="I157"/>
  <c r="M157" s="1"/>
  <c r="N157" s="1"/>
  <c r="H157"/>
  <c r="F157"/>
  <c r="U156"/>
  <c r="H156"/>
  <c r="F156"/>
  <c r="I156" s="1"/>
  <c r="U155"/>
  <c r="H155"/>
  <c r="F155"/>
  <c r="I155" s="1"/>
  <c r="U154"/>
  <c r="L154"/>
  <c r="I154"/>
  <c r="M154" s="1"/>
  <c r="N154" s="1"/>
  <c r="H154"/>
  <c r="F154"/>
  <c r="H153"/>
  <c r="F153"/>
  <c r="I153" s="1"/>
  <c r="U152"/>
  <c r="H152"/>
  <c r="F152"/>
  <c r="I152" s="1"/>
  <c r="U151"/>
  <c r="L151"/>
  <c r="I151"/>
  <c r="M151" s="1"/>
  <c r="N151" s="1"/>
  <c r="H151"/>
  <c r="F151"/>
  <c r="U150"/>
  <c r="I150"/>
  <c r="L150" s="1"/>
  <c r="H150"/>
  <c r="F150"/>
  <c r="U149"/>
  <c r="H149"/>
  <c r="F149"/>
  <c r="I149" s="1"/>
  <c r="U148"/>
  <c r="H148"/>
  <c r="F148"/>
  <c r="I148" s="1"/>
  <c r="U147"/>
  <c r="L147"/>
  <c r="I147"/>
  <c r="M147" s="1"/>
  <c r="N147" s="1"/>
  <c r="H147"/>
  <c r="F147"/>
  <c r="U146"/>
  <c r="I146"/>
  <c r="L146" s="1"/>
  <c r="H146"/>
  <c r="F146"/>
  <c r="U145"/>
  <c r="H145"/>
  <c r="F145"/>
  <c r="I145" s="1"/>
  <c r="H144"/>
  <c r="F144"/>
  <c r="I144" s="1"/>
  <c r="U143"/>
  <c r="L143"/>
  <c r="I143"/>
  <c r="M143" s="1"/>
  <c r="N143" s="1"/>
  <c r="H143"/>
  <c r="F143"/>
  <c r="U142"/>
  <c r="I142"/>
  <c r="L142" s="1"/>
  <c r="H142"/>
  <c r="F142"/>
  <c r="U141"/>
  <c r="H141"/>
  <c r="F141"/>
  <c r="I141" s="1"/>
  <c r="U140"/>
  <c r="H140"/>
  <c r="F140"/>
  <c r="I140" s="1"/>
  <c r="U139"/>
  <c r="L139"/>
  <c r="I139"/>
  <c r="J144" s="1"/>
  <c r="H139"/>
  <c r="F139"/>
  <c r="N138"/>
  <c r="M138"/>
  <c r="L138"/>
  <c r="U137"/>
  <c r="L137"/>
  <c r="M137" s="1"/>
  <c r="N137" s="1"/>
  <c r="U136"/>
  <c r="L136"/>
  <c r="M136" s="1"/>
  <c r="N136" s="1"/>
  <c r="U135"/>
  <c r="L135"/>
  <c r="M135" s="1"/>
  <c r="N135" s="1"/>
  <c r="U134"/>
  <c r="L134"/>
  <c r="M134" s="1"/>
  <c r="N134" s="1"/>
  <c r="U133"/>
  <c r="L133"/>
  <c r="M133" s="1"/>
  <c r="N133" s="1"/>
  <c r="U132"/>
  <c r="I132"/>
  <c r="L132" s="1"/>
  <c r="H132"/>
  <c r="F132"/>
  <c r="U131"/>
  <c r="H131"/>
  <c r="F131"/>
  <c r="I131" s="1"/>
  <c r="U130"/>
  <c r="H130"/>
  <c r="F130"/>
  <c r="I130" s="1"/>
  <c r="U129"/>
  <c r="L129"/>
  <c r="I129"/>
  <c r="M129" s="1"/>
  <c r="N129" s="1"/>
  <c r="H129"/>
  <c r="F129"/>
  <c r="U128"/>
  <c r="I128"/>
  <c r="L128" s="1"/>
  <c r="H128"/>
  <c r="F128"/>
  <c r="U127"/>
  <c r="H127"/>
  <c r="F127"/>
  <c r="I127" s="1"/>
  <c r="U126"/>
  <c r="H126"/>
  <c r="F126"/>
  <c r="I126" s="1"/>
  <c r="U125"/>
  <c r="L125"/>
  <c r="I125"/>
  <c r="M125" s="1"/>
  <c r="N125" s="1"/>
  <c r="H125"/>
  <c r="F125"/>
  <c r="U124"/>
  <c r="I124"/>
  <c r="L124" s="1"/>
  <c r="H124"/>
  <c r="F124"/>
  <c r="U123"/>
  <c r="H123"/>
  <c r="F123"/>
  <c r="I123" s="1"/>
  <c r="U122"/>
  <c r="H122"/>
  <c r="F122"/>
  <c r="I122" s="1"/>
  <c r="U121"/>
  <c r="L121"/>
  <c r="I121"/>
  <c r="M121" s="1"/>
  <c r="N121" s="1"/>
  <c r="H121"/>
  <c r="F121"/>
  <c r="U120"/>
  <c r="I120"/>
  <c r="L120" s="1"/>
  <c r="H120"/>
  <c r="F120"/>
  <c r="U119"/>
  <c r="H119"/>
  <c r="F119"/>
  <c r="I119" s="1"/>
  <c r="U118"/>
  <c r="H118"/>
  <c r="F118"/>
  <c r="I118" s="1"/>
  <c r="U117"/>
  <c r="L117"/>
  <c r="I117"/>
  <c r="M117" s="1"/>
  <c r="N117" s="1"/>
  <c r="H117"/>
  <c r="F117"/>
  <c r="U116"/>
  <c r="I116"/>
  <c r="L116" s="1"/>
  <c r="H116"/>
  <c r="F116"/>
  <c r="U115"/>
  <c r="H115"/>
  <c r="F115"/>
  <c r="I115" s="1"/>
  <c r="H114"/>
  <c r="F114"/>
  <c r="I114" s="1"/>
  <c r="U113"/>
  <c r="L113"/>
  <c r="I113"/>
  <c r="M113" s="1"/>
  <c r="N113" s="1"/>
  <c r="H113"/>
  <c r="F113"/>
  <c r="U112"/>
  <c r="I112"/>
  <c r="L112" s="1"/>
  <c r="H112"/>
  <c r="F112"/>
  <c r="U111"/>
  <c r="H111"/>
  <c r="F111"/>
  <c r="I111" s="1"/>
  <c r="U110"/>
  <c r="H110"/>
  <c r="F110"/>
  <c r="I110" s="1"/>
  <c r="U109"/>
  <c r="L109"/>
  <c r="I109"/>
  <c r="M109" s="1"/>
  <c r="N109" s="1"/>
  <c r="H109"/>
  <c r="F109"/>
  <c r="U108"/>
  <c r="I108"/>
  <c r="H108"/>
  <c r="F108"/>
  <c r="S107"/>
  <c r="M107"/>
  <c r="N107" s="1"/>
  <c r="L107"/>
  <c r="U106"/>
  <c r="M106"/>
  <c r="N106" s="1"/>
  <c r="L106"/>
  <c r="U105"/>
  <c r="N105"/>
  <c r="M105"/>
  <c r="L105"/>
  <c r="U104"/>
  <c r="H104"/>
  <c r="F104"/>
  <c r="I104" s="1"/>
  <c r="U103"/>
  <c r="H103"/>
  <c r="F103"/>
  <c r="I103" s="1"/>
  <c r="U102"/>
  <c r="L102"/>
  <c r="I102"/>
  <c r="M102" s="1"/>
  <c r="N102" s="1"/>
  <c r="H102"/>
  <c r="F102"/>
  <c r="U101"/>
  <c r="I101"/>
  <c r="L101" s="1"/>
  <c r="H101"/>
  <c r="F101"/>
  <c r="U100"/>
  <c r="H100"/>
  <c r="F100"/>
  <c r="I100" s="1"/>
  <c r="U99"/>
  <c r="Q99"/>
  <c r="H99"/>
  <c r="F99"/>
  <c r="I99" s="1"/>
  <c r="U98"/>
  <c r="I98"/>
  <c r="H98"/>
  <c r="F98"/>
  <c r="U97"/>
  <c r="H97"/>
  <c r="F97"/>
  <c r="I97" s="1"/>
  <c r="U96"/>
  <c r="I96"/>
  <c r="L96" s="1"/>
  <c r="H96"/>
  <c r="F96"/>
  <c r="U95"/>
  <c r="I95"/>
  <c r="L95" s="1"/>
  <c r="H95"/>
  <c r="F95"/>
  <c r="U94"/>
  <c r="H94"/>
  <c r="F94"/>
  <c r="I94" s="1"/>
  <c r="U93"/>
  <c r="H93"/>
  <c r="F93"/>
  <c r="I93" s="1"/>
  <c r="U92"/>
  <c r="L92"/>
  <c r="I92"/>
  <c r="M92" s="1"/>
  <c r="N92" s="1"/>
  <c r="H92"/>
  <c r="F92"/>
  <c r="U91"/>
  <c r="I91"/>
  <c r="L91" s="1"/>
  <c r="H91"/>
  <c r="F91"/>
  <c r="U90"/>
  <c r="H90"/>
  <c r="F90"/>
  <c r="I90" s="1"/>
  <c r="U89"/>
  <c r="H89"/>
  <c r="F89"/>
  <c r="I89" s="1"/>
  <c r="U88"/>
  <c r="I88"/>
  <c r="L88" s="1"/>
  <c r="H88"/>
  <c r="F88"/>
  <c r="U87"/>
  <c r="H87"/>
  <c r="F87"/>
  <c r="I87" s="1"/>
  <c r="U86"/>
  <c r="H86"/>
  <c r="F86"/>
  <c r="I86" s="1"/>
  <c r="U85"/>
  <c r="L85"/>
  <c r="I85"/>
  <c r="M85" s="1"/>
  <c r="N85" s="1"/>
  <c r="H85"/>
  <c r="F85"/>
  <c r="U84"/>
  <c r="I84"/>
  <c r="L84" s="1"/>
  <c r="H84"/>
  <c r="F84"/>
  <c r="U83"/>
  <c r="H83"/>
  <c r="F83"/>
  <c r="I83" s="1"/>
  <c r="U82"/>
  <c r="H82"/>
  <c r="F82"/>
  <c r="I82" s="1"/>
  <c r="U81"/>
  <c r="L81"/>
  <c r="I81"/>
  <c r="M81" s="1"/>
  <c r="N81" s="1"/>
  <c r="H81"/>
  <c r="F81"/>
  <c r="U80"/>
  <c r="I80"/>
  <c r="L80" s="1"/>
  <c r="H80"/>
  <c r="F80"/>
  <c r="U79"/>
  <c r="H79"/>
  <c r="F79"/>
  <c r="I79" s="1"/>
  <c r="U78"/>
  <c r="H78"/>
  <c r="F78"/>
  <c r="I78" s="1"/>
  <c r="U77"/>
  <c r="L77"/>
  <c r="I77"/>
  <c r="M77" s="1"/>
  <c r="N77" s="1"/>
  <c r="H77"/>
  <c r="F77"/>
  <c r="U76"/>
  <c r="I76"/>
  <c r="L76" s="1"/>
  <c r="H76"/>
  <c r="F76"/>
  <c r="U75"/>
  <c r="H75"/>
  <c r="F75"/>
  <c r="I75" s="1"/>
  <c r="U74"/>
  <c r="H74"/>
  <c r="F74"/>
  <c r="I74" s="1"/>
  <c r="U73"/>
  <c r="L73"/>
  <c r="I73"/>
  <c r="M73" s="1"/>
  <c r="N73" s="1"/>
  <c r="H73"/>
  <c r="F73"/>
  <c r="U72"/>
  <c r="I72"/>
  <c r="L72" s="1"/>
  <c r="H72"/>
  <c r="F72"/>
  <c r="U71"/>
  <c r="H71"/>
  <c r="F71"/>
  <c r="I71" s="1"/>
  <c r="U70"/>
  <c r="H70"/>
  <c r="F70"/>
  <c r="I70" s="1"/>
  <c r="U69"/>
  <c r="L69"/>
  <c r="I69"/>
  <c r="M69" s="1"/>
  <c r="N69" s="1"/>
  <c r="H69"/>
  <c r="F69"/>
  <c r="U68"/>
  <c r="I68"/>
  <c r="L68" s="1"/>
  <c r="H68"/>
  <c r="F68"/>
  <c r="U67"/>
  <c r="H67"/>
  <c r="F67"/>
  <c r="I67" s="1"/>
  <c r="U66"/>
  <c r="H66"/>
  <c r="F66"/>
  <c r="I66" s="1"/>
  <c r="U65"/>
  <c r="L65"/>
  <c r="I65"/>
  <c r="M65" s="1"/>
  <c r="N65" s="1"/>
  <c r="H65"/>
  <c r="F65"/>
  <c r="U64"/>
  <c r="I64"/>
  <c r="L64" s="1"/>
  <c r="H64"/>
  <c r="F64"/>
  <c r="U63"/>
  <c r="H63"/>
  <c r="F63"/>
  <c r="I63" s="1"/>
  <c r="U62"/>
  <c r="H62"/>
  <c r="F62"/>
  <c r="I62" s="1"/>
  <c r="U61"/>
  <c r="L61"/>
  <c r="I61"/>
  <c r="M61" s="1"/>
  <c r="N61" s="1"/>
  <c r="H61"/>
  <c r="F61"/>
  <c r="U60"/>
  <c r="I60"/>
  <c r="L60" s="1"/>
  <c r="H60"/>
  <c r="F60"/>
  <c r="U59"/>
  <c r="H59"/>
  <c r="F59"/>
  <c r="I59" s="1"/>
  <c r="U58"/>
  <c r="H58"/>
  <c r="F58"/>
  <c r="I58" s="1"/>
  <c r="U57"/>
  <c r="L57"/>
  <c r="I57"/>
  <c r="M57" s="1"/>
  <c r="N57" s="1"/>
  <c r="H57"/>
  <c r="F57"/>
  <c r="U56"/>
  <c r="O56"/>
  <c r="L56"/>
  <c r="I56"/>
  <c r="H56"/>
  <c r="F56"/>
  <c r="U55"/>
  <c r="I55"/>
  <c r="L55" s="1"/>
  <c r="H55"/>
  <c r="F55"/>
  <c r="U54"/>
  <c r="H54"/>
  <c r="F54"/>
  <c r="I54" s="1"/>
  <c r="U53"/>
  <c r="L53"/>
  <c r="I53"/>
  <c r="M53" s="1"/>
  <c r="N53" s="1"/>
  <c r="H53"/>
  <c r="F53"/>
  <c r="U52"/>
  <c r="I52"/>
  <c r="L52" s="1"/>
  <c r="H52"/>
  <c r="F52"/>
  <c r="U51"/>
  <c r="H51"/>
  <c r="F51"/>
  <c r="I51" s="1"/>
  <c r="U50"/>
  <c r="H50"/>
  <c r="F50"/>
  <c r="I50" s="1"/>
  <c r="U49"/>
  <c r="L49"/>
  <c r="I49"/>
  <c r="M49" s="1"/>
  <c r="N49" s="1"/>
  <c r="H49"/>
  <c r="F49"/>
  <c r="U48"/>
  <c r="I48"/>
  <c r="L48" s="1"/>
  <c r="H48"/>
  <c r="F48"/>
  <c r="U47"/>
  <c r="H47"/>
  <c r="F47"/>
  <c r="I47" s="1"/>
  <c r="U46"/>
  <c r="H46"/>
  <c r="F46"/>
  <c r="I46" s="1"/>
  <c r="U45"/>
  <c r="H45"/>
  <c r="F45"/>
  <c r="I45" s="1"/>
  <c r="U44"/>
  <c r="I44"/>
  <c r="L44" s="1"/>
  <c r="H44"/>
  <c r="F44"/>
  <c r="U43"/>
  <c r="H43"/>
  <c r="I43" s="1"/>
  <c r="F43"/>
  <c r="U42"/>
  <c r="H42"/>
  <c r="F42"/>
  <c r="I42" s="1"/>
  <c r="U41"/>
  <c r="H41"/>
  <c r="F41"/>
  <c r="I41" s="1"/>
  <c r="U40"/>
  <c r="I40"/>
  <c r="L40" s="1"/>
  <c r="H40"/>
  <c r="F40"/>
  <c r="U39"/>
  <c r="H39"/>
  <c r="I39" s="1"/>
  <c r="F39"/>
  <c r="U38"/>
  <c r="H38"/>
  <c r="F38"/>
  <c r="I38" s="1"/>
  <c r="U37"/>
  <c r="H37"/>
  <c r="F37"/>
  <c r="I37" s="1"/>
  <c r="U36"/>
  <c r="I36"/>
  <c r="L36" s="1"/>
  <c r="H36"/>
  <c r="F36"/>
  <c r="U35"/>
  <c r="H35"/>
  <c r="I35" s="1"/>
  <c r="F35"/>
  <c r="U34"/>
  <c r="H34"/>
  <c r="F34"/>
  <c r="I34" s="1"/>
  <c r="U33"/>
  <c r="H33"/>
  <c r="F33"/>
  <c r="I33" s="1"/>
  <c r="U32"/>
  <c r="I32"/>
  <c r="L32" s="1"/>
  <c r="H32"/>
  <c r="F32"/>
  <c r="U31"/>
  <c r="H31"/>
  <c r="I31" s="1"/>
  <c r="F31"/>
  <c r="U30"/>
  <c r="H30"/>
  <c r="F30"/>
  <c r="I30" s="1"/>
  <c r="U29"/>
  <c r="H29"/>
  <c r="F29"/>
  <c r="I29" s="1"/>
  <c r="H28"/>
  <c r="I28" s="1"/>
  <c r="F28"/>
  <c r="H27"/>
  <c r="F27"/>
  <c r="I27" s="1"/>
  <c r="H26"/>
  <c r="I26" s="1"/>
  <c r="F26"/>
  <c r="H25"/>
  <c r="F25"/>
  <c r="I25" s="1"/>
  <c r="H24"/>
  <c r="I24" s="1"/>
  <c r="F24"/>
  <c r="H23"/>
  <c r="F23"/>
  <c r="I23" s="1"/>
  <c r="H22"/>
  <c r="I22" s="1"/>
  <c r="F22"/>
  <c r="H21"/>
  <c r="F21"/>
  <c r="I21" s="1"/>
  <c r="H20"/>
  <c r="I20" s="1"/>
  <c r="F20"/>
  <c r="H19"/>
  <c r="F19"/>
  <c r="I19" s="1"/>
  <c r="H18"/>
  <c r="I18" s="1"/>
  <c r="F18"/>
  <c r="H17"/>
  <c r="F17"/>
  <c r="I17" s="1"/>
  <c r="H16"/>
  <c r="I16" s="1"/>
  <c r="F16"/>
  <c r="H15"/>
  <c r="F15"/>
  <c r="I15" s="1"/>
  <c r="H14"/>
  <c r="I14" s="1"/>
  <c r="F14"/>
  <c r="H13"/>
  <c r="F13"/>
  <c r="I13" s="1"/>
  <c r="H12"/>
  <c r="I12" s="1"/>
  <c r="F12"/>
  <c r="H11"/>
  <c r="F11"/>
  <c r="I11" s="1"/>
  <c r="H10"/>
  <c r="I10" s="1"/>
  <c r="F10"/>
  <c r="H9"/>
  <c r="F9"/>
  <c r="I9" s="1"/>
  <c r="H8"/>
  <c r="I8" s="1"/>
  <c r="F8"/>
  <c r="H7"/>
  <c r="F7"/>
  <c r="I7" s="1"/>
  <c r="H6"/>
  <c r="I6" s="1"/>
  <c r="F6"/>
  <c r="H5"/>
  <c r="F5"/>
  <c r="I5" s="1"/>
  <c r="U4"/>
  <c r="H4"/>
  <c r="I4" s="1"/>
  <c r="F4"/>
  <c r="H3"/>
  <c r="F3"/>
  <c r="I3" s="1"/>
  <c r="H2"/>
  <c r="F2"/>
  <c r="I2" s="1"/>
  <c r="L8" l="1"/>
  <c r="M8"/>
  <c r="N8" s="1"/>
  <c r="L12"/>
  <c r="M12" s="1"/>
  <c r="N12" s="1"/>
  <c r="L14"/>
  <c r="M14"/>
  <c r="N14" s="1"/>
  <c r="L20"/>
  <c r="M20" s="1"/>
  <c r="N20" s="1"/>
  <c r="L26"/>
  <c r="M26" s="1"/>
  <c r="N26" s="1"/>
  <c r="L31"/>
  <c r="M31" s="1"/>
  <c r="N31" s="1"/>
  <c r="L37"/>
  <c r="M37"/>
  <c r="N37" s="1"/>
  <c r="J2"/>
  <c r="L2"/>
  <c r="M2"/>
  <c r="L38"/>
  <c r="M38" s="1"/>
  <c r="N38" s="1"/>
  <c r="L51"/>
  <c r="M51"/>
  <c r="N51" s="1"/>
  <c r="L54"/>
  <c r="M54" s="1"/>
  <c r="N54" s="1"/>
  <c r="L66"/>
  <c r="M66" s="1"/>
  <c r="N66" s="1"/>
  <c r="L79"/>
  <c r="M79" s="1"/>
  <c r="N79" s="1"/>
  <c r="L82"/>
  <c r="M82"/>
  <c r="N82" s="1"/>
  <c r="L90"/>
  <c r="M90" s="1"/>
  <c r="N90" s="1"/>
  <c r="L93"/>
  <c r="M93"/>
  <c r="N93" s="1"/>
  <c r="M104"/>
  <c r="N104" s="1"/>
  <c r="L104"/>
  <c r="L127"/>
  <c r="M127" s="1"/>
  <c r="N127" s="1"/>
  <c r="L130"/>
  <c r="M130" s="1"/>
  <c r="N130" s="1"/>
  <c r="L140"/>
  <c r="M140"/>
  <c r="N140" s="1"/>
  <c r="L152"/>
  <c r="M152" s="1"/>
  <c r="N152" s="1"/>
  <c r="L160"/>
  <c r="M160" s="1"/>
  <c r="N160" s="1"/>
  <c r="M175"/>
  <c r="N175" s="1"/>
  <c r="L175"/>
  <c r="L178"/>
  <c r="M178"/>
  <c r="N178" s="1"/>
  <c r="M191"/>
  <c r="N191" s="1"/>
  <c r="L191"/>
  <c r="L194"/>
  <c r="M194"/>
  <c r="N194" s="1"/>
  <c r="L206"/>
  <c r="M206" s="1"/>
  <c r="N206" s="1"/>
  <c r="L211"/>
  <c r="M211" s="1"/>
  <c r="N211" s="1"/>
  <c r="M221"/>
  <c r="N221" s="1"/>
  <c r="L221"/>
  <c r="L223"/>
  <c r="M223" s="1"/>
  <c r="N223" s="1"/>
  <c r="M231"/>
  <c r="N231" s="1"/>
  <c r="L231"/>
  <c r="L5"/>
  <c r="M5"/>
  <c r="N5" s="1"/>
  <c r="M7"/>
  <c r="N7" s="1"/>
  <c r="L7"/>
  <c r="L9"/>
  <c r="M9" s="1"/>
  <c r="N9" s="1"/>
  <c r="L11"/>
  <c r="M11" s="1"/>
  <c r="N11" s="1"/>
  <c r="L13"/>
  <c r="M13"/>
  <c r="N13" s="1"/>
  <c r="L15"/>
  <c r="M15" s="1"/>
  <c r="N15" s="1"/>
  <c r="L17"/>
  <c r="M17" s="1"/>
  <c r="N17" s="1"/>
  <c r="L19"/>
  <c r="M19" s="1"/>
  <c r="N19" s="1"/>
  <c r="L21"/>
  <c r="M21"/>
  <c r="N21" s="1"/>
  <c r="L23"/>
  <c r="M23" s="1"/>
  <c r="N23" s="1"/>
  <c r="L25"/>
  <c r="M25"/>
  <c r="N25" s="1"/>
  <c r="L27"/>
  <c r="M27" s="1"/>
  <c r="N27" s="1"/>
  <c r="J54"/>
  <c r="L29"/>
  <c r="M29"/>
  <c r="N29" s="1"/>
  <c r="M34"/>
  <c r="N34" s="1"/>
  <c r="L34"/>
  <c r="L35"/>
  <c r="M35" s="1"/>
  <c r="N35" s="1"/>
  <c r="L45"/>
  <c r="M45" s="1"/>
  <c r="N45" s="1"/>
  <c r="L67"/>
  <c r="M67"/>
  <c r="N67" s="1"/>
  <c r="L70"/>
  <c r="M70" s="1"/>
  <c r="N70" s="1"/>
  <c r="L83"/>
  <c r="M83" s="1"/>
  <c r="N83" s="1"/>
  <c r="M86"/>
  <c r="N86" s="1"/>
  <c r="L86"/>
  <c r="L94"/>
  <c r="M94" s="1"/>
  <c r="N94" s="1"/>
  <c r="J138"/>
  <c r="L115"/>
  <c r="L118"/>
  <c r="M118" s="1"/>
  <c r="N118" s="1"/>
  <c r="L131"/>
  <c r="M131" s="1"/>
  <c r="N131" s="1"/>
  <c r="M141"/>
  <c r="N141" s="1"/>
  <c r="L141"/>
  <c r="O144" s="1"/>
  <c r="Q144" s="1"/>
  <c r="L144"/>
  <c r="M144"/>
  <c r="N144" s="1"/>
  <c r="L153"/>
  <c r="M153" s="1"/>
  <c r="N153" s="1"/>
  <c r="L164"/>
  <c r="M164"/>
  <c r="N164" s="1"/>
  <c r="L166"/>
  <c r="M166" s="1"/>
  <c r="N166" s="1"/>
  <c r="L179"/>
  <c r="M179" s="1"/>
  <c r="N179" s="1"/>
  <c r="L182"/>
  <c r="M182" s="1"/>
  <c r="N182" s="1"/>
  <c r="L195"/>
  <c r="M195" s="1"/>
  <c r="N195" s="1"/>
  <c r="L198"/>
  <c r="M198" s="1"/>
  <c r="N198" s="1"/>
  <c r="L207"/>
  <c r="M207" s="1"/>
  <c r="N207" s="1"/>
  <c r="L217"/>
  <c r="M217" s="1"/>
  <c r="N217" s="1"/>
  <c r="L239"/>
  <c r="M239" s="1"/>
  <c r="N239" s="1"/>
  <c r="J215"/>
  <c r="J114"/>
  <c r="O217"/>
  <c r="Q217" s="1"/>
  <c r="M6"/>
  <c r="N6" s="1"/>
  <c r="L6"/>
  <c r="L18"/>
  <c r="M18"/>
  <c r="N18" s="1"/>
  <c r="M22"/>
  <c r="N22" s="1"/>
  <c r="L22"/>
  <c r="L30"/>
  <c r="M30" s="1"/>
  <c r="N30" s="1"/>
  <c r="L41"/>
  <c r="M41" s="1"/>
  <c r="N41" s="1"/>
  <c r="L46"/>
  <c r="M46"/>
  <c r="N46" s="1"/>
  <c r="L58"/>
  <c r="M58" s="1"/>
  <c r="N58" s="1"/>
  <c r="L71"/>
  <c r="M71"/>
  <c r="N71" s="1"/>
  <c r="M74"/>
  <c r="N74" s="1"/>
  <c r="L74"/>
  <c r="L87"/>
  <c r="M87"/>
  <c r="N87" s="1"/>
  <c r="J98"/>
  <c r="L97"/>
  <c r="L110"/>
  <c r="M110" s="1"/>
  <c r="N110" s="1"/>
  <c r="L119"/>
  <c r="M119" s="1"/>
  <c r="N119" s="1"/>
  <c r="L122"/>
  <c r="M122" s="1"/>
  <c r="N122" s="1"/>
  <c r="L155"/>
  <c r="M155"/>
  <c r="N155" s="1"/>
  <c r="J156"/>
  <c r="M167"/>
  <c r="N167" s="1"/>
  <c r="L167"/>
  <c r="L170"/>
  <c r="M170"/>
  <c r="N170" s="1"/>
  <c r="M183"/>
  <c r="N183" s="1"/>
  <c r="L183"/>
  <c r="L186"/>
  <c r="M186"/>
  <c r="N186" s="1"/>
  <c r="M199"/>
  <c r="N199" s="1"/>
  <c r="L199"/>
  <c r="L202"/>
  <c r="M202"/>
  <c r="N202" s="1"/>
  <c r="L214"/>
  <c r="M214" s="1"/>
  <c r="N214" s="1"/>
  <c r="L227"/>
  <c r="M227" s="1"/>
  <c r="N227" s="1"/>
  <c r="M235"/>
  <c r="N235" s="1"/>
  <c r="L235"/>
  <c r="L272"/>
  <c r="M272" s="1"/>
  <c r="N272" s="1"/>
  <c r="L10"/>
  <c r="M10" s="1"/>
  <c r="N10" s="1"/>
  <c r="L24"/>
  <c r="M24"/>
  <c r="N24" s="1"/>
  <c r="J4"/>
  <c r="L4"/>
  <c r="M4" s="1"/>
  <c r="N4" s="1"/>
  <c r="L42"/>
  <c r="M42"/>
  <c r="N42" s="1"/>
  <c r="M43"/>
  <c r="N43" s="1"/>
  <c r="L43"/>
  <c r="L47"/>
  <c r="M47" s="1"/>
  <c r="N47" s="1"/>
  <c r="M50"/>
  <c r="N50" s="1"/>
  <c r="L50"/>
  <c r="L59"/>
  <c r="O88" s="1"/>
  <c r="Q88" s="1"/>
  <c r="M59"/>
  <c r="N59" s="1"/>
  <c r="M62"/>
  <c r="N62" s="1"/>
  <c r="L62"/>
  <c r="L75"/>
  <c r="M75"/>
  <c r="N75" s="1"/>
  <c r="M78"/>
  <c r="N78" s="1"/>
  <c r="L78"/>
  <c r="J96"/>
  <c r="M89"/>
  <c r="N89" s="1"/>
  <c r="L89"/>
  <c r="O96" s="1"/>
  <c r="Q96" s="1"/>
  <c r="L99"/>
  <c r="M99"/>
  <c r="M100"/>
  <c r="N100" s="1"/>
  <c r="J107"/>
  <c r="L100"/>
  <c r="L103"/>
  <c r="M103"/>
  <c r="N103" s="1"/>
  <c r="M111"/>
  <c r="N111" s="1"/>
  <c r="L111"/>
  <c r="L114"/>
  <c r="M114"/>
  <c r="N114" s="1"/>
  <c r="M123"/>
  <c r="N123" s="1"/>
  <c r="L123"/>
  <c r="L126"/>
  <c r="M126"/>
  <c r="N126" s="1"/>
  <c r="J153"/>
  <c r="L145"/>
  <c r="L148"/>
  <c r="M148" s="1"/>
  <c r="N148" s="1"/>
  <c r="L156"/>
  <c r="M156"/>
  <c r="N156" s="1"/>
  <c r="L158"/>
  <c r="M158" s="1"/>
  <c r="N158" s="1"/>
  <c r="L159"/>
  <c r="M159"/>
  <c r="N159" s="1"/>
  <c r="J164"/>
  <c r="M171"/>
  <c r="N171" s="1"/>
  <c r="L171"/>
  <c r="L174"/>
  <c r="M174"/>
  <c r="N174" s="1"/>
  <c r="M187"/>
  <c r="N187" s="1"/>
  <c r="L187"/>
  <c r="L190"/>
  <c r="M190"/>
  <c r="N190" s="1"/>
  <c r="M203"/>
  <c r="N203" s="1"/>
  <c r="L203"/>
  <c r="L210"/>
  <c r="M210"/>
  <c r="N210" s="1"/>
  <c r="L215"/>
  <c r="M215" s="1"/>
  <c r="N215" s="1"/>
  <c r="L219"/>
  <c r="O237" s="1"/>
  <c r="Q237" s="1"/>
  <c r="J237"/>
  <c r="L259"/>
  <c r="O261" s="1"/>
  <c r="Q261" s="1"/>
  <c r="J261"/>
  <c r="J88"/>
  <c r="L3"/>
  <c r="M3" s="1"/>
  <c r="N3" s="1"/>
  <c r="L16"/>
  <c r="M16"/>
  <c r="N16" s="1"/>
  <c r="M28"/>
  <c r="N28" s="1"/>
  <c r="L28"/>
  <c r="L33"/>
  <c r="M33"/>
  <c r="N33" s="1"/>
  <c r="M39"/>
  <c r="N39" s="1"/>
  <c r="L39"/>
  <c r="L63"/>
  <c r="M63"/>
  <c r="N63" s="1"/>
  <c r="M149"/>
  <c r="N149" s="1"/>
  <c r="L149"/>
  <c r="L163"/>
  <c r="M163"/>
  <c r="N163" s="1"/>
  <c r="L240"/>
  <c r="M240" s="1"/>
  <c r="N240" s="1"/>
  <c r="M267"/>
  <c r="N267" s="1"/>
  <c r="L267"/>
  <c r="L282"/>
  <c r="M282"/>
  <c r="N282" s="1"/>
  <c r="L286"/>
  <c r="M286" s="1"/>
  <c r="N286" s="1"/>
  <c r="L292"/>
  <c r="M292"/>
  <c r="N292" s="1"/>
  <c r="L297"/>
  <c r="M297" s="1"/>
  <c r="N297" s="1"/>
  <c r="L298"/>
  <c r="M298" s="1"/>
  <c r="N298" s="1"/>
  <c r="L308"/>
  <c r="M308" s="1"/>
  <c r="N308" s="1"/>
  <c r="L313"/>
  <c r="M313"/>
  <c r="N313" s="1"/>
  <c r="M314"/>
  <c r="N314" s="1"/>
  <c r="L314"/>
  <c r="L324"/>
  <c r="M324"/>
  <c r="N324" s="1"/>
  <c r="L329"/>
  <c r="M329" s="1"/>
  <c r="N329" s="1"/>
  <c r="L330"/>
  <c r="M330" s="1"/>
  <c r="N330" s="1"/>
  <c r="L340"/>
  <c r="M340" s="1"/>
  <c r="N340" s="1"/>
  <c r="L345"/>
  <c r="M345"/>
  <c r="N345" s="1"/>
  <c r="M346"/>
  <c r="N346" s="1"/>
  <c r="L346"/>
  <c r="L356"/>
  <c r="M356"/>
  <c r="N356" s="1"/>
  <c r="J368"/>
  <c r="M365"/>
  <c r="N365" s="1"/>
  <c r="L365"/>
  <c r="L374"/>
  <c r="M374"/>
  <c r="N374" s="1"/>
  <c r="L375"/>
  <c r="M375" s="1"/>
  <c r="N375" s="1"/>
  <c r="L376"/>
  <c r="M376" s="1"/>
  <c r="N376" s="1"/>
  <c r="L380"/>
  <c r="M380" s="1"/>
  <c r="N380" s="1"/>
  <c r="J381"/>
  <c r="L381"/>
  <c r="M381" s="1"/>
  <c r="N381" s="1"/>
  <c r="L386"/>
  <c r="M386"/>
  <c r="N386" s="1"/>
  <c r="M387"/>
  <c r="N387" s="1"/>
  <c r="L387"/>
  <c r="L397"/>
  <c r="M397"/>
  <c r="N397" s="1"/>
  <c r="L402"/>
  <c r="M402" s="1"/>
  <c r="N402" s="1"/>
  <c r="L403"/>
  <c r="M403" s="1"/>
  <c r="N403" s="1"/>
  <c r="M415"/>
  <c r="N415" s="1"/>
  <c r="J424"/>
  <c r="L415"/>
  <c r="L429"/>
  <c r="M429"/>
  <c r="N429" s="1"/>
  <c r="M88"/>
  <c r="N88" s="1"/>
  <c r="H438"/>
  <c r="M32"/>
  <c r="N32" s="1"/>
  <c r="M36"/>
  <c r="N36" s="1"/>
  <c r="M40"/>
  <c r="N40" s="1"/>
  <c r="M44"/>
  <c r="N44" s="1"/>
  <c r="M48"/>
  <c r="N48" s="1"/>
  <c r="M52"/>
  <c r="N52" s="1"/>
  <c r="M55"/>
  <c r="N55" s="1"/>
  <c r="M60"/>
  <c r="N60" s="1"/>
  <c r="M64"/>
  <c r="N64" s="1"/>
  <c r="M68"/>
  <c r="N68" s="1"/>
  <c r="M72"/>
  <c r="N72" s="1"/>
  <c r="M76"/>
  <c r="N76" s="1"/>
  <c r="M80"/>
  <c r="N80" s="1"/>
  <c r="M84"/>
  <c r="N84" s="1"/>
  <c r="M91"/>
  <c r="N91" s="1"/>
  <c r="M95"/>
  <c r="N95" s="1"/>
  <c r="M96"/>
  <c r="N96" s="1"/>
  <c r="L98"/>
  <c r="M98" s="1"/>
  <c r="N98" s="1"/>
  <c r="M101"/>
  <c r="N101" s="1"/>
  <c r="M112"/>
  <c r="N112" s="1"/>
  <c r="M116"/>
  <c r="N116" s="1"/>
  <c r="M120"/>
  <c r="N120" s="1"/>
  <c r="M124"/>
  <c r="N124" s="1"/>
  <c r="M128"/>
  <c r="N128" s="1"/>
  <c r="M132"/>
  <c r="N132" s="1"/>
  <c r="M142"/>
  <c r="N142" s="1"/>
  <c r="M146"/>
  <c r="N146" s="1"/>
  <c r="M150"/>
  <c r="N150" s="1"/>
  <c r="M161"/>
  <c r="N161" s="1"/>
  <c r="M168"/>
  <c r="N168" s="1"/>
  <c r="M172"/>
  <c r="N172" s="1"/>
  <c r="M176"/>
  <c r="N176" s="1"/>
  <c r="M180"/>
  <c r="N180" s="1"/>
  <c r="M184"/>
  <c r="N184" s="1"/>
  <c r="M188"/>
  <c r="N188" s="1"/>
  <c r="M192"/>
  <c r="N192" s="1"/>
  <c r="M196"/>
  <c r="N196" s="1"/>
  <c r="M200"/>
  <c r="N200" s="1"/>
  <c r="M204"/>
  <c r="N204" s="1"/>
  <c r="L205"/>
  <c r="M205" s="1"/>
  <c r="N205" s="1"/>
  <c r="M208"/>
  <c r="N208" s="1"/>
  <c r="L209"/>
  <c r="M209" s="1"/>
  <c r="N209" s="1"/>
  <c r="M212"/>
  <c r="N212" s="1"/>
  <c r="L213"/>
  <c r="M213" s="1"/>
  <c r="N213" s="1"/>
  <c r="L218"/>
  <c r="O218" s="1"/>
  <c r="Q218" s="1"/>
  <c r="I238"/>
  <c r="I438" s="1"/>
  <c r="M242"/>
  <c r="N242" s="1"/>
  <c r="M245"/>
  <c r="N245" s="1"/>
  <c r="M246"/>
  <c r="N246" s="1"/>
  <c r="M251"/>
  <c r="N251" s="1"/>
  <c r="M252"/>
  <c r="N252" s="1"/>
  <c r="M254"/>
  <c r="N254" s="1"/>
  <c r="M255"/>
  <c r="N255" s="1"/>
  <c r="M263"/>
  <c r="N263" s="1"/>
  <c r="I265"/>
  <c r="M262"/>
  <c r="N262" s="1"/>
  <c r="L262"/>
  <c r="L266"/>
  <c r="M266" s="1"/>
  <c r="N266" s="1"/>
  <c r="L277"/>
  <c r="M277" s="1"/>
  <c r="N277" s="1"/>
  <c r="L283"/>
  <c r="M283"/>
  <c r="N283" s="1"/>
  <c r="L284"/>
  <c r="M284" s="1"/>
  <c r="N284" s="1"/>
  <c r="L288"/>
  <c r="M288"/>
  <c r="N288" s="1"/>
  <c r="L293"/>
  <c r="M293" s="1"/>
  <c r="N293" s="1"/>
  <c r="L294"/>
  <c r="M294" s="1"/>
  <c r="N294" s="1"/>
  <c r="L304"/>
  <c r="M304" s="1"/>
  <c r="N304" s="1"/>
  <c r="L309"/>
  <c r="M309"/>
  <c r="N309" s="1"/>
  <c r="M310"/>
  <c r="N310" s="1"/>
  <c r="L310"/>
  <c r="L320"/>
  <c r="M320"/>
  <c r="N320" s="1"/>
  <c r="L325"/>
  <c r="M325" s="1"/>
  <c r="N325" s="1"/>
  <c r="L326"/>
  <c r="M326" s="1"/>
  <c r="N326" s="1"/>
  <c r="L336"/>
  <c r="M336" s="1"/>
  <c r="N336" s="1"/>
  <c r="L341"/>
  <c r="M341"/>
  <c r="N341" s="1"/>
  <c r="M342"/>
  <c r="N342" s="1"/>
  <c r="L342"/>
  <c r="L352"/>
  <c r="M352"/>
  <c r="N352" s="1"/>
  <c r="L361"/>
  <c r="M361" s="1"/>
  <c r="N361" s="1"/>
  <c r="L370"/>
  <c r="M370"/>
  <c r="N370" s="1"/>
  <c r="L382"/>
  <c r="M382" s="1"/>
  <c r="N382" s="1"/>
  <c r="J410"/>
  <c r="M383"/>
  <c r="N383" s="1"/>
  <c r="L383"/>
  <c r="L393"/>
  <c r="M393"/>
  <c r="N393" s="1"/>
  <c r="L398"/>
  <c r="M398" s="1"/>
  <c r="N398" s="1"/>
  <c r="L399"/>
  <c r="M399" s="1"/>
  <c r="N399" s="1"/>
  <c r="L409"/>
  <c r="M409" s="1"/>
  <c r="N409" s="1"/>
  <c r="L413"/>
  <c r="M413"/>
  <c r="N413" s="1"/>
  <c r="L421"/>
  <c r="M421" s="1"/>
  <c r="N421" s="1"/>
  <c r="L425"/>
  <c r="J432"/>
  <c r="M425"/>
  <c r="N425" s="1"/>
  <c r="L430"/>
  <c r="M430" s="1"/>
  <c r="N430" s="1"/>
  <c r="L431"/>
  <c r="M431" s="1"/>
  <c r="N431" s="1"/>
  <c r="M56"/>
  <c r="N56" s="1"/>
  <c r="L108"/>
  <c r="M139"/>
  <c r="N139" s="1"/>
  <c r="T144" s="1"/>
  <c r="U144" s="1"/>
  <c r="M165"/>
  <c r="N165" s="1"/>
  <c r="M224"/>
  <c r="N224" s="1"/>
  <c r="M228"/>
  <c r="N228" s="1"/>
  <c r="M232"/>
  <c r="N232" s="1"/>
  <c r="M236"/>
  <c r="N236" s="1"/>
  <c r="L241"/>
  <c r="M241" s="1"/>
  <c r="N241" s="1"/>
  <c r="T248" s="1"/>
  <c r="U248" s="1"/>
  <c r="L254"/>
  <c r="M260"/>
  <c r="N260" s="1"/>
  <c r="L268"/>
  <c r="O268" s="1"/>
  <c r="Q268" s="1"/>
  <c r="M271"/>
  <c r="N271" s="1"/>
  <c r="M275"/>
  <c r="N275" s="1"/>
  <c r="M279"/>
  <c r="N279" s="1"/>
  <c r="M276"/>
  <c r="N276" s="1"/>
  <c r="L276"/>
  <c r="L280"/>
  <c r="M280" s="1"/>
  <c r="N280" s="1"/>
  <c r="L289"/>
  <c r="M289" s="1"/>
  <c r="N289" s="1"/>
  <c r="L290"/>
  <c r="M290" s="1"/>
  <c r="N290" s="1"/>
  <c r="L300"/>
  <c r="M300" s="1"/>
  <c r="N300" s="1"/>
  <c r="L305"/>
  <c r="M305"/>
  <c r="N305" s="1"/>
  <c r="M306"/>
  <c r="N306" s="1"/>
  <c r="L306"/>
  <c r="L316"/>
  <c r="M316"/>
  <c r="N316" s="1"/>
  <c r="L321"/>
  <c r="M321" s="1"/>
  <c r="N321" s="1"/>
  <c r="L322"/>
  <c r="M322" s="1"/>
  <c r="N322" s="1"/>
  <c r="L332"/>
  <c r="M332" s="1"/>
  <c r="N332" s="1"/>
  <c r="L337"/>
  <c r="M337"/>
  <c r="N337" s="1"/>
  <c r="M338"/>
  <c r="N338" s="1"/>
  <c r="L338"/>
  <c r="L348"/>
  <c r="M348"/>
  <c r="N348" s="1"/>
  <c r="L353"/>
  <c r="M353" s="1"/>
  <c r="N353" s="1"/>
  <c r="L354"/>
  <c r="M354" s="1"/>
  <c r="N354" s="1"/>
  <c r="J357"/>
  <c r="L357"/>
  <c r="M357"/>
  <c r="N357" s="1"/>
  <c r="L367"/>
  <c r="M367" s="1"/>
  <c r="N367" s="1"/>
  <c r="L371"/>
  <c r="M371"/>
  <c r="N371" s="1"/>
  <c r="J373"/>
  <c r="M372"/>
  <c r="N372" s="1"/>
  <c r="L372"/>
  <c r="J379"/>
  <c r="L378"/>
  <c r="M378" s="1"/>
  <c r="N378" s="1"/>
  <c r="L389"/>
  <c r="M389"/>
  <c r="N389" s="1"/>
  <c r="L394"/>
  <c r="M394" s="1"/>
  <c r="N394" s="1"/>
  <c r="L395"/>
  <c r="M395" s="1"/>
  <c r="N395" s="1"/>
  <c r="L405"/>
  <c r="M405" s="1"/>
  <c r="N405" s="1"/>
  <c r="L410"/>
  <c r="M410"/>
  <c r="N410" s="1"/>
  <c r="L417"/>
  <c r="M417" s="1"/>
  <c r="N417" s="1"/>
  <c r="L422"/>
  <c r="M422"/>
  <c r="N422" s="1"/>
  <c r="M423"/>
  <c r="N423" s="1"/>
  <c r="L423"/>
  <c r="L426"/>
  <c r="M426"/>
  <c r="N426" s="1"/>
  <c r="M427"/>
  <c r="N427" s="1"/>
  <c r="L427"/>
  <c r="J217"/>
  <c r="M218"/>
  <c r="N218" s="1"/>
  <c r="M237"/>
  <c r="N237" s="1"/>
  <c r="M244"/>
  <c r="N244" s="1"/>
  <c r="M250"/>
  <c r="N250" s="1"/>
  <c r="M253"/>
  <c r="N253" s="1"/>
  <c r="M257"/>
  <c r="N257" s="1"/>
  <c r="M261"/>
  <c r="N261" s="1"/>
  <c r="M424"/>
  <c r="N424" s="1"/>
  <c r="M243"/>
  <c r="N243" s="1"/>
  <c r="L243"/>
  <c r="J253"/>
  <c r="L249"/>
  <c r="O253" s="1"/>
  <c r="Q253" s="1"/>
  <c r="M256"/>
  <c r="N256" s="1"/>
  <c r="L256"/>
  <c r="J284"/>
  <c r="M269"/>
  <c r="N269" s="1"/>
  <c r="J286"/>
  <c r="L285"/>
  <c r="M285"/>
  <c r="N285" s="1"/>
  <c r="L296"/>
  <c r="M296" s="1"/>
  <c r="N296" s="1"/>
  <c r="L301"/>
  <c r="M301"/>
  <c r="N301" s="1"/>
  <c r="M302"/>
  <c r="N302" s="1"/>
  <c r="L302"/>
  <c r="L312"/>
  <c r="M312"/>
  <c r="N312" s="1"/>
  <c r="L317"/>
  <c r="M317" s="1"/>
  <c r="N317" s="1"/>
  <c r="L318"/>
  <c r="M318" s="1"/>
  <c r="N318" s="1"/>
  <c r="L328"/>
  <c r="M328" s="1"/>
  <c r="N328" s="1"/>
  <c r="L333"/>
  <c r="M333"/>
  <c r="N333" s="1"/>
  <c r="M334"/>
  <c r="N334" s="1"/>
  <c r="L334"/>
  <c r="L344"/>
  <c r="M344"/>
  <c r="N344" s="1"/>
  <c r="L349"/>
  <c r="M349" s="1"/>
  <c r="N349" s="1"/>
  <c r="L350"/>
  <c r="M350" s="1"/>
  <c r="N350" s="1"/>
  <c r="J363"/>
  <c r="L358"/>
  <c r="M359"/>
  <c r="N359" s="1"/>
  <c r="L359"/>
  <c r="M364"/>
  <c r="N364" s="1"/>
  <c r="L364"/>
  <c r="L368"/>
  <c r="M368" s="1"/>
  <c r="N368" s="1"/>
  <c r="L379"/>
  <c r="M379" s="1"/>
  <c r="N379" s="1"/>
  <c r="L385"/>
  <c r="M385" s="1"/>
  <c r="N385" s="1"/>
  <c r="L390"/>
  <c r="M390" s="1"/>
  <c r="N390" s="1"/>
  <c r="M391"/>
  <c r="N391" s="1"/>
  <c r="L391"/>
  <c r="L401"/>
  <c r="M401" s="1"/>
  <c r="N401" s="1"/>
  <c r="L406"/>
  <c r="M406" s="1"/>
  <c r="N406" s="1"/>
  <c r="M407"/>
  <c r="N407" s="1"/>
  <c r="L407"/>
  <c r="M411"/>
  <c r="N411" s="1"/>
  <c r="T414" s="1"/>
  <c r="U414" s="1"/>
  <c r="J414"/>
  <c r="L411"/>
  <c r="O414" s="1"/>
  <c r="L418"/>
  <c r="M418"/>
  <c r="N418" s="1"/>
  <c r="M419"/>
  <c r="N419" s="1"/>
  <c r="L419"/>
  <c r="J433"/>
  <c r="L433"/>
  <c r="O433" s="1"/>
  <c r="Q433" s="1"/>
  <c r="M216"/>
  <c r="N216" s="1"/>
  <c r="M220"/>
  <c r="N220" s="1"/>
  <c r="M258"/>
  <c r="N258" s="1"/>
  <c r="M273"/>
  <c r="N273" s="1"/>
  <c r="M278"/>
  <c r="N278" s="1"/>
  <c r="M281"/>
  <c r="N281" s="1"/>
  <c r="M291"/>
  <c r="N291" s="1"/>
  <c r="M295"/>
  <c r="N295" s="1"/>
  <c r="M299"/>
  <c r="N299" s="1"/>
  <c r="M303"/>
  <c r="N303" s="1"/>
  <c r="M307"/>
  <c r="N307" s="1"/>
  <c r="M311"/>
  <c r="N311" s="1"/>
  <c r="M315"/>
  <c r="N315" s="1"/>
  <c r="M319"/>
  <c r="N319" s="1"/>
  <c r="M323"/>
  <c r="N323" s="1"/>
  <c r="M327"/>
  <c r="N327" s="1"/>
  <c r="M331"/>
  <c r="N331" s="1"/>
  <c r="M335"/>
  <c r="N335" s="1"/>
  <c r="M339"/>
  <c r="N339" s="1"/>
  <c r="M343"/>
  <c r="N343" s="1"/>
  <c r="M347"/>
  <c r="N347" s="1"/>
  <c r="M351"/>
  <c r="N351" s="1"/>
  <c r="M355"/>
  <c r="N355" s="1"/>
  <c r="M360"/>
  <c r="N360" s="1"/>
  <c r="M366"/>
  <c r="N366" s="1"/>
  <c r="M369"/>
  <c r="N369" s="1"/>
  <c r="L373"/>
  <c r="M373" s="1"/>
  <c r="N373" s="1"/>
  <c r="M377"/>
  <c r="N377" s="1"/>
  <c r="M384"/>
  <c r="N384" s="1"/>
  <c r="M388"/>
  <c r="N388" s="1"/>
  <c r="M392"/>
  <c r="N392" s="1"/>
  <c r="M396"/>
  <c r="N396" s="1"/>
  <c r="M400"/>
  <c r="N400" s="1"/>
  <c r="M404"/>
  <c r="N404" s="1"/>
  <c r="M408"/>
  <c r="N408" s="1"/>
  <c r="M412"/>
  <c r="N412" s="1"/>
  <c r="M416"/>
  <c r="N416" s="1"/>
  <c r="M420"/>
  <c r="N420" s="1"/>
  <c r="L424"/>
  <c r="M428"/>
  <c r="N428" s="1"/>
  <c r="L432"/>
  <c r="M432" s="1"/>
  <c r="N432" s="1"/>
  <c r="L287"/>
  <c r="O356" s="1"/>
  <c r="Q356" s="1"/>
  <c r="L438" l="1"/>
  <c r="O2"/>
  <c r="O363"/>
  <c r="Q363" s="1"/>
  <c r="T368"/>
  <c r="U368" s="1"/>
  <c r="O284"/>
  <c r="Q284" s="1"/>
  <c r="M358"/>
  <c r="N358" s="1"/>
  <c r="T363" s="1"/>
  <c r="U363" s="1"/>
  <c r="O286"/>
  <c r="Q286" s="1"/>
  <c r="M249"/>
  <c r="N249" s="1"/>
  <c r="O373"/>
  <c r="Q373" s="1"/>
  <c r="O258"/>
  <c r="Q258" s="1"/>
  <c r="O114"/>
  <c r="Q114" s="1"/>
  <c r="O432"/>
  <c r="Q432" s="1"/>
  <c r="O267"/>
  <c r="Q267" s="1"/>
  <c r="M108"/>
  <c r="N108" s="1"/>
  <c r="T114" s="1"/>
  <c r="U114" s="1"/>
  <c r="O424"/>
  <c r="Q424" s="1"/>
  <c r="O368"/>
  <c r="O215"/>
  <c r="Q215" s="1"/>
  <c r="M259"/>
  <c r="N259" s="1"/>
  <c r="O164"/>
  <c r="Q164" s="1"/>
  <c r="O107"/>
  <c r="O156"/>
  <c r="Q156" s="1"/>
  <c r="L265"/>
  <c r="J267"/>
  <c r="M265"/>
  <c r="N265" s="1"/>
  <c r="N2"/>
  <c r="O153"/>
  <c r="S153" s="1"/>
  <c r="U153" s="1"/>
  <c r="O98"/>
  <c r="Q98" s="1"/>
  <c r="O138"/>
  <c r="Q138" s="1"/>
  <c r="O54"/>
  <c r="Q54" s="1"/>
  <c r="M433"/>
  <c r="N433" s="1"/>
  <c r="T410"/>
  <c r="U410" s="1"/>
  <c r="M268"/>
  <c r="N268" s="1"/>
  <c r="T424"/>
  <c r="U424" s="1"/>
  <c r="T107"/>
  <c r="U107" s="1"/>
  <c r="L238"/>
  <c r="O240" s="1"/>
  <c r="Q240" s="1"/>
  <c r="J240"/>
  <c r="J438" s="1"/>
  <c r="M287"/>
  <c r="N287" s="1"/>
  <c r="T356" s="1"/>
  <c r="U356" s="1"/>
  <c r="O248"/>
  <c r="Q248" s="1"/>
  <c r="O410"/>
  <c r="Q410" s="1"/>
  <c r="M219"/>
  <c r="N219" s="1"/>
  <c r="T237" s="1"/>
  <c r="U237" s="1"/>
  <c r="M145"/>
  <c r="N145" s="1"/>
  <c r="O4"/>
  <c r="Q4" s="1"/>
  <c r="M97"/>
  <c r="N97" s="1"/>
  <c r="M115"/>
  <c r="N115" s="1"/>
  <c r="T138" s="1"/>
  <c r="U138" s="1"/>
  <c r="T2" l="1"/>
  <c r="O438"/>
  <c r="Q2"/>
  <c r="Q438" s="1"/>
  <c r="R2"/>
  <c r="M238"/>
  <c r="R438" l="1"/>
  <c r="S2"/>
  <c r="S438" s="1"/>
  <c r="N238"/>
  <c r="M438"/>
  <c r="T240" l="1"/>
  <c r="N438"/>
  <c r="U240" l="1"/>
  <c r="U438" s="1"/>
  <c r="T438"/>
</calcChain>
</file>

<file path=xl/sharedStrings.xml><?xml version="1.0" encoding="utf-8"?>
<sst xmlns="http://schemas.openxmlformats.org/spreadsheetml/2006/main" count="1826" uniqueCount="636">
  <si>
    <t>Registrar ID</t>
  </si>
  <si>
    <t>Registrar Name</t>
  </si>
  <si>
    <t>EA_Code</t>
  </si>
  <si>
    <t>EA Name</t>
  </si>
  <si>
    <t>Adhaar generated (phase-I)</t>
  </si>
  <si>
    <t>Amount @Rs.50/-</t>
  </si>
  <si>
    <t>Aadhaar Generated (phase-II)</t>
  </si>
  <si>
    <t>Amount @Rs.40/-</t>
  </si>
  <si>
    <t>Total Amt. (Ph.I &amp; II)</t>
  </si>
  <si>
    <t>Registrar wise total</t>
  </si>
  <si>
    <t xml:space="preserve">Carried over  balance amt. of penalty in r/o lost Data packets </t>
  </si>
  <si>
    <t xml:space="preserve"> Actual Amount recovered from  Penalty in r/o lost Data packets </t>
  </si>
  <si>
    <t xml:space="preserve">Balance amt. carried over penalty against future dues in r/o lost Data packets </t>
  </si>
  <si>
    <t xml:space="preserve">Amt. Payable to Registrar  after deductions of panelty in loss data packets </t>
  </si>
  <si>
    <t xml:space="preserve"> Reg-wise carried over balance  Amt. on a/c of Reconciliation  during  the period from Apr'13 - 14th Aug'14 &amp; adjusted over payment  </t>
  </si>
  <si>
    <t xml:space="preserve">Net Payable Amt. to Registrar </t>
  </si>
  <si>
    <t xml:space="preserve">Recoverable amt. and Current Details of deds. In r/o Reconcilation  </t>
  </si>
  <si>
    <t xml:space="preserve">Balance Recovery carried over against reconcilation </t>
  </si>
  <si>
    <t xml:space="preserve">Reg. -wise Balance amt. carried over penalty  against lost data packet </t>
  </si>
  <si>
    <t xml:space="preserve">Total Balance Recovery against future dues </t>
  </si>
  <si>
    <t>102</t>
  </si>
  <si>
    <t>Govt of Himachal Pradesh</t>
  </si>
  <si>
    <t>1090</t>
  </si>
  <si>
    <t>i-Grandee SoftwareTechnologies</t>
  </si>
  <si>
    <t>1218</t>
  </si>
  <si>
    <t>Wipro Ltd</t>
  </si>
  <si>
    <t>103</t>
  </si>
  <si>
    <t>FCS Govt of Punjab</t>
  </si>
  <si>
    <t>1055</t>
  </si>
  <si>
    <t>eCentric solutions pvt ltd</t>
  </si>
  <si>
    <t>1104</t>
  </si>
  <si>
    <t>Karvy Computershare Private Li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</si>
  <si>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</si>
  <si>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</si>
  <si>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</si>
  <si>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</si>
  <si>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</si>
  <si>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</si>
  <si>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</si>
  <si>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</si>
  <si>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</si>
  <si>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</si>
  <si>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</si>
  <si>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</si>
  <si>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</si>
  <si>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</si>
  <si>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</si>
  <si>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</si>
  <si>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</si>
  <si>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</si>
  <si>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</si>
  <si>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</si>
  <si>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</si>
  <si>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</si>
  <si>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</si>
  <si>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</si>
  <si>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</si>
  <si>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</si>
  <si>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</si>
  <si>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</si>
  <si>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</si>
  <si>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</si>
  <si>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</si>
  <si>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</si>
  <si>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</si>
  <si>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</si>
  <si>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</si>
  <si>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</si>
  <si>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</si>
  <si>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</si>
  <si>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</si>
  <si>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</si>
  <si>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</si>
  <si>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</si>
  <si>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</si>
  <si>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</si>
  <si>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</si>
  <si>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</si>
  <si>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106</t>
  </si>
  <si>
    <t>FCR Govt of Haryana</t>
  </si>
  <si>
    <t>1207</t>
  </si>
  <si>
    <t>Vakrangee Softwares Limited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</si>
  <si>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</si>
  <si>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</si>
  <si>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</si>
  <si>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</si>
  <si>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</si>
  <si>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</si>
  <si>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</si>
  <si>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</si>
  <si>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</si>
  <si>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</si>
  <si>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</si>
  <si>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</si>
  <si>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</si>
  <si>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</si>
  <si>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</si>
  <si>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</si>
  <si>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</si>
  <si>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</si>
  <si>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</si>
  <si>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</si>
  <si>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</si>
  <si>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</si>
  <si>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</si>
  <si>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</si>
  <si>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</si>
  <si>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</si>
  <si>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</si>
  <si>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</si>
  <si>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</si>
  <si>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</si>
  <si>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</si>
  <si>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</si>
  <si>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</si>
  <si>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</si>
  <si>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</si>
  <si>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</si>
  <si>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</si>
  <si>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</si>
  <si>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</si>
  <si>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</si>
  <si>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</si>
  <si>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</si>
  <si>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</si>
  <si>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</si>
  <si>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</si>
  <si>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</si>
  <si>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</si>
  <si>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</si>
  <si>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107</t>
  </si>
  <si>
    <t>Mission Convergence - GNCT Del</t>
  </si>
  <si>
    <t>1366</t>
  </si>
  <si>
    <t>NVR &amp; ASSOCIATES LIMITED</t>
  </si>
  <si>
    <t>108</t>
  </si>
  <si>
    <t>Dept of ITC Govt of Rajasthan</t>
  </si>
  <si>
    <t>1018</t>
  </si>
  <si>
    <t>ATISHAY INFOTECH PVT. LTD.</t>
  </si>
  <si>
    <t>1020</t>
  </si>
  <si>
    <t>AVVAS INFOTECH PVT  LTD</t>
  </si>
  <si>
    <t>1027</t>
  </si>
  <si>
    <t>TechSmart India Pvt Ltd</t>
  </si>
  <si>
    <t>1042</t>
  </si>
  <si>
    <t>COMTECH INSTITUTE OFTECHNOLOGY</t>
  </si>
  <si>
    <t>1047</t>
  </si>
  <si>
    <t xml:space="preserve">DATASOFT COMPUTER SERVICES(P) </t>
  </si>
  <si>
    <t>1067</t>
  </si>
  <si>
    <t xml:space="preserve">FINANCIAL INFORMATION NETWORK </t>
  </si>
  <si>
    <t>1088</t>
  </si>
  <si>
    <t>IAP COMPANY Pvt. Ltd</t>
  </si>
  <si>
    <t>1119</t>
  </si>
  <si>
    <t>Matrix Processing House</t>
  </si>
  <si>
    <t>1127</t>
  </si>
  <si>
    <t>Multiwave Innovation</t>
  </si>
  <si>
    <t>1178</t>
  </si>
  <si>
    <t>SREI INFRASTRUCTURE FINANCES L</t>
  </si>
  <si>
    <t>1211</t>
  </si>
  <si>
    <t>VIRGO SOFTECH LIMITED</t>
  </si>
  <si>
    <t>1213</t>
  </si>
  <si>
    <t>VISION COMPTECH INTEGRATOR LTD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</si>
  <si>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</si>
  <si>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</si>
  <si>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</si>
  <si>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</si>
  <si>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</si>
  <si>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</si>
  <si>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1364</t>
  </si>
  <si>
    <t>Gem Computers</t>
  </si>
  <si>
    <t>1370</t>
  </si>
  <si>
    <t>UMC Technologies Pvt. Ltd</t>
  </si>
  <si>
    <t>1406</t>
  </si>
  <si>
    <t>Binary Systems</t>
  </si>
  <si>
    <t>1415</t>
  </si>
  <si>
    <t>SAR Technology</t>
  </si>
  <si>
    <t>1420</t>
  </si>
  <si>
    <t>MEGHA VINCOM PVT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</si>
  <si>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</si>
  <si>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</si>
  <si>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</si>
  <si>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</si>
  <si>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</si>
  <si>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</si>
  <si>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</si>
  <si>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</si>
  <si>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1440</t>
  </si>
  <si>
    <t>VFS Global Services Pvt. Ltd</t>
  </si>
  <si>
    <t>2017</t>
  </si>
  <si>
    <t>Karvy Data Management Services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</si>
  <si>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</si>
  <si>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</si>
  <si>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</si>
  <si>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</si>
  <si>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</si>
  <si>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</si>
  <si>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</si>
  <si>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</si>
  <si>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1040</t>
  </si>
  <si>
    <t>Computer LAB</t>
  </si>
  <si>
    <t>1062</t>
  </si>
  <si>
    <t>Emdee Digitronics Pvt.Ltd.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</si>
  <si>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</si>
  <si>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</si>
  <si>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</si>
  <si>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</si>
  <si>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</si>
  <si>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</si>
  <si>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</si>
  <si>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</si>
  <si>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</si>
  <si>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</si>
  <si>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111</t>
  </si>
  <si>
    <t>Govt of Sikkim - Dept of Econo</t>
  </si>
  <si>
    <t>0111</t>
  </si>
  <si>
    <t>Department of Economics Statistics  Monitoring and</t>
  </si>
  <si>
    <t>4G IDENTITY SOLUTIONS</t>
  </si>
  <si>
    <t>RDD Govt of Tripura</t>
  </si>
  <si>
    <t>Alankit Assignments Limited</t>
  </si>
  <si>
    <t>120</t>
  </si>
  <si>
    <t>Jharkhand</t>
  </si>
  <si>
    <t>1007</t>
  </si>
  <si>
    <t>1187</t>
  </si>
  <si>
    <t>Systematic &amp; Advance Const P L</t>
  </si>
  <si>
    <t>Blue Circle Instrument</t>
  </si>
  <si>
    <t>Nevaeh Technology Pvt. Ltd.</t>
  </si>
  <si>
    <t>124</t>
  </si>
  <si>
    <t>Govt of Gujarat</t>
  </si>
  <si>
    <t>1081</t>
  </si>
  <si>
    <t>GSS Infotech Ltd</t>
  </si>
  <si>
    <t>1190</t>
  </si>
  <si>
    <t>Tera Software Ltd</t>
  </si>
  <si>
    <t>1293</t>
  </si>
  <si>
    <t>Silver Touch Technologies Ltd</t>
  </si>
  <si>
    <t>127</t>
  </si>
  <si>
    <t>Govt of Maharashtra</t>
  </si>
  <si>
    <t>0127</t>
  </si>
  <si>
    <t>SETU MAHARASHTRA</t>
  </si>
  <si>
    <t>1008</t>
  </si>
  <si>
    <t xml:space="preserve">Alankit Finsec Ltd </t>
  </si>
  <si>
    <t>1074</t>
  </si>
  <si>
    <t>GLODYNE TECHNOSERVE</t>
  </si>
  <si>
    <t>1175</t>
  </si>
  <si>
    <t>SPANCO</t>
  </si>
  <si>
    <t>1180</t>
  </si>
  <si>
    <t>STRATEGIC OUTSOURCING SERVICE</t>
  </si>
  <si>
    <t>1338</t>
  </si>
  <si>
    <t>Netlink software Pvt Ltd</t>
  </si>
  <si>
    <t>1350</t>
  </si>
  <si>
    <t>Obel projects Pvt Ltd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</si>
  <si>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</si>
  <si>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</si>
  <si>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</si>
  <si>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</si>
  <si>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</si>
  <si>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</si>
  <si>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</si>
  <si>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</si>
  <si>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2049</t>
  </si>
  <si>
    <t>Vidarbha Infotech Pvt Ltd</t>
  </si>
  <si>
    <t>2050</t>
  </si>
  <si>
    <t>SILVER JUBILEE MOTORS LTD.</t>
  </si>
  <si>
    <t>Bharat Technical Solutions Pvt. Ltd.</t>
  </si>
  <si>
    <t>Eagle Press Pvt. Ltd.</t>
  </si>
  <si>
    <t>Terra Software Ltd</t>
  </si>
  <si>
    <t>Network for Information &amp; Computer</t>
  </si>
  <si>
    <t>128</t>
  </si>
  <si>
    <t>Govt of Andhra Pradesh</t>
  </si>
  <si>
    <t>1079</t>
  </si>
  <si>
    <t>Gouthami Educational Society</t>
  </si>
  <si>
    <t>1080</t>
  </si>
  <si>
    <t>GrapeSoft</t>
  </si>
  <si>
    <t>1094</t>
  </si>
  <si>
    <t>INFRONICS SYSTEMS LTD</t>
  </si>
  <si>
    <t>1177</t>
  </si>
  <si>
    <t>SREEVEN INFOCOM LIMITED</t>
  </si>
  <si>
    <t>129</t>
  </si>
  <si>
    <t xml:space="preserve">Govt of Karnataka </t>
  </si>
  <si>
    <t>0129</t>
  </si>
  <si>
    <t>Centre for e-Governance, GOK</t>
  </si>
  <si>
    <t>1118</t>
  </si>
  <si>
    <t>MARS Telecom Systems Pvt Ltd</t>
  </si>
  <si>
    <t>1316</t>
  </si>
  <si>
    <t>BNR UDYOG LIMITED</t>
  </si>
  <si>
    <t>1320</t>
  </si>
  <si>
    <t>Ninestars Information Technologies Ltd</t>
  </si>
  <si>
    <t>1377</t>
  </si>
  <si>
    <t>Origin ITFS Pvt Ltd</t>
  </si>
  <si>
    <t>2086</t>
  </si>
  <si>
    <t>EDCS GOK</t>
  </si>
  <si>
    <t>COMAT TECHNOLOGIES P LTD</t>
  </si>
  <si>
    <t>130</t>
  </si>
  <si>
    <t>Govt of Goa</t>
  </si>
  <si>
    <t>132</t>
  </si>
  <si>
    <t>Govt of Kerala</t>
  </si>
  <si>
    <t>2001</t>
  </si>
  <si>
    <t>Keltron</t>
  </si>
  <si>
    <t>2003</t>
  </si>
  <si>
    <t>Akshaya</t>
  </si>
  <si>
    <t>134</t>
  </si>
  <si>
    <t>UT of Puducherry</t>
  </si>
  <si>
    <t>1111</t>
  </si>
  <si>
    <t>Madras Security Printers Ltd</t>
  </si>
  <si>
    <t>Civil Supplies - A&amp;N Islands</t>
  </si>
  <si>
    <t>1092</t>
  </si>
  <si>
    <t>India Computer Technology</t>
  </si>
  <si>
    <t>136</t>
  </si>
  <si>
    <t>Principal Revenue Commissioner, Dept of Revenue, Govt of MP</t>
  </si>
  <si>
    <t>1108</t>
  </si>
  <si>
    <t>LYRA  CONSULTANCY SERVICE</t>
  </si>
  <si>
    <t>1142</t>
  </si>
  <si>
    <t xml:space="preserve">OSWAL COMPUTERS &amp; CONSULTANTS </t>
  </si>
  <si>
    <t>2020</t>
  </si>
  <si>
    <t>Vedavaag Systems Limited</t>
  </si>
  <si>
    <t>2046</t>
  </si>
  <si>
    <t>K W Consulting P Ltd</t>
  </si>
  <si>
    <t>206</t>
  </si>
  <si>
    <t>CSC e-Governance Services India Limited</t>
  </si>
  <si>
    <t>0206</t>
  </si>
  <si>
    <t>1012</t>
  </si>
  <si>
    <t>APOnline Limited</t>
  </si>
  <si>
    <t>1028</t>
  </si>
  <si>
    <t>CALANCE SOFTWARE PRIVATE LTD</t>
  </si>
  <si>
    <t>1116</t>
  </si>
  <si>
    <t>MANTRA SOFTTECH (INDIA) PVTLTD</t>
  </si>
  <si>
    <t>1277</t>
  </si>
  <si>
    <t>1335</t>
  </si>
  <si>
    <t>Sri Ramraja Sarkar Lok Kalyan Trust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</si>
  <si>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</si>
  <si>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</si>
  <si>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</si>
  <si>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</si>
  <si>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</si>
  <si>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</si>
  <si>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</si>
  <si>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</si>
  <si>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</si>
  <si>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</si>
  <si>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</si>
  <si>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</si>
  <si>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1450</t>
  </si>
  <si>
    <t>Yash Ornaments Pvt. Ltd</t>
  </si>
  <si>
    <t>1451</t>
  </si>
  <si>
    <t>Raj Construction Co.</t>
  </si>
  <si>
    <t>1457</t>
  </si>
  <si>
    <t>Jeevan Deep Charitable Society</t>
  </si>
  <si>
    <t>1462</t>
  </si>
  <si>
    <t>Home Life Buildcon Pvt Ltd</t>
  </si>
  <si>
    <t>1468</t>
  </si>
  <si>
    <t>Mahamritunjay Traders</t>
  </si>
  <si>
    <t>1469</t>
  </si>
  <si>
    <t>Twinstar Industries Ltd.</t>
  </si>
  <si>
    <t>1471</t>
  </si>
  <si>
    <t>Murano India Pvt Ltd</t>
  </si>
  <si>
    <t>2006</t>
  </si>
  <si>
    <t>Mahaonline Limited</t>
  </si>
  <si>
    <t>2029</t>
  </si>
  <si>
    <t>A I Soc for Electronics and Comp Tech</t>
  </si>
  <si>
    <t>2033</t>
  </si>
  <si>
    <t>BASIX</t>
  </si>
  <si>
    <t>2035</t>
  </si>
  <si>
    <t>Reliance Communication Limited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</si>
  <si>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</si>
  <si>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</si>
  <si>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</si>
  <si>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</si>
  <si>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</si>
  <si>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</si>
  <si>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2078</t>
  </si>
  <si>
    <t>Sahaj e-Village Limited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</si>
  <si>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</si>
  <si>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</si>
  <si>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</si>
  <si>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</si>
  <si>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</si>
  <si>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</si>
  <si>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</si>
  <si>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</si>
  <si>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</si>
  <si>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</si>
  <si>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</si>
  <si>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</si>
  <si>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</si>
  <si>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</si>
  <si>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207</t>
  </si>
  <si>
    <t>UTI Infrastructure Technology &amp; Services Limited</t>
  </si>
  <si>
    <t>1432</t>
  </si>
  <si>
    <t>Houston Technologies Limited</t>
  </si>
  <si>
    <t>1460</t>
  </si>
  <si>
    <t>Omnitech Infosolutions Ltd</t>
  </si>
  <si>
    <t>601</t>
  </si>
  <si>
    <t>Bank of Baroda</t>
  </si>
  <si>
    <t>1189</t>
  </si>
  <si>
    <t>Global Finsol Private Limited</t>
  </si>
  <si>
    <t>602</t>
  </si>
  <si>
    <t>Bank Of India</t>
  </si>
  <si>
    <t>1003</t>
  </si>
  <si>
    <t>A3 Logics  India  Ltd</t>
  </si>
  <si>
    <t>1025</t>
  </si>
  <si>
    <t>1034</t>
  </si>
  <si>
    <t>CHESSY CONSULTANTS PVT LTD</t>
  </si>
  <si>
    <t>1071</t>
  </si>
  <si>
    <t>Frontech Systems Pvt Ltd</t>
  </si>
  <si>
    <t>1149</t>
  </si>
  <si>
    <t>PROTEX COMPUTER PVT LTD</t>
  </si>
  <si>
    <t>1164</t>
  </si>
  <si>
    <t>SARADA SYSTEMS</t>
  </si>
  <si>
    <t>1169</t>
  </si>
  <si>
    <t>SHRIKRISHNA KHANDASARI SUGAR M</t>
  </si>
  <si>
    <t>1208</t>
  </si>
  <si>
    <t>VEETECHNOLOGIES PVT. LTD</t>
  </si>
  <si>
    <t>1315</t>
  </si>
  <si>
    <t xml:space="preserve">Akanksha International </t>
  </si>
  <si>
    <t>603</t>
  </si>
  <si>
    <t>Central Bank of India</t>
  </si>
  <si>
    <t>1193</t>
  </si>
  <si>
    <t>The Peerless General Finance</t>
  </si>
  <si>
    <t>606</t>
  </si>
  <si>
    <t>Oriental Bank of Commerce</t>
  </si>
  <si>
    <t>1325</t>
  </si>
  <si>
    <t>Alankit Limited</t>
  </si>
  <si>
    <t>1360</t>
  </si>
  <si>
    <t>Redim Software Technologies Pvt Ltd</t>
  </si>
  <si>
    <t>1369</t>
  </si>
  <si>
    <t>JNET Technologies Pvt.Ltd</t>
  </si>
  <si>
    <t>Euro Finmart</t>
  </si>
  <si>
    <t>607</t>
  </si>
  <si>
    <t>Punjab National Bank</t>
  </si>
  <si>
    <t>1058</t>
  </si>
  <si>
    <t>Eagle Software India Pvt. Ltd</t>
  </si>
  <si>
    <t>1171</t>
  </si>
  <si>
    <t>Smart Chip Limited</t>
  </si>
  <si>
    <t>608</t>
  </si>
  <si>
    <t>State Bank of India</t>
  </si>
  <si>
    <t>IL&amp;FS LTD</t>
  </si>
  <si>
    <t>1416</t>
  </si>
  <si>
    <t>Utility Forms Pvt Ltd</t>
  </si>
  <si>
    <t>610</t>
  </si>
  <si>
    <t>Union Bank</t>
  </si>
  <si>
    <t>611</t>
  </si>
  <si>
    <t>Canara Bank</t>
  </si>
  <si>
    <t>1405</t>
  </si>
  <si>
    <t>Ojus Healthcare Private Limited</t>
  </si>
  <si>
    <t>1427</t>
  </si>
  <si>
    <t>Virinchi Technologies Ltd</t>
  </si>
  <si>
    <t>614</t>
  </si>
  <si>
    <t>Punjab and Sind Bank</t>
  </si>
  <si>
    <t>615</t>
  </si>
  <si>
    <t>Allahabad Bank</t>
  </si>
  <si>
    <t>1129</t>
  </si>
  <si>
    <t>1333</t>
  </si>
  <si>
    <t>Ortem Securities Limited</t>
  </si>
  <si>
    <t>1402</t>
  </si>
  <si>
    <t>A-Onerealtors Pvt Ltd</t>
  </si>
  <si>
    <t>1409</t>
  </si>
  <si>
    <t>SGS INDIA PVT LTD</t>
  </si>
  <si>
    <t>1421</t>
  </si>
  <si>
    <t>Asha Security Guard Services</t>
  </si>
  <si>
    <t>1424</t>
  </si>
  <si>
    <t>VAP INFOSOLUTIONS</t>
  </si>
  <si>
    <t>1459</t>
  </si>
  <si>
    <t>Agro Tech Engineers</t>
  </si>
  <si>
    <t>1464</t>
  </si>
  <si>
    <t>Ayush Enterprises</t>
  </si>
  <si>
    <t>616</t>
  </si>
  <si>
    <t>Bank of Maharashtra</t>
  </si>
  <si>
    <t>618</t>
  </si>
  <si>
    <t>DENA BANK</t>
  </si>
  <si>
    <t>1192</t>
  </si>
  <si>
    <t>The NSIC ltd</t>
  </si>
  <si>
    <t>1214</t>
  </si>
  <si>
    <t>WEBEL</t>
  </si>
  <si>
    <t>1221</t>
  </si>
  <si>
    <t>Nielsen  India  Private Limited</t>
  </si>
  <si>
    <t>1327</t>
  </si>
  <si>
    <t>Narayana Electricals Solution Pvt Ltd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</si>
  <si>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</si>
  <si>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</si>
  <si>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</si>
  <si>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</si>
  <si>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</si>
  <si>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</si>
  <si>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</si>
  <si>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</si>
  <si>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</si>
  <si>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</si>
  <si>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</si>
  <si>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</si>
  <si>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</si>
  <si>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</si>
  <si>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</si>
  <si>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</si>
  <si>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</si>
  <si>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</si>
  <si>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</si>
  <si>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</si>
  <si>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</si>
  <si>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</si>
  <si>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1452</t>
  </si>
  <si>
    <t>Amar Constructions</t>
  </si>
  <si>
    <t>1453</t>
  </si>
  <si>
    <t>Advent Infomax Private Ltd</t>
  </si>
  <si>
    <t>1461</t>
  </si>
  <si>
    <t>Asray Gram</t>
  </si>
  <si>
    <t>1465</t>
  </si>
  <si>
    <t>Apnatech Consultancy Services Pvt Ltd</t>
  </si>
  <si>
    <t>2008</t>
  </si>
  <si>
    <t>Om Softwares</t>
  </si>
  <si>
    <t>2077</t>
  </si>
  <si>
    <t>M/s Gold Square Builders &amp; Promoters Pvt. Ltd.</t>
  </si>
  <si>
    <t>2079</t>
  </si>
  <si>
    <t>Make India Smart Private Limited</t>
  </si>
  <si>
    <t>621</t>
  </si>
  <si>
    <t>State Bank of Travancore</t>
  </si>
  <si>
    <t>624</t>
  </si>
  <si>
    <t>IDBI Bank ltd</t>
  </si>
  <si>
    <t>1205</t>
  </si>
  <si>
    <t>UTI TECHNOLOGY SERVICES LIMITE</t>
  </si>
  <si>
    <t>Pioneer E- Lab</t>
  </si>
  <si>
    <t>625</t>
  </si>
  <si>
    <t>State Bank of Bikaner &amp; Jaipur</t>
  </si>
  <si>
    <t>804</t>
  </si>
  <si>
    <t>Indiapost</t>
  </si>
  <si>
    <t>1050</t>
  </si>
  <si>
    <t>Delhi Integrated MMTS Ltd</t>
  </si>
  <si>
    <t>805</t>
  </si>
  <si>
    <t>Delhi-NW DC</t>
  </si>
  <si>
    <t>806</t>
  </si>
  <si>
    <t>Delhi SW DC</t>
  </si>
  <si>
    <t>807</t>
  </si>
  <si>
    <t>Delhi - North DC</t>
  </si>
  <si>
    <t>808</t>
  </si>
  <si>
    <t>Delhi - Central DC</t>
  </si>
  <si>
    <t>809</t>
  </si>
  <si>
    <t>Delhi- South DC</t>
  </si>
  <si>
    <t>810</t>
  </si>
  <si>
    <t>Delhi - ND DC</t>
  </si>
  <si>
    <t>811</t>
  </si>
  <si>
    <t>Delhi- West DC</t>
  </si>
  <si>
    <t>812</t>
  </si>
  <si>
    <t>Delhi - NE DC</t>
  </si>
  <si>
    <t>1172</t>
  </si>
  <si>
    <t xml:space="preserve">Smart ID </t>
  </si>
  <si>
    <t>813</t>
  </si>
  <si>
    <t>Delhi - East DC</t>
  </si>
  <si>
    <t>814</t>
  </si>
  <si>
    <t>NSDL e-Governance Infrastructure Limited</t>
  </si>
  <si>
    <t>1250</t>
  </si>
  <si>
    <t>Gundal Infotech Private Limited</t>
  </si>
  <si>
    <t>1284</t>
  </si>
  <si>
    <t>PROWIZ MANSYTEMS PVT LTD</t>
  </si>
  <si>
    <t>1355</t>
  </si>
  <si>
    <t>COMTECHINFO SOLUTIONS PVT.LTD</t>
  </si>
  <si>
    <t>1378</t>
  </si>
  <si>
    <t>Karvy Consultants Limited</t>
  </si>
  <si>
    <t>1407</t>
  </si>
  <si>
    <t>N.K. Sharma Enterprises Ltd.</t>
  </si>
  <si>
    <t>1456</t>
  </si>
  <si>
    <t>S.J. Technologies</t>
  </si>
  <si>
    <t>2015</t>
  </si>
  <si>
    <t>INTEGRATED REGISTRY SERVICES LTD</t>
  </si>
  <si>
    <t>2016</t>
  </si>
  <si>
    <t>RELIGARE SECURITIES LTD</t>
  </si>
  <si>
    <t>2019</t>
  </si>
  <si>
    <t>Abhipra Capital Ltd</t>
  </si>
  <si>
    <t>2043</t>
  </si>
  <si>
    <t>SNR Edatas Pvt Ltd</t>
  </si>
  <si>
    <t>815</t>
  </si>
  <si>
    <t>Department of Information Technology Govt of Jharkhand</t>
  </si>
  <si>
    <t>816</t>
  </si>
  <si>
    <t>Information Technology &amp; Communication Department</t>
  </si>
  <si>
    <t>1046</t>
  </si>
  <si>
    <t>CSS TECHNERGY LIMITED</t>
  </si>
  <si>
    <t>1391</t>
  </si>
  <si>
    <t>JYOTHI COMPUTER SERVICES</t>
  </si>
  <si>
    <t>2052</t>
  </si>
  <si>
    <t>Directorate of ESD</t>
  </si>
  <si>
    <t>820</t>
  </si>
  <si>
    <t>Project Coordinator UID Project Madhya Pradesh</t>
  </si>
  <si>
    <t>2090</t>
  </si>
  <si>
    <t>MPOnline Limited</t>
  </si>
  <si>
    <t>821</t>
  </si>
  <si>
    <t>Atalji Janasnehi Directorate, Government of Karnataka</t>
  </si>
  <si>
    <t>0821</t>
  </si>
  <si>
    <t>Atalji Janasnehi Directorate, GOK</t>
  </si>
  <si>
    <t>Daman &amp; Diu</t>
  </si>
  <si>
    <t>State Bank of Patiala</t>
  </si>
  <si>
    <t>Govt of Tripura</t>
  </si>
  <si>
    <t>IGNOU</t>
  </si>
  <si>
    <t>Grand Total</t>
  </si>
  <si>
    <t>After deds Amt. Payable to Eas</t>
  </si>
  <si>
    <t xml:space="preserve">Remarks: </t>
  </si>
  <si>
    <t>Penalty of Rs.332900 levied on Registrar BOI has been reversed on the basis of Mumbai RO, Reconciliation report letter No.UIDAI/Mum-No.8/58/2013-Enrol/1549 dated 18.3.2015</t>
  </si>
  <si>
    <t>A further deduction on account  lost packets, amounting to Rs.39,06,600 has been affected, on the basis of reports received from ROs</t>
  </si>
  <si>
    <t>The details are as under:</t>
  </si>
  <si>
    <t>As per Letter No.TC-UID/ITII/10/CIDR/FOI-Vol.III/2013/BLR dated 13.05.2015, of the Tech Centre, 209 UIDs in phase-I, inadvertently added to  of Goa Registrar have been adjusted</t>
  </si>
  <si>
    <t>S No.</t>
  </si>
  <si>
    <t>Registrar Code</t>
  </si>
  <si>
    <t>EA Code</t>
  </si>
  <si>
    <t>EA  Name</t>
  </si>
  <si>
    <t>No. of lost packets</t>
  </si>
  <si>
    <t>Penalty @Rs.100</t>
  </si>
  <si>
    <t>Govt. of Gujarat</t>
  </si>
  <si>
    <t>Silver Touch Technologies</t>
  </si>
  <si>
    <t>Tera Software</t>
  </si>
  <si>
    <t>Vayam Tech</t>
  </si>
  <si>
    <t>TOTAL</t>
  </si>
  <si>
    <t>CSC e Gov</t>
  </si>
  <si>
    <t>Basix</t>
  </si>
  <si>
    <t>CMS Computers</t>
  </si>
  <si>
    <t>CSC- SPV</t>
  </si>
  <si>
    <t>Vedavaag Sys Ltd</t>
  </si>
  <si>
    <t>CSC e-Gov.</t>
  </si>
  <si>
    <t>Vikalp Multimedia</t>
  </si>
  <si>
    <t>UTL</t>
  </si>
  <si>
    <t>Sahaj e-Village Ltd</t>
  </si>
  <si>
    <t>Bank of India</t>
  </si>
  <si>
    <t>Shri Krishna Khandsari Mills</t>
  </si>
  <si>
    <t>Vee Technologies</t>
  </si>
  <si>
    <t>Datasoft</t>
  </si>
  <si>
    <t>BOI</t>
  </si>
  <si>
    <t>Protex Computer Pvt Ltd.</t>
  </si>
  <si>
    <t>Central Bank</t>
  </si>
  <si>
    <t>Calance Software</t>
  </si>
  <si>
    <t>Smart Chip Ltd</t>
  </si>
  <si>
    <t>Punjab &amp; Sind Bank</t>
  </si>
  <si>
    <t>Dena Bank</t>
  </si>
  <si>
    <t>Netlink Software Limited</t>
  </si>
  <si>
    <t>Blue Circle Instruments</t>
  </si>
  <si>
    <t>Netlink Software Pvt. Ltd.</t>
  </si>
  <si>
    <t>Make India Smart</t>
  </si>
  <si>
    <t>Calance Software Pvt. Ltd</t>
  </si>
  <si>
    <t>IDBI Bank</t>
  </si>
  <si>
    <t>IDBI</t>
  </si>
  <si>
    <t>Sreevan Infocom</t>
  </si>
  <si>
    <t>NSDL</t>
  </si>
  <si>
    <t>Shri Ramraja Sarkar Lok Kalyan Trust</t>
  </si>
  <si>
    <t>GRAND TOTAL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</si>
</sst>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1" applyNumberFormat="1" applyFont="1" applyFill="1" applyBorder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/>
    <xf numFmtId="164" fontId="3" fillId="0" borderId="1" xfId="1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495"/>
  <sheetViews>
    <sheetView tabSelected="1" topLeftCell="H1" workbookViewId="0">
      <selection activeCell="N1" sqref="N1"/>
    </sheetView>
  </sheetViews>
  <sheetFormatPr defaultRowHeight="15"/>
  <cols>
    <col min="1" max="1" width="11.140625" bestFit="1" customWidth="1"/>
    <col min="2" max="2" width="55.7109375" customWidth="1"/>
    <col min="4" max="4" width="48.7109375" bestFit="1" customWidth="1"/>
    <col min="5" max="5" width="25.85546875" customWidth="1"/>
    <col min="6" max="6" width="25.85546875" style="7" customWidth="1"/>
    <col min="7" max="7" width="29.140625" customWidth="1"/>
    <col min="8" max="8" width="16.7109375" style="7" customWidth="1"/>
    <col min="9" max="9" width="14" style="7" bestFit="1" customWidth="1"/>
    <col min="10" max="10" width="19.5703125" style="13" bestFit="1" customWidth="1"/>
    <col min="11" max="11" width="9" style="7" bestFit="1" customWidth="1"/>
    <col min="12" max="12" width="33.140625" style="7" bestFit="1" customWidth="1"/>
    <col min="13" max="13" width="10" style="7" bestFit="1" customWidth="1"/>
    <col min="14" max="14" width="15.7109375" style="7" bestFit="1" customWidth="1"/>
    <col min="15" max="17" width="10" style="13" bestFit="1" customWidth="1"/>
    <col min="18" max="20" width="9.140625" style="13"/>
    <col min="21" max="21" width="9" style="13" customWidth="1"/>
    <col min="22" max="42" width="9.140625" style="7"/>
  </cols>
  <sheetData>
    <row r="1" spans="1:42" s="6" customFormat="1" ht="117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588</v>
      </c>
      <c r="M1" s="5" t="s">
        <v>11</v>
      </c>
      <c r="N1" s="5" t="s">
        <v>12</v>
      </c>
      <c r="O1" s="27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</row>
    <row r="2" spans="1:42" s="8" customFormat="1">
      <c r="A2" s="14" t="s">
        <v>20</v>
      </c>
      <c r="B2" s="15" t="s">
        <v>21</v>
      </c>
      <c r="C2" s="14" t="s">
        <v>22</v>
      </c>
      <c r="D2" s="15" t="s">
        <v>23</v>
      </c>
      <c r="E2" s="15"/>
      <c r="F2" s="15">
        <f>E2*50</f>
        <v>0</v>
      </c>
      <c r="G2" s="16">
        <v>2461</v>
      </c>
      <c r="H2" s="15">
        <f>G2*40</f>
        <v>98440</v>
      </c>
      <c r="I2" s="15">
        <f>F2+H2</f>
        <v>98440</v>
      </c>
      <c r="J2" s="23">
        <f>SUM(I2:I3)</f>
        <v>98560</v>
      </c>
      <c r="K2" s="15">
        <v>0</v>
      </c>
      <c r="L2" s="15">
        <f>IF(I2&gt;K2,I2-K2,0)</f>
        <v>98440</v>
      </c>
      <c r="M2" s="15">
        <f>I2-L2</f>
        <v>0</v>
      </c>
      <c r="N2" s="15">
        <f>K2-M2</f>
        <v>0</v>
      </c>
      <c r="O2" s="23">
        <f>SUM(L2:L3)</f>
        <v>98560</v>
      </c>
      <c r="P2" s="23">
        <v>0</v>
      </c>
      <c r="Q2" s="23">
        <f>IF(O2&gt;P2,O2-P2,0)</f>
        <v>98560</v>
      </c>
      <c r="R2" s="23">
        <f>O2-Q2</f>
        <v>0</v>
      </c>
      <c r="S2" s="23">
        <f>P2-R2</f>
        <v>0</v>
      </c>
      <c r="T2" s="23">
        <f>SUM(N2:N3)</f>
        <v>0</v>
      </c>
      <c r="U2" s="23">
        <v>0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s="8" customFormat="1">
      <c r="A3" s="14" t="s">
        <v>20</v>
      </c>
      <c r="B3" s="15" t="s">
        <v>21</v>
      </c>
      <c r="C3" s="14" t="s">
        <v>24</v>
      </c>
      <c r="D3" s="15" t="s">
        <v>25</v>
      </c>
      <c r="E3" s="15"/>
      <c r="F3" s="15">
        <f t="shared" ref="F3:F66" si="0">E3*50</f>
        <v>0</v>
      </c>
      <c r="G3" s="16">
        <v>3</v>
      </c>
      <c r="H3" s="15">
        <f t="shared" ref="H3:H66" si="1">G3*40</f>
        <v>120</v>
      </c>
      <c r="I3" s="15">
        <f t="shared" ref="I3:I66" si="2">F3+H3</f>
        <v>120</v>
      </c>
      <c r="J3" s="24"/>
      <c r="K3" s="15">
        <v>0</v>
      </c>
      <c r="L3" s="15">
        <f>IF(I3&gt;K3,I3-K3,0)</f>
        <v>120</v>
      </c>
      <c r="M3" s="15">
        <f>I3-L3</f>
        <v>0</v>
      </c>
      <c r="N3" s="15">
        <f>K3-M3</f>
        <v>0</v>
      </c>
      <c r="O3" s="24"/>
      <c r="P3" s="24"/>
      <c r="Q3" s="24"/>
      <c r="R3" s="24"/>
      <c r="S3" s="24"/>
      <c r="T3" s="24"/>
      <c r="U3" s="2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s="9" customFormat="1">
      <c r="A4" s="14" t="s">
        <v>26</v>
      </c>
      <c r="B4" s="15" t="s">
        <v>27</v>
      </c>
      <c r="C4" s="14" t="s">
        <v>28</v>
      </c>
      <c r="D4" s="15" t="s">
        <v>29</v>
      </c>
      <c r="E4" s="15"/>
      <c r="F4" s="15">
        <f t="shared" si="0"/>
        <v>0</v>
      </c>
      <c r="G4" s="16">
        <v>6446</v>
      </c>
      <c r="H4" s="15">
        <f t="shared" si="1"/>
        <v>257840</v>
      </c>
      <c r="I4" s="15">
        <f t="shared" si="2"/>
        <v>257840</v>
      </c>
      <c r="J4" s="23">
        <f>SUM(I4:I28)</f>
        <v>3934480</v>
      </c>
      <c r="K4" s="15">
        <v>0</v>
      </c>
      <c r="L4" s="15">
        <f t="shared" ref="L4:L67" si="3">IF(I4&gt;K4,I4-K4,0)</f>
        <v>257840</v>
      </c>
      <c r="M4" s="15">
        <f t="shared" ref="M4:M67" si="4">I4-L4</f>
        <v>0</v>
      </c>
      <c r="N4" s="15">
        <f t="shared" ref="N4:N67" si="5">K4-M4</f>
        <v>0</v>
      </c>
      <c r="O4" s="23">
        <f>SUM(L4:L28)</f>
        <v>3934480</v>
      </c>
      <c r="P4" s="23">
        <v>0</v>
      </c>
      <c r="Q4" s="23">
        <f>O4-P4</f>
        <v>3934480</v>
      </c>
      <c r="R4" s="23">
        <v>0</v>
      </c>
      <c r="S4" s="23">
        <v>0</v>
      </c>
      <c r="T4" s="23">
        <v>0</v>
      </c>
      <c r="U4" s="23">
        <f>S4+T4</f>
        <v>0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s="9" customFormat="1">
      <c r="A5" s="14" t="s">
        <v>26</v>
      </c>
      <c r="B5" s="15" t="s">
        <v>27</v>
      </c>
      <c r="C5" s="14" t="s">
        <v>30</v>
      </c>
      <c r="D5" s="15" t="s">
        <v>31</v>
      </c>
      <c r="E5" s="15"/>
      <c r="F5" s="15">
        <f t="shared" si="0"/>
        <v>0</v>
      </c>
      <c r="G5" s="16">
        <v>13690</v>
      </c>
      <c r="H5" s="15">
        <f t="shared" si="1"/>
        <v>547600</v>
      </c>
      <c r="I5" s="15">
        <f t="shared" si="2"/>
        <v>547600</v>
      </c>
      <c r="J5" s="26"/>
      <c r="K5" s="15">
        <v>0</v>
      </c>
      <c r="L5" s="15">
        <f t="shared" si="3"/>
        <v>547600</v>
      </c>
      <c r="M5" s="15">
        <f t="shared" si="4"/>
        <v>0</v>
      </c>
      <c r="N5" s="15">
        <f t="shared" si="5"/>
        <v>0</v>
      </c>
      <c r="O5" s="26"/>
      <c r="P5" s="26"/>
      <c r="Q5" s="26"/>
      <c r="R5" s="26"/>
      <c r="S5" s="26"/>
      <c r="T5" s="26"/>
      <c r="U5" s="2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s="9" customFormat="1">
      <c r="A6" s="14" t="s">
        <v>26</v>
      </c>
      <c r="B6" s="15" t="s">
        <v>27</v>
      </c>
      <c r="C6" s="14" t="s">
        <v>32</v>
      </c>
      <c r="D6" s="15" t="s">
        <v>33</v>
      </c>
      <c r="E6" s="15"/>
      <c r="F6" s="15">
        <f t="shared" si="0"/>
        <v>0</v>
      </c>
      <c r="G6" s="16">
        <v>12116</v>
      </c>
      <c r="H6" s="15">
        <f t="shared" si="1"/>
        <v>484640</v>
      </c>
      <c r="I6" s="15">
        <f t="shared" si="2"/>
        <v>484640</v>
      </c>
      <c r="J6" s="26"/>
      <c r="K6" s="15">
        <v>0</v>
      </c>
      <c r="L6" s="15">
        <f t="shared" si="3"/>
        <v>484640</v>
      </c>
      <c r="M6" s="15">
        <f t="shared" si="4"/>
        <v>0</v>
      </c>
      <c r="N6" s="15">
        <f t="shared" si="5"/>
        <v>0</v>
      </c>
      <c r="O6" s="26"/>
      <c r="P6" s="26"/>
      <c r="Q6" s="26"/>
      <c r="R6" s="26"/>
      <c r="S6" s="26"/>
      <c r="T6" s="26"/>
      <c r="U6" s="26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9" customFormat="1">
      <c r="A7" s="14" t="s">
        <v>26</v>
      </c>
      <c r="B7" s="15" t="s">
        <v>27</v>
      </c>
      <c r="C7" s="14" t="s">
        <v>34</v>
      </c>
      <c r="D7" s="15" t="s">
        <v>35</v>
      </c>
      <c r="E7" s="15"/>
      <c r="F7" s="15">
        <f t="shared" si="0"/>
        <v>0</v>
      </c>
      <c r="G7" s="16">
        <v>2389</v>
      </c>
      <c r="H7" s="15">
        <f t="shared" si="1"/>
        <v>95560</v>
      </c>
      <c r="I7" s="15">
        <f t="shared" si="2"/>
        <v>95560</v>
      </c>
      <c r="J7" s="26"/>
      <c r="K7" s="15">
        <v>0</v>
      </c>
      <c r="L7" s="15">
        <f t="shared" si="3"/>
        <v>95560</v>
      </c>
      <c r="M7" s="15">
        <f t="shared" si="4"/>
        <v>0</v>
      </c>
      <c r="N7" s="15">
        <f t="shared" si="5"/>
        <v>0</v>
      </c>
      <c r="O7" s="26"/>
      <c r="P7" s="26"/>
      <c r="Q7" s="26"/>
      <c r="R7" s="26"/>
      <c r="S7" s="26"/>
      <c r="T7" s="26"/>
      <c r="U7" s="26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s="9" customFormat="1">
      <c r="A8" s="14" t="s">
        <v>26</v>
      </c>
      <c r="B8" s="15" t="s">
        <v>27</v>
      </c>
      <c r="C8" s="14" t="s">
        <v>36</v>
      </c>
      <c r="D8" s="15" t="s">
        <v>37</v>
      </c>
      <c r="E8" s="15"/>
      <c r="F8" s="15">
        <f t="shared" si="0"/>
        <v>0</v>
      </c>
      <c r="G8" s="16">
        <v>1818</v>
      </c>
      <c r="H8" s="15">
        <f t="shared" si="1"/>
        <v>72720</v>
      </c>
      <c r="I8" s="15">
        <f t="shared" si="2"/>
        <v>72720</v>
      </c>
      <c r="J8" s="26"/>
      <c r="K8" s="15">
        <v>0</v>
      </c>
      <c r="L8" s="15">
        <f t="shared" si="3"/>
        <v>72720</v>
      </c>
      <c r="M8" s="15">
        <f t="shared" si="4"/>
        <v>0</v>
      </c>
      <c r="N8" s="15">
        <f t="shared" si="5"/>
        <v>0</v>
      </c>
      <c r="O8" s="26"/>
      <c r="P8" s="26"/>
      <c r="Q8" s="26"/>
      <c r="R8" s="26"/>
      <c r="S8" s="26"/>
      <c r="T8" s="26"/>
      <c r="U8" s="26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9" customFormat="1">
      <c r="A9" s="14" t="s">
        <v>26</v>
      </c>
      <c r="B9" s="15" t="s">
        <v>27</v>
      </c>
      <c r="C9" s="14" t="s">
        <v>38</v>
      </c>
      <c r="D9" s="15" t="s">
        <v>39</v>
      </c>
      <c r="E9" s="15"/>
      <c r="F9" s="15">
        <f t="shared" si="0"/>
        <v>0</v>
      </c>
      <c r="G9" s="16">
        <v>5002</v>
      </c>
      <c r="H9" s="15">
        <f t="shared" si="1"/>
        <v>200080</v>
      </c>
      <c r="I9" s="15">
        <f t="shared" si="2"/>
        <v>200080</v>
      </c>
      <c r="J9" s="26"/>
      <c r="K9" s="15">
        <v>0</v>
      </c>
      <c r="L9" s="15">
        <f t="shared" si="3"/>
        <v>200080</v>
      </c>
      <c r="M9" s="15">
        <f t="shared" si="4"/>
        <v>0</v>
      </c>
      <c r="N9" s="15">
        <f t="shared" si="5"/>
        <v>0</v>
      </c>
      <c r="O9" s="26"/>
      <c r="P9" s="26"/>
      <c r="Q9" s="26"/>
      <c r="R9" s="26"/>
      <c r="S9" s="26"/>
      <c r="T9" s="26"/>
      <c r="U9" s="2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s="9" customFormat="1">
      <c r="A10" s="14" t="s">
        <v>26</v>
      </c>
      <c r="B10" s="15" t="s">
        <v>27</v>
      </c>
      <c r="C10" s="14" t="s">
        <v>40</v>
      </c>
      <c r="D10" s="15" t="s">
        <v>41</v>
      </c>
      <c r="E10" s="15"/>
      <c r="F10" s="15">
        <f t="shared" si="0"/>
        <v>0</v>
      </c>
      <c r="G10" s="16">
        <v>4038</v>
      </c>
      <c r="H10" s="15">
        <f t="shared" si="1"/>
        <v>161520</v>
      </c>
      <c r="I10" s="15">
        <f t="shared" si="2"/>
        <v>161520</v>
      </c>
      <c r="J10" s="26"/>
      <c r="K10" s="15">
        <v>0</v>
      </c>
      <c r="L10" s="15">
        <f t="shared" si="3"/>
        <v>161520</v>
      </c>
      <c r="M10" s="15">
        <f t="shared" si="4"/>
        <v>0</v>
      </c>
      <c r="N10" s="15">
        <f t="shared" si="5"/>
        <v>0</v>
      </c>
      <c r="O10" s="26"/>
      <c r="P10" s="26"/>
      <c r="Q10" s="26"/>
      <c r="R10" s="26"/>
      <c r="S10" s="26"/>
      <c r="T10" s="26"/>
      <c r="U10" s="2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s="9" customFormat="1">
      <c r="A11" s="14" t="s">
        <v>26</v>
      </c>
      <c r="B11" s="15" t="s">
        <v>27</v>
      </c>
      <c r="C11" s="14" t="s">
        <v>42</v>
      </c>
      <c r="D11" s="15" t="s">
        <v>43</v>
      </c>
      <c r="E11" s="15"/>
      <c r="F11" s="15">
        <f t="shared" si="0"/>
        <v>0</v>
      </c>
      <c r="G11" s="16">
        <v>1705</v>
      </c>
      <c r="H11" s="15">
        <f t="shared" si="1"/>
        <v>68200</v>
      </c>
      <c r="I11" s="15">
        <f t="shared" si="2"/>
        <v>68200</v>
      </c>
      <c r="J11" s="26"/>
      <c r="K11" s="15">
        <v>0</v>
      </c>
      <c r="L11" s="15">
        <f t="shared" si="3"/>
        <v>68200</v>
      </c>
      <c r="M11" s="15">
        <f t="shared" si="4"/>
        <v>0</v>
      </c>
      <c r="N11" s="15">
        <f t="shared" si="5"/>
        <v>0</v>
      </c>
      <c r="O11" s="26"/>
      <c r="P11" s="26"/>
      <c r="Q11" s="26"/>
      <c r="R11" s="26"/>
      <c r="S11" s="26"/>
      <c r="T11" s="26"/>
      <c r="U11" s="26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s="9" customFormat="1">
      <c r="A12" s="14" t="s">
        <v>26</v>
      </c>
      <c r="B12" s="15" t="s">
        <v>27</v>
      </c>
      <c r="C12" s="14" t="s">
        <v>44</v>
      </c>
      <c r="D12" s="15" t="s">
        <v>45</v>
      </c>
      <c r="E12" s="15"/>
      <c r="F12" s="15">
        <f t="shared" si="0"/>
        <v>0</v>
      </c>
      <c r="G12" s="16">
        <v>3586</v>
      </c>
      <c r="H12" s="15">
        <f t="shared" si="1"/>
        <v>143440</v>
      </c>
      <c r="I12" s="15">
        <f t="shared" si="2"/>
        <v>143440</v>
      </c>
      <c r="J12" s="26"/>
      <c r="K12" s="15">
        <v>0</v>
      </c>
      <c r="L12" s="15">
        <f t="shared" si="3"/>
        <v>143440</v>
      </c>
      <c r="M12" s="15">
        <f t="shared" si="4"/>
        <v>0</v>
      </c>
      <c r="N12" s="15">
        <f t="shared" si="5"/>
        <v>0</v>
      </c>
      <c r="O12" s="26"/>
      <c r="P12" s="26"/>
      <c r="Q12" s="26"/>
      <c r="R12" s="26"/>
      <c r="S12" s="26"/>
      <c r="T12" s="26"/>
      <c r="U12" s="2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s="9" customFormat="1">
      <c r="A13" s="14" t="s">
        <v>26</v>
      </c>
      <c r="B13" s="15" t="s">
        <v>27</v>
      </c>
      <c r="C13" s="14" t="s">
        <v>46</v>
      </c>
      <c r="D13" s="15" t="s">
        <v>47</v>
      </c>
      <c r="E13" s="15"/>
      <c r="F13" s="15">
        <f t="shared" si="0"/>
        <v>0</v>
      </c>
      <c r="G13" s="16">
        <v>2740</v>
      </c>
      <c r="H13" s="15">
        <f t="shared" si="1"/>
        <v>109600</v>
      </c>
      <c r="I13" s="15">
        <f t="shared" si="2"/>
        <v>109600</v>
      </c>
      <c r="J13" s="26"/>
      <c r="K13" s="15">
        <v>0</v>
      </c>
      <c r="L13" s="15">
        <f t="shared" si="3"/>
        <v>109600</v>
      </c>
      <c r="M13" s="15">
        <f t="shared" si="4"/>
        <v>0</v>
      </c>
      <c r="N13" s="15">
        <f t="shared" si="5"/>
        <v>0</v>
      </c>
      <c r="O13" s="26"/>
      <c r="P13" s="26"/>
      <c r="Q13" s="26"/>
      <c r="R13" s="26"/>
      <c r="S13" s="26"/>
      <c r="T13" s="26"/>
      <c r="U13" s="26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s="9" customFormat="1">
      <c r="A14" s="14" t="s">
        <v>26</v>
      </c>
      <c r="B14" s="15" t="s">
        <v>27</v>
      </c>
      <c r="C14" s="14" t="s">
        <v>48</v>
      </c>
      <c r="D14" s="15" t="s">
        <v>49</v>
      </c>
      <c r="E14" s="15"/>
      <c r="F14" s="15">
        <f t="shared" si="0"/>
        <v>0</v>
      </c>
      <c r="G14" s="16">
        <v>1512</v>
      </c>
      <c r="H14" s="15">
        <f t="shared" si="1"/>
        <v>60480</v>
      </c>
      <c r="I14" s="15">
        <f t="shared" si="2"/>
        <v>60480</v>
      </c>
      <c r="J14" s="26"/>
      <c r="K14" s="15">
        <v>0</v>
      </c>
      <c r="L14" s="15">
        <f t="shared" si="3"/>
        <v>60480</v>
      </c>
      <c r="M14" s="15">
        <f t="shared" si="4"/>
        <v>0</v>
      </c>
      <c r="N14" s="15">
        <f t="shared" si="5"/>
        <v>0</v>
      </c>
      <c r="O14" s="26"/>
      <c r="P14" s="26"/>
      <c r="Q14" s="26"/>
      <c r="R14" s="26"/>
      <c r="S14" s="26"/>
      <c r="T14" s="26"/>
      <c r="U14" s="26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s="9" customFormat="1">
      <c r="A15" s="14" t="s">
        <v>26</v>
      </c>
      <c r="B15" s="15" t="s">
        <v>27</v>
      </c>
      <c r="C15" s="14" t="s">
        <v>50</v>
      </c>
      <c r="D15" s="15" t="s">
        <v>51</v>
      </c>
      <c r="E15" s="15"/>
      <c r="F15" s="15">
        <f t="shared" si="0"/>
        <v>0</v>
      </c>
      <c r="G15" s="16">
        <v>443</v>
      </c>
      <c r="H15" s="15">
        <f t="shared" si="1"/>
        <v>17720</v>
      </c>
      <c r="I15" s="15">
        <f t="shared" si="2"/>
        <v>17720</v>
      </c>
      <c r="J15" s="26"/>
      <c r="K15" s="15">
        <v>0</v>
      </c>
      <c r="L15" s="15">
        <f t="shared" si="3"/>
        <v>17720</v>
      </c>
      <c r="M15" s="15">
        <f t="shared" si="4"/>
        <v>0</v>
      </c>
      <c r="N15" s="15">
        <f t="shared" si="5"/>
        <v>0</v>
      </c>
      <c r="O15" s="26"/>
      <c r="P15" s="26"/>
      <c r="Q15" s="26"/>
      <c r="R15" s="26"/>
      <c r="S15" s="26"/>
      <c r="T15" s="26"/>
      <c r="U15" s="26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s="9" customFormat="1">
      <c r="A16" s="14" t="s">
        <v>26</v>
      </c>
      <c r="B16" s="15" t="s">
        <v>27</v>
      </c>
      <c r="C16" s="14" t="s">
        <v>52</v>
      </c>
      <c r="D16" s="15" t="s">
        <v>53</v>
      </c>
      <c r="E16" s="15"/>
      <c r="F16" s="15">
        <f t="shared" si="0"/>
        <v>0</v>
      </c>
      <c r="G16" s="16">
        <v>3963</v>
      </c>
      <c r="H16" s="15">
        <f t="shared" si="1"/>
        <v>158520</v>
      </c>
      <c r="I16" s="15">
        <f t="shared" si="2"/>
        <v>158520</v>
      </c>
      <c r="J16" s="26"/>
      <c r="K16" s="15">
        <v>0</v>
      </c>
      <c r="L16" s="15">
        <f t="shared" si="3"/>
        <v>158520</v>
      </c>
      <c r="M16" s="15">
        <f t="shared" si="4"/>
        <v>0</v>
      </c>
      <c r="N16" s="15">
        <f t="shared" si="5"/>
        <v>0</v>
      </c>
      <c r="O16" s="26"/>
      <c r="P16" s="26"/>
      <c r="Q16" s="26"/>
      <c r="R16" s="26"/>
      <c r="S16" s="26"/>
      <c r="T16" s="26"/>
      <c r="U16" s="2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s="9" customFormat="1">
      <c r="A17" s="14" t="s">
        <v>26</v>
      </c>
      <c r="B17" s="15" t="s">
        <v>27</v>
      </c>
      <c r="C17" s="14" t="s">
        <v>54</v>
      </c>
      <c r="D17" s="15" t="s">
        <v>55</v>
      </c>
      <c r="E17" s="15"/>
      <c r="F17" s="15">
        <f t="shared" si="0"/>
        <v>0</v>
      </c>
      <c r="G17" s="16">
        <v>4105</v>
      </c>
      <c r="H17" s="15">
        <f t="shared" si="1"/>
        <v>164200</v>
      </c>
      <c r="I17" s="15">
        <f t="shared" si="2"/>
        <v>164200</v>
      </c>
      <c r="J17" s="26"/>
      <c r="K17" s="15">
        <v>0</v>
      </c>
      <c r="L17" s="15">
        <f t="shared" si="3"/>
        <v>164200</v>
      </c>
      <c r="M17" s="15">
        <f t="shared" si="4"/>
        <v>0</v>
      </c>
      <c r="N17" s="15">
        <f t="shared" si="5"/>
        <v>0</v>
      </c>
      <c r="O17" s="26"/>
      <c r="P17" s="26"/>
      <c r="Q17" s="26"/>
      <c r="R17" s="26"/>
      <c r="S17" s="26"/>
      <c r="T17" s="26"/>
      <c r="U17" s="26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s="9" customFormat="1">
      <c r="A18" s="14" t="s">
        <v>26</v>
      </c>
      <c r="B18" s="15" t="s">
        <v>27</v>
      </c>
      <c r="C18" s="14" t="s">
        <v>56</v>
      </c>
      <c r="D18" s="15" t="s">
        <v>57</v>
      </c>
      <c r="E18" s="15"/>
      <c r="F18" s="15">
        <f t="shared" si="0"/>
        <v>0</v>
      </c>
      <c r="G18" s="16">
        <v>2028</v>
      </c>
      <c r="H18" s="15">
        <f t="shared" si="1"/>
        <v>81120</v>
      </c>
      <c r="I18" s="15">
        <f t="shared" si="2"/>
        <v>81120</v>
      </c>
      <c r="J18" s="26"/>
      <c r="K18" s="15">
        <v>0</v>
      </c>
      <c r="L18" s="15">
        <f t="shared" si="3"/>
        <v>81120</v>
      </c>
      <c r="M18" s="15">
        <f t="shared" si="4"/>
        <v>0</v>
      </c>
      <c r="N18" s="15">
        <f t="shared" si="5"/>
        <v>0</v>
      </c>
      <c r="O18" s="26"/>
      <c r="P18" s="26"/>
      <c r="Q18" s="26"/>
      <c r="R18" s="26"/>
      <c r="S18" s="26"/>
      <c r="T18" s="26"/>
      <c r="U18" s="26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s="9" customFormat="1">
      <c r="A19" s="14" t="s">
        <v>26</v>
      </c>
      <c r="B19" s="15" t="s">
        <v>27</v>
      </c>
      <c r="C19" s="14" t="s">
        <v>58</v>
      </c>
      <c r="D19" s="15" t="s">
        <v>59</v>
      </c>
      <c r="E19" s="15"/>
      <c r="F19" s="15">
        <f t="shared" si="0"/>
        <v>0</v>
      </c>
      <c r="G19" s="16">
        <v>3089</v>
      </c>
      <c r="H19" s="15">
        <f t="shared" si="1"/>
        <v>123560</v>
      </c>
      <c r="I19" s="15">
        <f t="shared" si="2"/>
        <v>123560</v>
      </c>
      <c r="J19" s="26"/>
      <c r="K19" s="15">
        <v>0</v>
      </c>
      <c r="L19" s="15">
        <f t="shared" si="3"/>
        <v>123560</v>
      </c>
      <c r="M19" s="15">
        <f t="shared" si="4"/>
        <v>0</v>
      </c>
      <c r="N19" s="15">
        <f t="shared" si="5"/>
        <v>0</v>
      </c>
      <c r="O19" s="26"/>
      <c r="P19" s="26"/>
      <c r="Q19" s="26"/>
      <c r="R19" s="26"/>
      <c r="S19" s="26"/>
      <c r="T19" s="26"/>
      <c r="U19" s="26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s="9" customFormat="1">
      <c r="A20" s="14" t="s">
        <v>26</v>
      </c>
      <c r="B20" s="15" t="s">
        <v>27</v>
      </c>
      <c r="C20" s="14" t="s">
        <v>60</v>
      </c>
      <c r="D20" s="15" t="s">
        <v>61</v>
      </c>
      <c r="E20" s="15"/>
      <c r="F20" s="15">
        <f t="shared" si="0"/>
        <v>0</v>
      </c>
      <c r="G20" s="16">
        <v>1558</v>
      </c>
      <c r="H20" s="15">
        <f t="shared" si="1"/>
        <v>62320</v>
      </c>
      <c r="I20" s="15">
        <f t="shared" si="2"/>
        <v>62320</v>
      </c>
      <c r="J20" s="26"/>
      <c r="K20" s="15">
        <v>0</v>
      </c>
      <c r="L20" s="15">
        <f t="shared" si="3"/>
        <v>62320</v>
      </c>
      <c r="M20" s="15">
        <f t="shared" si="4"/>
        <v>0</v>
      </c>
      <c r="N20" s="15">
        <f t="shared" si="5"/>
        <v>0</v>
      </c>
      <c r="O20" s="26"/>
      <c r="P20" s="26"/>
      <c r="Q20" s="26"/>
      <c r="R20" s="26"/>
      <c r="S20" s="26"/>
      <c r="T20" s="26"/>
      <c r="U20" s="2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s="9" customFormat="1">
      <c r="A21" s="14" t="s">
        <v>26</v>
      </c>
      <c r="B21" s="15" t="s">
        <v>27</v>
      </c>
      <c r="C21" s="14" t="s">
        <v>62</v>
      </c>
      <c r="D21" s="15" t="s">
        <v>63</v>
      </c>
      <c r="E21" s="15"/>
      <c r="F21" s="15">
        <f t="shared" si="0"/>
        <v>0</v>
      </c>
      <c r="G21" s="16">
        <v>3334</v>
      </c>
      <c r="H21" s="15">
        <f t="shared" si="1"/>
        <v>133360</v>
      </c>
      <c r="I21" s="15">
        <f t="shared" si="2"/>
        <v>133360</v>
      </c>
      <c r="J21" s="26"/>
      <c r="K21" s="15">
        <v>0</v>
      </c>
      <c r="L21" s="15">
        <f t="shared" si="3"/>
        <v>133360</v>
      </c>
      <c r="M21" s="15">
        <f t="shared" si="4"/>
        <v>0</v>
      </c>
      <c r="N21" s="15">
        <f t="shared" si="5"/>
        <v>0</v>
      </c>
      <c r="O21" s="26"/>
      <c r="P21" s="26"/>
      <c r="Q21" s="26"/>
      <c r="R21" s="26"/>
      <c r="S21" s="26"/>
      <c r="T21" s="26"/>
      <c r="U21" s="26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s="9" customFormat="1">
      <c r="A22" s="14" t="s">
        <v>26</v>
      </c>
      <c r="B22" s="15" t="s">
        <v>27</v>
      </c>
      <c r="C22" s="14" t="s">
        <v>64</v>
      </c>
      <c r="D22" s="15" t="s">
        <v>65</v>
      </c>
      <c r="E22" s="15"/>
      <c r="F22" s="15">
        <f t="shared" si="0"/>
        <v>0</v>
      </c>
      <c r="G22" s="16">
        <v>2980</v>
      </c>
      <c r="H22" s="15">
        <f t="shared" si="1"/>
        <v>119200</v>
      </c>
      <c r="I22" s="15">
        <f t="shared" si="2"/>
        <v>119200</v>
      </c>
      <c r="J22" s="26"/>
      <c r="K22" s="15">
        <v>0</v>
      </c>
      <c r="L22" s="15">
        <f t="shared" si="3"/>
        <v>119200</v>
      </c>
      <c r="M22" s="15">
        <f t="shared" si="4"/>
        <v>0</v>
      </c>
      <c r="N22" s="15">
        <f t="shared" si="5"/>
        <v>0</v>
      </c>
      <c r="O22" s="26"/>
      <c r="P22" s="26"/>
      <c r="Q22" s="26"/>
      <c r="R22" s="26"/>
      <c r="S22" s="26"/>
      <c r="T22" s="26"/>
      <c r="U22" s="26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s="9" customFormat="1">
      <c r="A23" s="14" t="s">
        <v>26</v>
      </c>
      <c r="B23" s="15" t="s">
        <v>27</v>
      </c>
      <c r="C23" s="14" t="s">
        <v>66</v>
      </c>
      <c r="D23" s="15" t="s">
        <v>67</v>
      </c>
      <c r="E23" s="15"/>
      <c r="F23" s="15">
        <f t="shared" si="0"/>
        <v>0</v>
      </c>
      <c r="G23" s="16">
        <v>3316</v>
      </c>
      <c r="H23" s="15">
        <f t="shared" si="1"/>
        <v>132640</v>
      </c>
      <c r="I23" s="15">
        <f t="shared" si="2"/>
        <v>132640</v>
      </c>
      <c r="J23" s="26"/>
      <c r="K23" s="15">
        <v>0</v>
      </c>
      <c r="L23" s="15">
        <f t="shared" si="3"/>
        <v>132640</v>
      </c>
      <c r="M23" s="15">
        <f t="shared" si="4"/>
        <v>0</v>
      </c>
      <c r="N23" s="15">
        <f t="shared" si="5"/>
        <v>0</v>
      </c>
      <c r="O23" s="26"/>
      <c r="P23" s="26"/>
      <c r="Q23" s="26"/>
      <c r="R23" s="26"/>
      <c r="S23" s="26"/>
      <c r="T23" s="26"/>
      <c r="U23" s="26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s="9" customFormat="1">
      <c r="A24" s="14" t="s">
        <v>26</v>
      </c>
      <c r="B24" s="15" t="s">
        <v>27</v>
      </c>
      <c r="C24" s="14" t="s">
        <v>68</v>
      </c>
      <c r="D24" s="15" t="s">
        <v>69</v>
      </c>
      <c r="E24" s="15"/>
      <c r="F24" s="15">
        <f t="shared" si="0"/>
        <v>0</v>
      </c>
      <c r="G24" s="16">
        <v>3366</v>
      </c>
      <c r="H24" s="15">
        <f t="shared" si="1"/>
        <v>134640</v>
      </c>
      <c r="I24" s="15">
        <f t="shared" si="2"/>
        <v>134640</v>
      </c>
      <c r="J24" s="26"/>
      <c r="K24" s="15">
        <v>0</v>
      </c>
      <c r="L24" s="15">
        <f t="shared" si="3"/>
        <v>134640</v>
      </c>
      <c r="M24" s="15">
        <f t="shared" si="4"/>
        <v>0</v>
      </c>
      <c r="N24" s="15">
        <f t="shared" si="5"/>
        <v>0</v>
      </c>
      <c r="O24" s="26"/>
      <c r="P24" s="26"/>
      <c r="Q24" s="26"/>
      <c r="R24" s="26"/>
      <c r="S24" s="26"/>
      <c r="T24" s="26"/>
      <c r="U24" s="2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s="9" customFormat="1">
      <c r="A25" s="14" t="s">
        <v>26</v>
      </c>
      <c r="B25" s="15" t="s">
        <v>27</v>
      </c>
      <c r="C25" s="14" t="s">
        <v>70</v>
      </c>
      <c r="D25" s="15" t="s">
        <v>71</v>
      </c>
      <c r="E25" s="15"/>
      <c r="F25" s="15">
        <f t="shared" si="0"/>
        <v>0</v>
      </c>
      <c r="G25" s="16">
        <v>4072</v>
      </c>
      <c r="H25" s="15">
        <f t="shared" si="1"/>
        <v>162880</v>
      </c>
      <c r="I25" s="15">
        <f t="shared" si="2"/>
        <v>162880</v>
      </c>
      <c r="J25" s="26"/>
      <c r="K25" s="15">
        <v>0</v>
      </c>
      <c r="L25" s="15">
        <f t="shared" si="3"/>
        <v>162880</v>
      </c>
      <c r="M25" s="15">
        <f t="shared" si="4"/>
        <v>0</v>
      </c>
      <c r="N25" s="15">
        <f t="shared" si="5"/>
        <v>0</v>
      </c>
      <c r="O25" s="26"/>
      <c r="P25" s="26"/>
      <c r="Q25" s="26"/>
      <c r="R25" s="26"/>
      <c r="S25" s="26"/>
      <c r="T25" s="26"/>
      <c r="U25" s="26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s="9" customFormat="1">
      <c r="A26" s="14" t="s">
        <v>26</v>
      </c>
      <c r="B26" s="15" t="s">
        <v>27</v>
      </c>
      <c r="C26" s="14" t="s">
        <v>72</v>
      </c>
      <c r="D26" s="15" t="s">
        <v>73</v>
      </c>
      <c r="E26" s="15"/>
      <c r="F26" s="15">
        <f t="shared" si="0"/>
        <v>0</v>
      </c>
      <c r="G26" s="16">
        <v>7400</v>
      </c>
      <c r="H26" s="15">
        <f t="shared" si="1"/>
        <v>296000</v>
      </c>
      <c r="I26" s="15">
        <f t="shared" si="2"/>
        <v>296000</v>
      </c>
      <c r="J26" s="26"/>
      <c r="K26" s="15">
        <v>0</v>
      </c>
      <c r="L26" s="15">
        <f t="shared" si="3"/>
        <v>296000</v>
      </c>
      <c r="M26" s="15">
        <f t="shared" si="4"/>
        <v>0</v>
      </c>
      <c r="N26" s="15">
        <f t="shared" si="5"/>
        <v>0</v>
      </c>
      <c r="O26" s="26"/>
      <c r="P26" s="26"/>
      <c r="Q26" s="26"/>
      <c r="R26" s="26"/>
      <c r="S26" s="26"/>
      <c r="T26" s="26"/>
      <c r="U26" s="26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9" customFormat="1">
      <c r="A27" s="14" t="s">
        <v>26</v>
      </c>
      <c r="B27" s="15" t="s">
        <v>27</v>
      </c>
      <c r="C27" s="14" t="s">
        <v>74</v>
      </c>
      <c r="D27" s="15" t="s">
        <v>75</v>
      </c>
      <c r="E27" s="15"/>
      <c r="F27" s="15">
        <f t="shared" si="0"/>
        <v>0</v>
      </c>
      <c r="G27" s="16">
        <v>1169</v>
      </c>
      <c r="H27" s="15">
        <f t="shared" si="1"/>
        <v>46760</v>
      </c>
      <c r="I27" s="15">
        <f t="shared" si="2"/>
        <v>46760</v>
      </c>
      <c r="J27" s="26"/>
      <c r="K27" s="15">
        <v>0</v>
      </c>
      <c r="L27" s="15">
        <f t="shared" si="3"/>
        <v>46760</v>
      </c>
      <c r="M27" s="15">
        <f t="shared" si="4"/>
        <v>0</v>
      </c>
      <c r="N27" s="15">
        <f t="shared" si="5"/>
        <v>0</v>
      </c>
      <c r="O27" s="26"/>
      <c r="P27" s="26"/>
      <c r="Q27" s="26"/>
      <c r="R27" s="26"/>
      <c r="S27" s="26"/>
      <c r="T27" s="26"/>
      <c r="U27" s="26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9" customFormat="1">
      <c r="A28" s="14" t="s">
        <v>26</v>
      </c>
      <c r="B28" s="15" t="s">
        <v>27</v>
      </c>
      <c r="C28" s="14" t="s">
        <v>76</v>
      </c>
      <c r="D28" s="15" t="s">
        <v>77</v>
      </c>
      <c r="E28" s="15"/>
      <c r="F28" s="15">
        <f t="shared" si="0"/>
        <v>0</v>
      </c>
      <c r="G28" s="16">
        <v>2497</v>
      </c>
      <c r="H28" s="15">
        <f t="shared" si="1"/>
        <v>99880</v>
      </c>
      <c r="I28" s="15">
        <f t="shared" si="2"/>
        <v>99880</v>
      </c>
      <c r="J28" s="24"/>
      <c r="K28" s="15">
        <v>0</v>
      </c>
      <c r="L28" s="15">
        <f t="shared" si="3"/>
        <v>99880</v>
      </c>
      <c r="M28" s="15">
        <f t="shared" si="4"/>
        <v>0</v>
      </c>
      <c r="N28" s="15">
        <f t="shared" si="5"/>
        <v>0</v>
      </c>
      <c r="O28" s="24"/>
      <c r="P28" s="24"/>
      <c r="Q28" s="24"/>
      <c r="R28" s="24"/>
      <c r="S28" s="24"/>
      <c r="T28" s="24"/>
      <c r="U28" s="24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s="8" customFormat="1">
      <c r="A29" s="14" t="s">
        <v>78</v>
      </c>
      <c r="B29" s="15" t="s">
        <v>79</v>
      </c>
      <c r="C29" s="14" t="s">
        <v>80</v>
      </c>
      <c r="D29" s="15" t="s">
        <v>81</v>
      </c>
      <c r="E29" s="15"/>
      <c r="F29" s="15">
        <f t="shared" si="0"/>
        <v>0</v>
      </c>
      <c r="G29" s="16">
        <v>13</v>
      </c>
      <c r="H29" s="15">
        <f t="shared" si="1"/>
        <v>520</v>
      </c>
      <c r="I29" s="15">
        <f t="shared" si="2"/>
        <v>520</v>
      </c>
      <c r="J29" s="10"/>
      <c r="K29" s="15">
        <v>0</v>
      </c>
      <c r="L29" s="15">
        <f t="shared" si="3"/>
        <v>520</v>
      </c>
      <c r="M29" s="15">
        <f t="shared" si="4"/>
        <v>0</v>
      </c>
      <c r="N29" s="15">
        <f t="shared" si="5"/>
        <v>0</v>
      </c>
      <c r="O29" s="10"/>
      <c r="P29" s="10"/>
      <c r="Q29" s="10"/>
      <c r="R29" s="10"/>
      <c r="S29" s="10"/>
      <c r="T29" s="10"/>
      <c r="U29" s="10">
        <f t="shared" ref="U29:U92" si="6">S29+T29</f>
        <v>0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8" customFormat="1">
      <c r="A30" s="14" t="s">
        <v>78</v>
      </c>
      <c r="B30" s="15" t="s">
        <v>79</v>
      </c>
      <c r="C30" s="14" t="s">
        <v>32</v>
      </c>
      <c r="D30" s="15" t="s">
        <v>33</v>
      </c>
      <c r="E30" s="15"/>
      <c r="F30" s="15">
        <f t="shared" si="0"/>
        <v>0</v>
      </c>
      <c r="G30" s="16">
        <v>5599</v>
      </c>
      <c r="H30" s="15">
        <f t="shared" si="1"/>
        <v>223960</v>
      </c>
      <c r="I30" s="15">
        <f t="shared" si="2"/>
        <v>223960</v>
      </c>
      <c r="J30" s="10"/>
      <c r="K30" s="15">
        <v>0</v>
      </c>
      <c r="L30" s="15">
        <f t="shared" si="3"/>
        <v>223960</v>
      </c>
      <c r="M30" s="15">
        <f t="shared" si="4"/>
        <v>0</v>
      </c>
      <c r="N30" s="15">
        <f t="shared" si="5"/>
        <v>0</v>
      </c>
      <c r="O30" s="10"/>
      <c r="P30" s="10"/>
      <c r="Q30" s="10"/>
      <c r="R30" s="10"/>
      <c r="S30" s="10"/>
      <c r="T30" s="10"/>
      <c r="U30" s="10">
        <f t="shared" si="6"/>
        <v>0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8" customFormat="1">
      <c r="A31" s="14" t="s">
        <v>78</v>
      </c>
      <c r="B31" s="15" t="s">
        <v>79</v>
      </c>
      <c r="C31" s="14" t="s">
        <v>82</v>
      </c>
      <c r="D31" s="15" t="s">
        <v>83</v>
      </c>
      <c r="E31" s="15"/>
      <c r="F31" s="15">
        <f t="shared" si="0"/>
        <v>0</v>
      </c>
      <c r="G31" s="16">
        <v>10816</v>
      </c>
      <c r="H31" s="15">
        <f t="shared" si="1"/>
        <v>432640</v>
      </c>
      <c r="I31" s="15">
        <f t="shared" si="2"/>
        <v>432640</v>
      </c>
      <c r="J31" s="10"/>
      <c r="K31" s="15">
        <v>0</v>
      </c>
      <c r="L31" s="15">
        <f t="shared" si="3"/>
        <v>432640</v>
      </c>
      <c r="M31" s="15">
        <f t="shared" si="4"/>
        <v>0</v>
      </c>
      <c r="N31" s="15">
        <f t="shared" si="5"/>
        <v>0</v>
      </c>
      <c r="O31" s="10"/>
      <c r="P31" s="10"/>
      <c r="Q31" s="10"/>
      <c r="R31" s="10"/>
      <c r="S31" s="10"/>
      <c r="T31" s="10"/>
      <c r="U31" s="10">
        <f t="shared" si="6"/>
        <v>0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8" customFormat="1">
      <c r="A32" s="14" t="s">
        <v>78</v>
      </c>
      <c r="B32" s="15" t="s">
        <v>79</v>
      </c>
      <c r="C32" s="14" t="s">
        <v>84</v>
      </c>
      <c r="D32" s="15" t="s">
        <v>85</v>
      </c>
      <c r="E32" s="15"/>
      <c r="F32" s="15">
        <f t="shared" si="0"/>
        <v>0</v>
      </c>
      <c r="G32" s="16">
        <v>52960</v>
      </c>
      <c r="H32" s="15">
        <f t="shared" si="1"/>
        <v>2118400</v>
      </c>
      <c r="I32" s="15">
        <f t="shared" si="2"/>
        <v>2118400</v>
      </c>
      <c r="J32" s="10"/>
      <c r="K32" s="15">
        <v>0</v>
      </c>
      <c r="L32" s="15">
        <f t="shared" si="3"/>
        <v>2118400</v>
      </c>
      <c r="M32" s="15">
        <f t="shared" si="4"/>
        <v>0</v>
      </c>
      <c r="N32" s="15">
        <f t="shared" si="5"/>
        <v>0</v>
      </c>
      <c r="O32" s="10"/>
      <c r="P32" s="10"/>
      <c r="Q32" s="10"/>
      <c r="R32" s="10"/>
      <c r="S32" s="10"/>
      <c r="T32" s="10"/>
      <c r="U32" s="10">
        <f t="shared" si="6"/>
        <v>0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8" customFormat="1">
      <c r="A33" s="14" t="s">
        <v>78</v>
      </c>
      <c r="B33" s="15" t="s">
        <v>79</v>
      </c>
      <c r="C33" s="14" t="s">
        <v>86</v>
      </c>
      <c r="D33" s="15" t="s">
        <v>87</v>
      </c>
      <c r="E33" s="15"/>
      <c r="F33" s="15">
        <f t="shared" si="0"/>
        <v>0</v>
      </c>
      <c r="G33" s="16">
        <v>4814</v>
      </c>
      <c r="H33" s="15">
        <f t="shared" si="1"/>
        <v>192560</v>
      </c>
      <c r="I33" s="15">
        <f t="shared" si="2"/>
        <v>192560</v>
      </c>
      <c r="J33" s="10"/>
      <c r="K33" s="15">
        <v>0</v>
      </c>
      <c r="L33" s="15">
        <f t="shared" si="3"/>
        <v>192560</v>
      </c>
      <c r="M33" s="15">
        <f t="shared" si="4"/>
        <v>0</v>
      </c>
      <c r="N33" s="15">
        <f t="shared" si="5"/>
        <v>0</v>
      </c>
      <c r="O33" s="10"/>
      <c r="P33" s="10"/>
      <c r="Q33" s="10"/>
      <c r="R33" s="10"/>
      <c r="S33" s="10"/>
      <c r="T33" s="10"/>
      <c r="U33" s="10">
        <f t="shared" si="6"/>
        <v>0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8" customFormat="1">
      <c r="A34" s="14" t="s">
        <v>78</v>
      </c>
      <c r="B34" s="15" t="s">
        <v>79</v>
      </c>
      <c r="C34" s="14" t="s">
        <v>88</v>
      </c>
      <c r="D34" s="15" t="s">
        <v>89</v>
      </c>
      <c r="E34" s="15"/>
      <c r="F34" s="15">
        <f t="shared" si="0"/>
        <v>0</v>
      </c>
      <c r="G34" s="16">
        <v>15466</v>
      </c>
      <c r="H34" s="15">
        <f t="shared" si="1"/>
        <v>618640</v>
      </c>
      <c r="I34" s="15">
        <f t="shared" si="2"/>
        <v>618640</v>
      </c>
      <c r="J34" s="10"/>
      <c r="K34" s="15">
        <v>0</v>
      </c>
      <c r="L34" s="15">
        <f t="shared" si="3"/>
        <v>618640</v>
      </c>
      <c r="M34" s="15">
        <f t="shared" si="4"/>
        <v>0</v>
      </c>
      <c r="N34" s="15">
        <f t="shared" si="5"/>
        <v>0</v>
      </c>
      <c r="O34" s="10"/>
      <c r="P34" s="10"/>
      <c r="Q34" s="10"/>
      <c r="R34" s="10"/>
      <c r="S34" s="10"/>
      <c r="T34" s="10"/>
      <c r="U34" s="10">
        <f t="shared" si="6"/>
        <v>0</v>
      </c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s="8" customFormat="1">
      <c r="A35" s="14" t="s">
        <v>78</v>
      </c>
      <c r="B35" s="15" t="s">
        <v>79</v>
      </c>
      <c r="C35" s="14" t="s">
        <v>90</v>
      </c>
      <c r="D35" s="15" t="s">
        <v>91</v>
      </c>
      <c r="E35" s="15"/>
      <c r="F35" s="15">
        <f t="shared" si="0"/>
        <v>0</v>
      </c>
      <c r="G35" s="16">
        <v>5454</v>
      </c>
      <c r="H35" s="15">
        <f t="shared" si="1"/>
        <v>218160</v>
      </c>
      <c r="I35" s="15">
        <f t="shared" si="2"/>
        <v>218160</v>
      </c>
      <c r="J35" s="10"/>
      <c r="K35" s="15">
        <v>0</v>
      </c>
      <c r="L35" s="15">
        <f t="shared" si="3"/>
        <v>218160</v>
      </c>
      <c r="M35" s="15">
        <f t="shared" si="4"/>
        <v>0</v>
      </c>
      <c r="N35" s="15">
        <f t="shared" si="5"/>
        <v>0</v>
      </c>
      <c r="O35" s="10"/>
      <c r="P35" s="10"/>
      <c r="Q35" s="10"/>
      <c r="R35" s="10"/>
      <c r="S35" s="10"/>
      <c r="T35" s="10"/>
      <c r="U35" s="10">
        <f t="shared" si="6"/>
        <v>0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s="8" customFormat="1">
      <c r="A36" s="14" t="s">
        <v>78</v>
      </c>
      <c r="B36" s="15" t="s">
        <v>79</v>
      </c>
      <c r="C36" s="14" t="s">
        <v>92</v>
      </c>
      <c r="D36" s="15" t="s">
        <v>93</v>
      </c>
      <c r="E36" s="15"/>
      <c r="F36" s="15">
        <f t="shared" si="0"/>
        <v>0</v>
      </c>
      <c r="G36" s="16">
        <v>6961</v>
      </c>
      <c r="H36" s="15">
        <f t="shared" si="1"/>
        <v>278440</v>
      </c>
      <c r="I36" s="15">
        <f t="shared" si="2"/>
        <v>278440</v>
      </c>
      <c r="J36" s="10"/>
      <c r="K36" s="15">
        <v>0</v>
      </c>
      <c r="L36" s="15">
        <f t="shared" si="3"/>
        <v>278440</v>
      </c>
      <c r="M36" s="15">
        <f t="shared" si="4"/>
        <v>0</v>
      </c>
      <c r="N36" s="15">
        <f t="shared" si="5"/>
        <v>0</v>
      </c>
      <c r="O36" s="10"/>
      <c r="P36" s="10"/>
      <c r="Q36" s="10"/>
      <c r="R36" s="10"/>
      <c r="S36" s="10"/>
      <c r="T36" s="10"/>
      <c r="U36" s="10">
        <f t="shared" si="6"/>
        <v>0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s="8" customFormat="1">
      <c r="A37" s="14" t="s">
        <v>78</v>
      </c>
      <c r="B37" s="15" t="s">
        <v>79</v>
      </c>
      <c r="C37" s="14" t="s">
        <v>94</v>
      </c>
      <c r="D37" s="15" t="s">
        <v>95</v>
      </c>
      <c r="E37" s="15"/>
      <c r="F37" s="15">
        <f t="shared" si="0"/>
        <v>0</v>
      </c>
      <c r="G37" s="16">
        <v>7632</v>
      </c>
      <c r="H37" s="15">
        <f t="shared" si="1"/>
        <v>305280</v>
      </c>
      <c r="I37" s="15">
        <f t="shared" si="2"/>
        <v>305280</v>
      </c>
      <c r="J37" s="10"/>
      <c r="K37" s="15">
        <v>0</v>
      </c>
      <c r="L37" s="15">
        <f t="shared" si="3"/>
        <v>305280</v>
      </c>
      <c r="M37" s="15">
        <f t="shared" si="4"/>
        <v>0</v>
      </c>
      <c r="N37" s="15">
        <f t="shared" si="5"/>
        <v>0</v>
      </c>
      <c r="O37" s="10"/>
      <c r="P37" s="10"/>
      <c r="Q37" s="10"/>
      <c r="R37" s="10"/>
      <c r="S37" s="10"/>
      <c r="T37" s="10"/>
      <c r="U37" s="10">
        <f t="shared" si="6"/>
        <v>0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8" customFormat="1">
      <c r="A38" s="14" t="s">
        <v>78</v>
      </c>
      <c r="B38" s="15" t="s">
        <v>79</v>
      </c>
      <c r="C38" s="14" t="s">
        <v>96</v>
      </c>
      <c r="D38" s="15" t="s">
        <v>97</v>
      </c>
      <c r="E38" s="15"/>
      <c r="F38" s="15">
        <f t="shared" si="0"/>
        <v>0</v>
      </c>
      <c r="G38" s="16">
        <v>6918</v>
      </c>
      <c r="H38" s="15">
        <f t="shared" si="1"/>
        <v>276720</v>
      </c>
      <c r="I38" s="15">
        <f t="shared" si="2"/>
        <v>276720</v>
      </c>
      <c r="J38" s="10"/>
      <c r="K38" s="15">
        <v>0</v>
      </c>
      <c r="L38" s="15">
        <f t="shared" si="3"/>
        <v>276720</v>
      </c>
      <c r="M38" s="15">
        <f t="shared" si="4"/>
        <v>0</v>
      </c>
      <c r="N38" s="15">
        <f t="shared" si="5"/>
        <v>0</v>
      </c>
      <c r="O38" s="10"/>
      <c r="P38" s="10"/>
      <c r="Q38" s="10"/>
      <c r="R38" s="10"/>
      <c r="S38" s="10"/>
      <c r="T38" s="10"/>
      <c r="U38" s="10">
        <f t="shared" si="6"/>
        <v>0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8" customFormat="1">
      <c r="A39" s="14" t="s">
        <v>78</v>
      </c>
      <c r="B39" s="15" t="s">
        <v>79</v>
      </c>
      <c r="C39" s="14" t="s">
        <v>98</v>
      </c>
      <c r="D39" s="15" t="s">
        <v>99</v>
      </c>
      <c r="E39" s="15"/>
      <c r="F39" s="15">
        <f t="shared" si="0"/>
        <v>0</v>
      </c>
      <c r="G39" s="16">
        <v>2862</v>
      </c>
      <c r="H39" s="15">
        <f t="shared" si="1"/>
        <v>114480</v>
      </c>
      <c r="I39" s="15">
        <f t="shared" si="2"/>
        <v>114480</v>
      </c>
      <c r="J39" s="10"/>
      <c r="K39" s="15">
        <v>0</v>
      </c>
      <c r="L39" s="15">
        <f t="shared" si="3"/>
        <v>114480</v>
      </c>
      <c r="M39" s="15">
        <f t="shared" si="4"/>
        <v>0</v>
      </c>
      <c r="N39" s="15">
        <f t="shared" si="5"/>
        <v>0</v>
      </c>
      <c r="O39" s="10"/>
      <c r="P39" s="10"/>
      <c r="Q39" s="10"/>
      <c r="R39" s="10"/>
      <c r="S39" s="10"/>
      <c r="T39" s="10"/>
      <c r="U39" s="10">
        <f t="shared" si="6"/>
        <v>0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s="8" customFormat="1">
      <c r="A40" s="14" t="s">
        <v>78</v>
      </c>
      <c r="B40" s="15" t="s">
        <v>79</v>
      </c>
      <c r="C40" s="14" t="s">
        <v>100</v>
      </c>
      <c r="D40" s="15" t="s">
        <v>101</v>
      </c>
      <c r="E40" s="15"/>
      <c r="F40" s="15">
        <f t="shared" si="0"/>
        <v>0</v>
      </c>
      <c r="G40" s="16">
        <v>4213</v>
      </c>
      <c r="H40" s="15">
        <f t="shared" si="1"/>
        <v>168520</v>
      </c>
      <c r="I40" s="15">
        <f t="shared" si="2"/>
        <v>168520</v>
      </c>
      <c r="J40" s="10"/>
      <c r="K40" s="15">
        <v>0</v>
      </c>
      <c r="L40" s="15">
        <f t="shared" si="3"/>
        <v>168520</v>
      </c>
      <c r="M40" s="15">
        <f t="shared" si="4"/>
        <v>0</v>
      </c>
      <c r="N40" s="15">
        <f t="shared" si="5"/>
        <v>0</v>
      </c>
      <c r="O40" s="10"/>
      <c r="P40" s="10"/>
      <c r="Q40" s="10"/>
      <c r="R40" s="10"/>
      <c r="S40" s="10"/>
      <c r="T40" s="10"/>
      <c r="U40" s="10">
        <f t="shared" si="6"/>
        <v>0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s="8" customFormat="1">
      <c r="A41" s="14" t="s">
        <v>78</v>
      </c>
      <c r="B41" s="15" t="s">
        <v>79</v>
      </c>
      <c r="C41" s="14" t="s">
        <v>102</v>
      </c>
      <c r="D41" s="15" t="s">
        <v>103</v>
      </c>
      <c r="E41" s="15"/>
      <c r="F41" s="15">
        <f t="shared" si="0"/>
        <v>0</v>
      </c>
      <c r="G41" s="16">
        <v>14083</v>
      </c>
      <c r="H41" s="15">
        <f t="shared" si="1"/>
        <v>563320</v>
      </c>
      <c r="I41" s="15">
        <f t="shared" si="2"/>
        <v>563320</v>
      </c>
      <c r="J41" s="10"/>
      <c r="K41" s="15">
        <v>0</v>
      </c>
      <c r="L41" s="15">
        <f t="shared" si="3"/>
        <v>563320</v>
      </c>
      <c r="M41" s="15">
        <f t="shared" si="4"/>
        <v>0</v>
      </c>
      <c r="N41" s="15">
        <f t="shared" si="5"/>
        <v>0</v>
      </c>
      <c r="O41" s="10"/>
      <c r="P41" s="10"/>
      <c r="Q41" s="10"/>
      <c r="R41" s="10"/>
      <c r="S41" s="10"/>
      <c r="T41" s="10"/>
      <c r="U41" s="10">
        <f t="shared" si="6"/>
        <v>0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s="8" customFormat="1">
      <c r="A42" s="14" t="s">
        <v>78</v>
      </c>
      <c r="B42" s="15" t="s">
        <v>79</v>
      </c>
      <c r="C42" s="14" t="s">
        <v>104</v>
      </c>
      <c r="D42" s="15" t="s">
        <v>105</v>
      </c>
      <c r="E42" s="15"/>
      <c r="F42" s="15">
        <f t="shared" si="0"/>
        <v>0</v>
      </c>
      <c r="G42" s="16">
        <v>10372</v>
      </c>
      <c r="H42" s="15">
        <f t="shared" si="1"/>
        <v>414880</v>
      </c>
      <c r="I42" s="15">
        <f t="shared" si="2"/>
        <v>414880</v>
      </c>
      <c r="J42" s="10"/>
      <c r="K42" s="15">
        <v>0</v>
      </c>
      <c r="L42" s="15">
        <f t="shared" si="3"/>
        <v>414880</v>
      </c>
      <c r="M42" s="15">
        <f t="shared" si="4"/>
        <v>0</v>
      </c>
      <c r="N42" s="15">
        <f t="shared" si="5"/>
        <v>0</v>
      </c>
      <c r="O42" s="10"/>
      <c r="P42" s="10"/>
      <c r="Q42" s="10"/>
      <c r="R42" s="10"/>
      <c r="S42" s="10"/>
      <c r="T42" s="10"/>
      <c r="U42" s="10">
        <f t="shared" si="6"/>
        <v>0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s="8" customFormat="1">
      <c r="A43" s="14" t="s">
        <v>78</v>
      </c>
      <c r="B43" s="15" t="s">
        <v>79</v>
      </c>
      <c r="C43" s="14" t="s">
        <v>106</v>
      </c>
      <c r="D43" s="15" t="s">
        <v>107</v>
      </c>
      <c r="E43" s="15"/>
      <c r="F43" s="15">
        <f t="shared" si="0"/>
        <v>0</v>
      </c>
      <c r="G43" s="16">
        <v>4451</v>
      </c>
      <c r="H43" s="15">
        <f t="shared" si="1"/>
        <v>178040</v>
      </c>
      <c r="I43" s="15">
        <f t="shared" si="2"/>
        <v>178040</v>
      </c>
      <c r="J43" s="10"/>
      <c r="K43" s="15">
        <v>0</v>
      </c>
      <c r="L43" s="15">
        <f t="shared" si="3"/>
        <v>178040</v>
      </c>
      <c r="M43" s="15">
        <f t="shared" si="4"/>
        <v>0</v>
      </c>
      <c r="N43" s="15">
        <f t="shared" si="5"/>
        <v>0</v>
      </c>
      <c r="O43" s="10"/>
      <c r="P43" s="10"/>
      <c r="Q43" s="10"/>
      <c r="R43" s="10"/>
      <c r="S43" s="10"/>
      <c r="T43" s="10"/>
      <c r="U43" s="10">
        <f t="shared" si="6"/>
        <v>0</v>
      </c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8" customFormat="1">
      <c r="A44" s="14" t="s">
        <v>78</v>
      </c>
      <c r="B44" s="15" t="s">
        <v>79</v>
      </c>
      <c r="C44" s="14" t="s">
        <v>108</v>
      </c>
      <c r="D44" s="15" t="s">
        <v>109</v>
      </c>
      <c r="E44" s="15"/>
      <c r="F44" s="15">
        <f t="shared" si="0"/>
        <v>0</v>
      </c>
      <c r="G44" s="16">
        <v>6145</v>
      </c>
      <c r="H44" s="15">
        <f t="shared" si="1"/>
        <v>245800</v>
      </c>
      <c r="I44" s="15">
        <f t="shared" si="2"/>
        <v>245800</v>
      </c>
      <c r="J44" s="10"/>
      <c r="K44" s="15">
        <v>0</v>
      </c>
      <c r="L44" s="15">
        <f t="shared" si="3"/>
        <v>245800</v>
      </c>
      <c r="M44" s="15">
        <f t="shared" si="4"/>
        <v>0</v>
      </c>
      <c r="N44" s="15">
        <f t="shared" si="5"/>
        <v>0</v>
      </c>
      <c r="O44" s="10"/>
      <c r="P44" s="10"/>
      <c r="Q44" s="10"/>
      <c r="R44" s="10"/>
      <c r="S44" s="10"/>
      <c r="T44" s="10"/>
      <c r="U44" s="10">
        <f t="shared" si="6"/>
        <v>0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8" customFormat="1">
      <c r="A45" s="14" t="s">
        <v>78</v>
      </c>
      <c r="B45" s="15" t="s">
        <v>79</v>
      </c>
      <c r="C45" s="14" t="s">
        <v>110</v>
      </c>
      <c r="D45" s="15" t="s">
        <v>111</v>
      </c>
      <c r="E45" s="15"/>
      <c r="F45" s="15">
        <f t="shared" si="0"/>
        <v>0</v>
      </c>
      <c r="G45" s="16">
        <v>18150</v>
      </c>
      <c r="H45" s="15">
        <f t="shared" si="1"/>
        <v>726000</v>
      </c>
      <c r="I45" s="15">
        <f t="shared" si="2"/>
        <v>726000</v>
      </c>
      <c r="J45" s="10"/>
      <c r="K45" s="15">
        <v>0</v>
      </c>
      <c r="L45" s="15">
        <f t="shared" si="3"/>
        <v>726000</v>
      </c>
      <c r="M45" s="15">
        <f t="shared" si="4"/>
        <v>0</v>
      </c>
      <c r="N45" s="15">
        <f t="shared" si="5"/>
        <v>0</v>
      </c>
      <c r="O45" s="10"/>
      <c r="P45" s="10"/>
      <c r="Q45" s="10"/>
      <c r="R45" s="10"/>
      <c r="S45" s="10"/>
      <c r="T45" s="10"/>
      <c r="U45" s="10">
        <f t="shared" si="6"/>
        <v>0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8" customFormat="1">
      <c r="A46" s="14" t="s">
        <v>78</v>
      </c>
      <c r="B46" s="15" t="s">
        <v>79</v>
      </c>
      <c r="C46" s="14" t="s">
        <v>112</v>
      </c>
      <c r="D46" s="15" t="s">
        <v>113</v>
      </c>
      <c r="E46" s="15"/>
      <c r="F46" s="15">
        <f t="shared" si="0"/>
        <v>0</v>
      </c>
      <c r="G46" s="16">
        <v>9361</v>
      </c>
      <c r="H46" s="15">
        <f t="shared" si="1"/>
        <v>374440</v>
      </c>
      <c r="I46" s="15">
        <f t="shared" si="2"/>
        <v>374440</v>
      </c>
      <c r="J46" s="10"/>
      <c r="K46" s="15">
        <v>0</v>
      </c>
      <c r="L46" s="15">
        <f t="shared" si="3"/>
        <v>374440</v>
      </c>
      <c r="M46" s="15">
        <f t="shared" si="4"/>
        <v>0</v>
      </c>
      <c r="N46" s="15">
        <f t="shared" si="5"/>
        <v>0</v>
      </c>
      <c r="O46" s="10"/>
      <c r="P46" s="10"/>
      <c r="Q46" s="10"/>
      <c r="R46" s="10"/>
      <c r="S46" s="10"/>
      <c r="T46" s="10"/>
      <c r="U46" s="10">
        <f t="shared" si="6"/>
        <v>0</v>
      </c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8" customFormat="1">
      <c r="A47" s="14" t="s">
        <v>78</v>
      </c>
      <c r="B47" s="15" t="s">
        <v>79</v>
      </c>
      <c r="C47" s="14" t="s">
        <v>114</v>
      </c>
      <c r="D47" s="15" t="s">
        <v>115</v>
      </c>
      <c r="E47" s="15"/>
      <c r="F47" s="15">
        <f t="shared" si="0"/>
        <v>0</v>
      </c>
      <c r="G47" s="16">
        <v>21435</v>
      </c>
      <c r="H47" s="15">
        <f t="shared" si="1"/>
        <v>857400</v>
      </c>
      <c r="I47" s="15">
        <f t="shared" si="2"/>
        <v>857400</v>
      </c>
      <c r="J47" s="10"/>
      <c r="K47" s="15">
        <v>0</v>
      </c>
      <c r="L47" s="15">
        <f t="shared" si="3"/>
        <v>857400</v>
      </c>
      <c r="M47" s="15">
        <f t="shared" si="4"/>
        <v>0</v>
      </c>
      <c r="N47" s="15">
        <f t="shared" si="5"/>
        <v>0</v>
      </c>
      <c r="O47" s="10"/>
      <c r="P47" s="10"/>
      <c r="Q47" s="10"/>
      <c r="R47" s="10"/>
      <c r="S47" s="10"/>
      <c r="T47" s="10"/>
      <c r="U47" s="10">
        <f t="shared" si="6"/>
        <v>0</v>
      </c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8" customFormat="1">
      <c r="A48" s="14" t="s">
        <v>78</v>
      </c>
      <c r="B48" s="15" t="s">
        <v>79</v>
      </c>
      <c r="C48" s="14" t="s">
        <v>116</v>
      </c>
      <c r="D48" s="15" t="s">
        <v>117</v>
      </c>
      <c r="E48" s="15"/>
      <c r="F48" s="15">
        <f t="shared" si="0"/>
        <v>0</v>
      </c>
      <c r="G48" s="16">
        <v>7619</v>
      </c>
      <c r="H48" s="15">
        <f t="shared" si="1"/>
        <v>304760</v>
      </c>
      <c r="I48" s="15">
        <f t="shared" si="2"/>
        <v>304760</v>
      </c>
      <c r="J48" s="10"/>
      <c r="K48" s="15">
        <v>0</v>
      </c>
      <c r="L48" s="15">
        <f t="shared" si="3"/>
        <v>304760</v>
      </c>
      <c r="M48" s="15">
        <f t="shared" si="4"/>
        <v>0</v>
      </c>
      <c r="N48" s="15">
        <f t="shared" si="5"/>
        <v>0</v>
      </c>
      <c r="O48" s="10"/>
      <c r="P48" s="10"/>
      <c r="Q48" s="10"/>
      <c r="R48" s="10"/>
      <c r="S48" s="10"/>
      <c r="T48" s="10"/>
      <c r="U48" s="10">
        <f t="shared" si="6"/>
        <v>0</v>
      </c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8" customFormat="1">
      <c r="A49" s="14" t="s">
        <v>78</v>
      </c>
      <c r="B49" s="15" t="s">
        <v>79</v>
      </c>
      <c r="C49" s="14" t="s">
        <v>118</v>
      </c>
      <c r="D49" s="15" t="s">
        <v>119</v>
      </c>
      <c r="E49" s="15"/>
      <c r="F49" s="15">
        <f t="shared" si="0"/>
        <v>0</v>
      </c>
      <c r="G49" s="16">
        <v>2518</v>
      </c>
      <c r="H49" s="15">
        <f t="shared" si="1"/>
        <v>100720</v>
      </c>
      <c r="I49" s="15">
        <f t="shared" si="2"/>
        <v>100720</v>
      </c>
      <c r="J49" s="10"/>
      <c r="K49" s="15">
        <v>0</v>
      </c>
      <c r="L49" s="15">
        <f t="shared" si="3"/>
        <v>100720</v>
      </c>
      <c r="M49" s="15">
        <f t="shared" si="4"/>
        <v>0</v>
      </c>
      <c r="N49" s="15">
        <f t="shared" si="5"/>
        <v>0</v>
      </c>
      <c r="O49" s="10"/>
      <c r="P49" s="10"/>
      <c r="Q49" s="10"/>
      <c r="R49" s="10"/>
      <c r="S49" s="10"/>
      <c r="T49" s="10"/>
      <c r="U49" s="10">
        <f t="shared" si="6"/>
        <v>0</v>
      </c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8" customFormat="1">
      <c r="A50" s="14" t="s">
        <v>78</v>
      </c>
      <c r="B50" s="15" t="s">
        <v>79</v>
      </c>
      <c r="C50" s="14" t="s">
        <v>120</v>
      </c>
      <c r="D50" s="15" t="s">
        <v>121</v>
      </c>
      <c r="E50" s="15"/>
      <c r="F50" s="15">
        <f t="shared" si="0"/>
        <v>0</v>
      </c>
      <c r="G50" s="16">
        <v>11597</v>
      </c>
      <c r="H50" s="15">
        <f t="shared" si="1"/>
        <v>463880</v>
      </c>
      <c r="I50" s="15">
        <f t="shared" si="2"/>
        <v>463880</v>
      </c>
      <c r="J50" s="10"/>
      <c r="K50" s="15">
        <v>0</v>
      </c>
      <c r="L50" s="15">
        <f t="shared" si="3"/>
        <v>463880</v>
      </c>
      <c r="M50" s="15">
        <f t="shared" si="4"/>
        <v>0</v>
      </c>
      <c r="N50" s="15">
        <f t="shared" si="5"/>
        <v>0</v>
      </c>
      <c r="O50" s="10"/>
      <c r="P50" s="10"/>
      <c r="Q50" s="10"/>
      <c r="R50" s="10"/>
      <c r="S50" s="10"/>
      <c r="T50" s="10"/>
      <c r="U50" s="10">
        <f t="shared" si="6"/>
        <v>0</v>
      </c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s="8" customFormat="1">
      <c r="A51" s="14" t="s">
        <v>78</v>
      </c>
      <c r="B51" s="15" t="s">
        <v>79</v>
      </c>
      <c r="C51" s="14" t="s">
        <v>122</v>
      </c>
      <c r="D51" s="15" t="s">
        <v>123</v>
      </c>
      <c r="E51" s="15"/>
      <c r="F51" s="15">
        <f t="shared" si="0"/>
        <v>0</v>
      </c>
      <c r="G51" s="16">
        <v>17951</v>
      </c>
      <c r="H51" s="15">
        <f t="shared" si="1"/>
        <v>718040</v>
      </c>
      <c r="I51" s="15">
        <f t="shared" si="2"/>
        <v>718040</v>
      </c>
      <c r="J51" s="10"/>
      <c r="K51" s="15">
        <v>0</v>
      </c>
      <c r="L51" s="15">
        <f t="shared" si="3"/>
        <v>718040</v>
      </c>
      <c r="M51" s="15">
        <f t="shared" si="4"/>
        <v>0</v>
      </c>
      <c r="N51" s="15">
        <f t="shared" si="5"/>
        <v>0</v>
      </c>
      <c r="O51" s="10"/>
      <c r="P51" s="10"/>
      <c r="Q51" s="10"/>
      <c r="R51" s="10"/>
      <c r="S51" s="10"/>
      <c r="T51" s="10"/>
      <c r="U51" s="10">
        <f t="shared" si="6"/>
        <v>0</v>
      </c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s="8" customFormat="1">
      <c r="A52" s="14" t="s">
        <v>78</v>
      </c>
      <c r="B52" s="15" t="s">
        <v>79</v>
      </c>
      <c r="C52" s="14" t="s">
        <v>124</v>
      </c>
      <c r="D52" s="15" t="s">
        <v>125</v>
      </c>
      <c r="E52" s="15"/>
      <c r="F52" s="15">
        <f t="shared" si="0"/>
        <v>0</v>
      </c>
      <c r="G52" s="16">
        <v>14291</v>
      </c>
      <c r="H52" s="15">
        <f t="shared" si="1"/>
        <v>571640</v>
      </c>
      <c r="I52" s="15">
        <f t="shared" si="2"/>
        <v>571640</v>
      </c>
      <c r="J52" s="10"/>
      <c r="K52" s="15">
        <v>0</v>
      </c>
      <c r="L52" s="15">
        <f t="shared" si="3"/>
        <v>571640</v>
      </c>
      <c r="M52" s="15">
        <f t="shared" si="4"/>
        <v>0</v>
      </c>
      <c r="N52" s="15">
        <f t="shared" si="5"/>
        <v>0</v>
      </c>
      <c r="O52" s="10"/>
      <c r="P52" s="10"/>
      <c r="Q52" s="10"/>
      <c r="R52" s="10"/>
      <c r="S52" s="10"/>
      <c r="T52" s="10"/>
      <c r="U52" s="10">
        <f t="shared" si="6"/>
        <v>0</v>
      </c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8" customFormat="1">
      <c r="A53" s="14" t="s">
        <v>78</v>
      </c>
      <c r="B53" s="15" t="s">
        <v>79</v>
      </c>
      <c r="C53" s="14" t="s">
        <v>126</v>
      </c>
      <c r="D53" s="15" t="s">
        <v>127</v>
      </c>
      <c r="E53" s="15"/>
      <c r="F53" s="15">
        <f t="shared" si="0"/>
        <v>0</v>
      </c>
      <c r="G53" s="16">
        <v>7401</v>
      </c>
      <c r="H53" s="15">
        <f t="shared" si="1"/>
        <v>296040</v>
      </c>
      <c r="I53" s="15">
        <f t="shared" si="2"/>
        <v>296040</v>
      </c>
      <c r="J53" s="10"/>
      <c r="K53" s="15">
        <v>0</v>
      </c>
      <c r="L53" s="15">
        <f t="shared" si="3"/>
        <v>296040</v>
      </c>
      <c r="M53" s="15">
        <f t="shared" si="4"/>
        <v>0</v>
      </c>
      <c r="N53" s="15">
        <f t="shared" si="5"/>
        <v>0</v>
      </c>
      <c r="O53" s="10"/>
      <c r="P53" s="10"/>
      <c r="Q53" s="10"/>
      <c r="R53" s="10"/>
      <c r="S53" s="10"/>
      <c r="T53" s="10"/>
      <c r="U53" s="10">
        <f t="shared" si="6"/>
        <v>0</v>
      </c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s="8" customFormat="1">
      <c r="A54" s="14" t="s">
        <v>78</v>
      </c>
      <c r="B54" s="15" t="s">
        <v>79</v>
      </c>
      <c r="C54" s="14" t="s">
        <v>128</v>
      </c>
      <c r="D54" s="15" t="s">
        <v>129</v>
      </c>
      <c r="E54" s="15"/>
      <c r="F54" s="15">
        <f t="shared" si="0"/>
        <v>0</v>
      </c>
      <c r="G54" s="16">
        <v>4105</v>
      </c>
      <c r="H54" s="15">
        <f t="shared" si="1"/>
        <v>164200</v>
      </c>
      <c r="I54" s="15">
        <f t="shared" si="2"/>
        <v>164200</v>
      </c>
      <c r="J54" s="10">
        <f>SUM(I29:I54)</f>
        <v>10927480</v>
      </c>
      <c r="K54" s="15">
        <v>0</v>
      </c>
      <c r="L54" s="15">
        <f t="shared" si="3"/>
        <v>164200</v>
      </c>
      <c r="M54" s="15">
        <f t="shared" si="4"/>
        <v>0</v>
      </c>
      <c r="N54" s="15">
        <f t="shared" si="5"/>
        <v>0</v>
      </c>
      <c r="O54" s="10">
        <f>SUM(L29:L54)</f>
        <v>10927480</v>
      </c>
      <c r="P54" s="10">
        <v>0</v>
      </c>
      <c r="Q54" s="10">
        <f>O54-P54</f>
        <v>10927480</v>
      </c>
      <c r="R54" s="10">
        <v>0</v>
      </c>
      <c r="S54" s="10">
        <v>0</v>
      </c>
      <c r="T54" s="10">
        <v>0</v>
      </c>
      <c r="U54" s="10">
        <f t="shared" si="6"/>
        <v>0</v>
      </c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s="9" customFormat="1">
      <c r="A55" s="14" t="s">
        <v>130</v>
      </c>
      <c r="B55" s="15" t="s">
        <v>131</v>
      </c>
      <c r="C55" s="14" t="s">
        <v>132</v>
      </c>
      <c r="D55" s="15" t="s">
        <v>133</v>
      </c>
      <c r="E55" s="15"/>
      <c r="F55" s="15">
        <f t="shared" si="0"/>
        <v>0</v>
      </c>
      <c r="G55" s="16">
        <v>3</v>
      </c>
      <c r="H55" s="15">
        <f t="shared" si="1"/>
        <v>120</v>
      </c>
      <c r="I55" s="15">
        <f t="shared" si="2"/>
        <v>120</v>
      </c>
      <c r="J55" s="10">
        <v>120</v>
      </c>
      <c r="K55" s="15">
        <v>0</v>
      </c>
      <c r="L55" s="15">
        <f t="shared" si="3"/>
        <v>120</v>
      </c>
      <c r="M55" s="15">
        <f t="shared" si="4"/>
        <v>0</v>
      </c>
      <c r="N55" s="15">
        <f t="shared" si="5"/>
        <v>0</v>
      </c>
      <c r="O55" s="10">
        <v>120</v>
      </c>
      <c r="P55" s="10">
        <v>0</v>
      </c>
      <c r="Q55" s="10">
        <v>120</v>
      </c>
      <c r="R55" s="10">
        <v>0</v>
      </c>
      <c r="S55" s="10">
        <v>0</v>
      </c>
      <c r="T55" s="10">
        <v>0</v>
      </c>
      <c r="U55" s="10">
        <f t="shared" si="6"/>
        <v>0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s="8" customFormat="1">
      <c r="A56" s="14" t="s">
        <v>134</v>
      </c>
      <c r="B56" s="15" t="s">
        <v>135</v>
      </c>
      <c r="C56" s="14" t="s">
        <v>136</v>
      </c>
      <c r="D56" s="15" t="s">
        <v>137</v>
      </c>
      <c r="E56" s="15"/>
      <c r="F56" s="15">
        <f t="shared" si="0"/>
        <v>0</v>
      </c>
      <c r="G56" s="16">
        <v>9316</v>
      </c>
      <c r="H56" s="15">
        <f t="shared" si="1"/>
        <v>372640</v>
      </c>
      <c r="I56" s="15">
        <f t="shared" si="2"/>
        <v>372640</v>
      </c>
      <c r="J56" s="10"/>
      <c r="K56" s="15">
        <v>0</v>
      </c>
      <c r="L56" s="15">
        <f t="shared" si="3"/>
        <v>372640</v>
      </c>
      <c r="M56" s="15">
        <f t="shared" si="4"/>
        <v>0</v>
      </c>
      <c r="N56" s="15">
        <f t="shared" si="5"/>
        <v>0</v>
      </c>
      <c r="O56" s="10">
        <f>V86</f>
        <v>0</v>
      </c>
      <c r="P56" s="10"/>
      <c r="Q56" s="10"/>
      <c r="R56" s="10"/>
      <c r="S56" s="10"/>
      <c r="T56" s="10"/>
      <c r="U56" s="10">
        <f t="shared" si="6"/>
        <v>0</v>
      </c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s="8" customFormat="1">
      <c r="A57" s="14" t="s">
        <v>134</v>
      </c>
      <c r="B57" s="15" t="s">
        <v>135</v>
      </c>
      <c r="C57" s="14" t="s">
        <v>138</v>
      </c>
      <c r="D57" s="15" t="s">
        <v>139</v>
      </c>
      <c r="E57" s="15"/>
      <c r="F57" s="15">
        <f t="shared" si="0"/>
        <v>0</v>
      </c>
      <c r="G57" s="16">
        <v>1002</v>
      </c>
      <c r="H57" s="15">
        <f t="shared" si="1"/>
        <v>40080</v>
      </c>
      <c r="I57" s="15">
        <f t="shared" si="2"/>
        <v>40080</v>
      </c>
      <c r="J57" s="10"/>
      <c r="K57" s="15">
        <v>0</v>
      </c>
      <c r="L57" s="15">
        <f t="shared" si="3"/>
        <v>40080</v>
      </c>
      <c r="M57" s="15">
        <f t="shared" si="4"/>
        <v>0</v>
      </c>
      <c r="N57" s="15">
        <f t="shared" si="5"/>
        <v>0</v>
      </c>
      <c r="O57" s="10"/>
      <c r="P57" s="10"/>
      <c r="Q57" s="10"/>
      <c r="R57" s="10"/>
      <c r="S57" s="10"/>
      <c r="T57" s="10"/>
      <c r="U57" s="10">
        <f t="shared" si="6"/>
        <v>0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s="8" customFormat="1">
      <c r="A58" s="14" t="s">
        <v>134</v>
      </c>
      <c r="B58" s="15" t="s">
        <v>135</v>
      </c>
      <c r="C58" s="14" t="s">
        <v>140</v>
      </c>
      <c r="D58" s="15" t="s">
        <v>141</v>
      </c>
      <c r="E58" s="15"/>
      <c r="F58" s="15">
        <f t="shared" si="0"/>
        <v>0</v>
      </c>
      <c r="G58" s="16">
        <v>9092</v>
      </c>
      <c r="H58" s="15">
        <f t="shared" si="1"/>
        <v>363680</v>
      </c>
      <c r="I58" s="15">
        <f t="shared" si="2"/>
        <v>363680</v>
      </c>
      <c r="J58" s="10"/>
      <c r="K58" s="15">
        <v>0</v>
      </c>
      <c r="L58" s="15">
        <f t="shared" si="3"/>
        <v>363680</v>
      </c>
      <c r="M58" s="15">
        <f t="shared" si="4"/>
        <v>0</v>
      </c>
      <c r="N58" s="15">
        <f t="shared" si="5"/>
        <v>0</v>
      </c>
      <c r="O58" s="10"/>
      <c r="P58" s="10"/>
      <c r="Q58" s="10"/>
      <c r="R58" s="10"/>
      <c r="S58" s="10"/>
      <c r="T58" s="10"/>
      <c r="U58" s="10">
        <f t="shared" si="6"/>
        <v>0</v>
      </c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s="8" customFormat="1">
      <c r="A59" s="14" t="s">
        <v>134</v>
      </c>
      <c r="B59" s="15" t="s">
        <v>135</v>
      </c>
      <c r="C59" s="14" t="s">
        <v>142</v>
      </c>
      <c r="D59" s="15" t="s">
        <v>143</v>
      </c>
      <c r="E59" s="15"/>
      <c r="F59" s="15">
        <f t="shared" si="0"/>
        <v>0</v>
      </c>
      <c r="G59" s="16">
        <v>12331</v>
      </c>
      <c r="H59" s="15">
        <f t="shared" si="1"/>
        <v>493240</v>
      </c>
      <c r="I59" s="15">
        <f t="shared" si="2"/>
        <v>493240</v>
      </c>
      <c r="J59" s="10"/>
      <c r="K59" s="15">
        <v>0</v>
      </c>
      <c r="L59" s="15">
        <f t="shared" si="3"/>
        <v>493240</v>
      </c>
      <c r="M59" s="15">
        <f t="shared" si="4"/>
        <v>0</v>
      </c>
      <c r="N59" s="15">
        <f t="shared" si="5"/>
        <v>0</v>
      </c>
      <c r="O59" s="10"/>
      <c r="P59" s="10"/>
      <c r="Q59" s="10"/>
      <c r="R59" s="10"/>
      <c r="S59" s="10"/>
      <c r="T59" s="10"/>
      <c r="U59" s="10">
        <f t="shared" si="6"/>
        <v>0</v>
      </c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s="8" customFormat="1">
      <c r="A60" s="14" t="s">
        <v>134</v>
      </c>
      <c r="B60" s="15" t="s">
        <v>135</v>
      </c>
      <c r="C60" s="14" t="s">
        <v>144</v>
      </c>
      <c r="D60" s="15" t="s">
        <v>145</v>
      </c>
      <c r="E60" s="15"/>
      <c r="F60" s="15">
        <f t="shared" si="0"/>
        <v>0</v>
      </c>
      <c r="G60" s="16">
        <v>17514</v>
      </c>
      <c r="H60" s="15">
        <f t="shared" si="1"/>
        <v>700560</v>
      </c>
      <c r="I60" s="15">
        <f t="shared" si="2"/>
        <v>700560</v>
      </c>
      <c r="J60" s="10"/>
      <c r="K60" s="15">
        <v>0</v>
      </c>
      <c r="L60" s="15">
        <f t="shared" si="3"/>
        <v>700560</v>
      </c>
      <c r="M60" s="15">
        <f t="shared" si="4"/>
        <v>0</v>
      </c>
      <c r="N60" s="15">
        <f t="shared" si="5"/>
        <v>0</v>
      </c>
      <c r="O60" s="10"/>
      <c r="P60" s="10"/>
      <c r="Q60" s="10"/>
      <c r="R60" s="10"/>
      <c r="S60" s="10"/>
      <c r="T60" s="10"/>
      <c r="U60" s="10">
        <f t="shared" si="6"/>
        <v>0</v>
      </c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s="8" customFormat="1">
      <c r="A61" s="14" t="s">
        <v>134</v>
      </c>
      <c r="B61" s="15" t="s">
        <v>135</v>
      </c>
      <c r="C61" s="14" t="s">
        <v>146</v>
      </c>
      <c r="D61" s="15" t="s">
        <v>147</v>
      </c>
      <c r="E61" s="15"/>
      <c r="F61" s="15">
        <f t="shared" si="0"/>
        <v>0</v>
      </c>
      <c r="G61" s="16">
        <v>63154</v>
      </c>
      <c r="H61" s="15">
        <f t="shared" si="1"/>
        <v>2526160</v>
      </c>
      <c r="I61" s="15">
        <f t="shared" si="2"/>
        <v>2526160</v>
      </c>
      <c r="J61" s="10"/>
      <c r="K61" s="15">
        <v>0</v>
      </c>
      <c r="L61" s="15">
        <f t="shared" si="3"/>
        <v>2526160</v>
      </c>
      <c r="M61" s="15">
        <f t="shared" si="4"/>
        <v>0</v>
      </c>
      <c r="N61" s="15">
        <f t="shared" si="5"/>
        <v>0</v>
      </c>
      <c r="O61" s="10"/>
      <c r="P61" s="10"/>
      <c r="Q61" s="10"/>
      <c r="R61" s="10"/>
      <c r="S61" s="10"/>
      <c r="T61" s="10"/>
      <c r="U61" s="10">
        <f t="shared" si="6"/>
        <v>0</v>
      </c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s="8" customFormat="1">
      <c r="A62" s="14" t="s">
        <v>134</v>
      </c>
      <c r="B62" s="15" t="s">
        <v>135</v>
      </c>
      <c r="C62" s="14" t="s">
        <v>148</v>
      </c>
      <c r="D62" s="15" t="s">
        <v>149</v>
      </c>
      <c r="E62" s="15"/>
      <c r="F62" s="15">
        <f t="shared" si="0"/>
        <v>0</v>
      </c>
      <c r="G62" s="16">
        <v>9078</v>
      </c>
      <c r="H62" s="15">
        <f t="shared" si="1"/>
        <v>363120</v>
      </c>
      <c r="I62" s="15">
        <f t="shared" si="2"/>
        <v>363120</v>
      </c>
      <c r="J62" s="10"/>
      <c r="K62" s="15">
        <v>0</v>
      </c>
      <c r="L62" s="15">
        <f t="shared" si="3"/>
        <v>363120</v>
      </c>
      <c r="M62" s="15">
        <f t="shared" si="4"/>
        <v>0</v>
      </c>
      <c r="N62" s="15">
        <f t="shared" si="5"/>
        <v>0</v>
      </c>
      <c r="O62" s="10"/>
      <c r="P62" s="10"/>
      <c r="Q62" s="10"/>
      <c r="R62" s="10"/>
      <c r="S62" s="10"/>
      <c r="T62" s="10"/>
      <c r="U62" s="10">
        <f t="shared" si="6"/>
        <v>0</v>
      </c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8" customFormat="1">
      <c r="A63" s="14" t="s">
        <v>134</v>
      </c>
      <c r="B63" s="15" t="s">
        <v>135</v>
      </c>
      <c r="C63" s="14" t="s">
        <v>150</v>
      </c>
      <c r="D63" s="15" t="s">
        <v>151</v>
      </c>
      <c r="E63" s="15"/>
      <c r="F63" s="15">
        <f t="shared" si="0"/>
        <v>0</v>
      </c>
      <c r="G63" s="16">
        <v>9813</v>
      </c>
      <c r="H63" s="15">
        <f t="shared" si="1"/>
        <v>392520</v>
      </c>
      <c r="I63" s="15">
        <f t="shared" si="2"/>
        <v>392520</v>
      </c>
      <c r="J63" s="10"/>
      <c r="K63" s="15">
        <v>0</v>
      </c>
      <c r="L63" s="15">
        <f t="shared" si="3"/>
        <v>392520</v>
      </c>
      <c r="M63" s="15">
        <f t="shared" si="4"/>
        <v>0</v>
      </c>
      <c r="N63" s="15">
        <f t="shared" si="5"/>
        <v>0</v>
      </c>
      <c r="O63" s="10"/>
      <c r="P63" s="10"/>
      <c r="Q63" s="10"/>
      <c r="R63" s="10"/>
      <c r="S63" s="10"/>
      <c r="T63" s="10"/>
      <c r="U63" s="10">
        <f t="shared" si="6"/>
        <v>0</v>
      </c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8" customFormat="1">
      <c r="A64" s="14" t="s">
        <v>134</v>
      </c>
      <c r="B64" s="15" t="s">
        <v>135</v>
      </c>
      <c r="C64" s="14" t="s">
        <v>152</v>
      </c>
      <c r="D64" s="15" t="s">
        <v>153</v>
      </c>
      <c r="E64" s="15"/>
      <c r="F64" s="15">
        <f t="shared" si="0"/>
        <v>0</v>
      </c>
      <c r="G64" s="16">
        <v>4784</v>
      </c>
      <c r="H64" s="15">
        <f t="shared" si="1"/>
        <v>191360</v>
      </c>
      <c r="I64" s="15">
        <f t="shared" si="2"/>
        <v>191360</v>
      </c>
      <c r="J64" s="10"/>
      <c r="K64" s="15">
        <v>0</v>
      </c>
      <c r="L64" s="15">
        <f t="shared" si="3"/>
        <v>191360</v>
      </c>
      <c r="M64" s="15">
        <f t="shared" si="4"/>
        <v>0</v>
      </c>
      <c r="N64" s="15">
        <f t="shared" si="5"/>
        <v>0</v>
      </c>
      <c r="O64" s="10"/>
      <c r="P64" s="10"/>
      <c r="Q64" s="10"/>
      <c r="R64" s="10"/>
      <c r="S64" s="10"/>
      <c r="T64" s="10"/>
      <c r="U64" s="10">
        <f t="shared" si="6"/>
        <v>0</v>
      </c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8" customFormat="1">
      <c r="A65" s="14" t="s">
        <v>134</v>
      </c>
      <c r="B65" s="15" t="s">
        <v>135</v>
      </c>
      <c r="C65" s="14" t="s">
        <v>154</v>
      </c>
      <c r="D65" s="15" t="s">
        <v>155</v>
      </c>
      <c r="E65" s="15"/>
      <c r="F65" s="15">
        <f t="shared" si="0"/>
        <v>0</v>
      </c>
      <c r="G65" s="16">
        <v>606</v>
      </c>
      <c r="H65" s="15">
        <f t="shared" si="1"/>
        <v>24240</v>
      </c>
      <c r="I65" s="15">
        <f t="shared" si="2"/>
        <v>24240</v>
      </c>
      <c r="J65" s="10"/>
      <c r="K65" s="15">
        <v>0</v>
      </c>
      <c r="L65" s="15">
        <f t="shared" si="3"/>
        <v>24240</v>
      </c>
      <c r="M65" s="15">
        <f t="shared" si="4"/>
        <v>0</v>
      </c>
      <c r="N65" s="15">
        <f t="shared" si="5"/>
        <v>0</v>
      </c>
      <c r="O65" s="10"/>
      <c r="P65" s="10"/>
      <c r="Q65" s="10"/>
      <c r="R65" s="10"/>
      <c r="S65" s="10"/>
      <c r="T65" s="10"/>
      <c r="U65" s="10">
        <f t="shared" si="6"/>
        <v>0</v>
      </c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8" customFormat="1">
      <c r="A66" s="14" t="s">
        <v>134</v>
      </c>
      <c r="B66" s="15" t="s">
        <v>135</v>
      </c>
      <c r="C66" s="14" t="s">
        <v>80</v>
      </c>
      <c r="D66" s="15" t="s">
        <v>81</v>
      </c>
      <c r="E66" s="15"/>
      <c r="F66" s="15">
        <f t="shared" si="0"/>
        <v>0</v>
      </c>
      <c r="G66" s="16">
        <v>60255</v>
      </c>
      <c r="H66" s="15">
        <f t="shared" si="1"/>
        <v>2410200</v>
      </c>
      <c r="I66" s="15">
        <f t="shared" si="2"/>
        <v>2410200</v>
      </c>
      <c r="J66" s="10"/>
      <c r="K66" s="15">
        <v>0</v>
      </c>
      <c r="L66" s="15">
        <f t="shared" si="3"/>
        <v>2410200</v>
      </c>
      <c r="M66" s="15">
        <f t="shared" si="4"/>
        <v>0</v>
      </c>
      <c r="N66" s="15">
        <f t="shared" si="5"/>
        <v>0</v>
      </c>
      <c r="O66" s="10"/>
      <c r="P66" s="10"/>
      <c r="Q66" s="10"/>
      <c r="R66" s="10"/>
      <c r="S66" s="10"/>
      <c r="T66" s="10"/>
      <c r="U66" s="10">
        <f t="shared" si="6"/>
        <v>0</v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8" customFormat="1">
      <c r="A67" s="14" t="s">
        <v>134</v>
      </c>
      <c r="B67" s="15" t="s">
        <v>135</v>
      </c>
      <c r="C67" s="14" t="s">
        <v>156</v>
      </c>
      <c r="D67" s="15" t="s">
        <v>157</v>
      </c>
      <c r="E67" s="15"/>
      <c r="F67" s="15">
        <f t="shared" ref="F67:F139" si="7">E67*50</f>
        <v>0</v>
      </c>
      <c r="G67" s="16">
        <v>8073</v>
      </c>
      <c r="H67" s="15">
        <f t="shared" ref="H67:H139" si="8">G67*40</f>
        <v>322920</v>
      </c>
      <c r="I67" s="15">
        <f t="shared" ref="I67:I139" si="9">F67+H67</f>
        <v>322920</v>
      </c>
      <c r="J67" s="10"/>
      <c r="K67" s="15">
        <v>0</v>
      </c>
      <c r="L67" s="15">
        <f t="shared" si="3"/>
        <v>322920</v>
      </c>
      <c r="M67" s="15">
        <f t="shared" si="4"/>
        <v>0</v>
      </c>
      <c r="N67" s="15">
        <f t="shared" si="5"/>
        <v>0</v>
      </c>
      <c r="O67" s="10"/>
      <c r="P67" s="10"/>
      <c r="Q67" s="10"/>
      <c r="R67" s="10"/>
      <c r="S67" s="10"/>
      <c r="T67" s="10"/>
      <c r="U67" s="10">
        <f t="shared" si="6"/>
        <v>0</v>
      </c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s="8" customFormat="1">
      <c r="A68" s="14" t="s">
        <v>134</v>
      </c>
      <c r="B68" s="15" t="s">
        <v>135</v>
      </c>
      <c r="C68" s="14" t="s">
        <v>158</v>
      </c>
      <c r="D68" s="15" t="s">
        <v>159</v>
      </c>
      <c r="E68" s="15"/>
      <c r="F68" s="15">
        <f t="shared" si="7"/>
        <v>0</v>
      </c>
      <c r="G68" s="16">
        <v>12</v>
      </c>
      <c r="H68" s="15">
        <f t="shared" si="8"/>
        <v>480</v>
      </c>
      <c r="I68" s="15">
        <f t="shared" si="9"/>
        <v>480</v>
      </c>
      <c r="J68" s="10"/>
      <c r="K68" s="15">
        <v>0</v>
      </c>
      <c r="L68" s="15">
        <f t="shared" ref="L68:L95" si="10">IF(I68&gt;K68,I68-K68,0)</f>
        <v>480</v>
      </c>
      <c r="M68" s="15">
        <f t="shared" ref="M68:M115" si="11">I68-L68</f>
        <v>0</v>
      </c>
      <c r="N68" s="15">
        <f t="shared" ref="N68:N95" si="12">K68-M68</f>
        <v>0</v>
      </c>
      <c r="O68" s="10"/>
      <c r="P68" s="10"/>
      <c r="Q68" s="10"/>
      <c r="R68" s="10"/>
      <c r="S68" s="10"/>
      <c r="T68" s="10"/>
      <c r="U68" s="10">
        <f t="shared" si="6"/>
        <v>0</v>
      </c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s="8" customFormat="1">
      <c r="A69" s="14" t="s">
        <v>134</v>
      </c>
      <c r="B69" s="15" t="s">
        <v>135</v>
      </c>
      <c r="C69" s="14" t="s">
        <v>160</v>
      </c>
      <c r="D69" s="15" t="s">
        <v>161</v>
      </c>
      <c r="E69" s="15"/>
      <c r="F69" s="15">
        <f t="shared" si="7"/>
        <v>0</v>
      </c>
      <c r="G69" s="16">
        <v>4093</v>
      </c>
      <c r="H69" s="15">
        <f t="shared" si="8"/>
        <v>163720</v>
      </c>
      <c r="I69" s="15">
        <f t="shared" si="9"/>
        <v>163720</v>
      </c>
      <c r="J69" s="10"/>
      <c r="K69" s="15">
        <v>0</v>
      </c>
      <c r="L69" s="15">
        <f t="shared" si="10"/>
        <v>163720</v>
      </c>
      <c r="M69" s="15">
        <f t="shared" si="11"/>
        <v>0</v>
      </c>
      <c r="N69" s="15">
        <f t="shared" si="12"/>
        <v>0</v>
      </c>
      <c r="O69" s="10"/>
      <c r="P69" s="10"/>
      <c r="Q69" s="10"/>
      <c r="R69" s="10"/>
      <c r="S69" s="10"/>
      <c r="T69" s="10"/>
      <c r="U69" s="10">
        <f t="shared" si="6"/>
        <v>0</v>
      </c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s="8" customFormat="1">
      <c r="A70" s="14" t="s">
        <v>134</v>
      </c>
      <c r="B70" s="15" t="s">
        <v>135</v>
      </c>
      <c r="C70" s="14" t="s">
        <v>162</v>
      </c>
      <c r="D70" s="15" t="s">
        <v>163</v>
      </c>
      <c r="E70" s="15"/>
      <c r="F70" s="15">
        <f t="shared" si="7"/>
        <v>0</v>
      </c>
      <c r="G70" s="16">
        <v>330</v>
      </c>
      <c r="H70" s="15">
        <f t="shared" si="8"/>
        <v>13200</v>
      </c>
      <c r="I70" s="15">
        <f t="shared" si="9"/>
        <v>13200</v>
      </c>
      <c r="J70" s="10"/>
      <c r="K70" s="15">
        <v>0</v>
      </c>
      <c r="L70" s="15">
        <f t="shared" si="10"/>
        <v>13200</v>
      </c>
      <c r="M70" s="15">
        <f t="shared" si="11"/>
        <v>0</v>
      </c>
      <c r="N70" s="15">
        <f t="shared" si="12"/>
        <v>0</v>
      </c>
      <c r="O70" s="10"/>
      <c r="P70" s="10"/>
      <c r="Q70" s="10"/>
      <c r="R70" s="10"/>
      <c r="S70" s="10"/>
      <c r="T70" s="10"/>
      <c r="U70" s="10">
        <f t="shared" si="6"/>
        <v>0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s="8" customFormat="1">
      <c r="A71" s="14" t="s">
        <v>134</v>
      </c>
      <c r="B71" s="15" t="s">
        <v>135</v>
      </c>
      <c r="C71" s="14" t="s">
        <v>164</v>
      </c>
      <c r="D71" s="15" t="s">
        <v>165</v>
      </c>
      <c r="E71" s="15"/>
      <c r="F71" s="15">
        <f t="shared" si="7"/>
        <v>0</v>
      </c>
      <c r="G71" s="16">
        <v>33095</v>
      </c>
      <c r="H71" s="15">
        <f t="shared" si="8"/>
        <v>1323800</v>
      </c>
      <c r="I71" s="15">
        <f t="shared" si="9"/>
        <v>1323800</v>
      </c>
      <c r="J71" s="10"/>
      <c r="K71" s="15">
        <v>0</v>
      </c>
      <c r="L71" s="15">
        <f t="shared" si="10"/>
        <v>1323800</v>
      </c>
      <c r="M71" s="15">
        <f t="shared" si="11"/>
        <v>0</v>
      </c>
      <c r="N71" s="15">
        <f t="shared" si="12"/>
        <v>0</v>
      </c>
      <c r="O71" s="10"/>
      <c r="P71" s="10"/>
      <c r="Q71" s="10"/>
      <c r="R71" s="10"/>
      <c r="S71" s="10"/>
      <c r="T71" s="10"/>
      <c r="U71" s="10">
        <f t="shared" si="6"/>
        <v>0</v>
      </c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s="8" customFormat="1">
      <c r="A72" s="14" t="s">
        <v>134</v>
      </c>
      <c r="B72" s="15" t="s">
        <v>135</v>
      </c>
      <c r="C72" s="14" t="s">
        <v>32</v>
      </c>
      <c r="D72" s="15" t="s">
        <v>33</v>
      </c>
      <c r="E72" s="15"/>
      <c r="F72" s="15">
        <f t="shared" si="7"/>
        <v>0</v>
      </c>
      <c r="G72" s="16">
        <v>1871</v>
      </c>
      <c r="H72" s="15">
        <f t="shared" si="8"/>
        <v>74840</v>
      </c>
      <c r="I72" s="15">
        <f t="shared" si="9"/>
        <v>74840</v>
      </c>
      <c r="J72" s="10"/>
      <c r="K72" s="15">
        <v>0</v>
      </c>
      <c r="L72" s="15">
        <f t="shared" si="10"/>
        <v>74840</v>
      </c>
      <c r="M72" s="15">
        <f t="shared" si="11"/>
        <v>0</v>
      </c>
      <c r="N72" s="15">
        <f t="shared" si="12"/>
        <v>0</v>
      </c>
      <c r="O72" s="10"/>
      <c r="P72" s="10"/>
      <c r="Q72" s="10"/>
      <c r="R72" s="10"/>
      <c r="S72" s="10"/>
      <c r="T72" s="10"/>
      <c r="U72" s="10">
        <f t="shared" si="6"/>
        <v>0</v>
      </c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s="8" customFormat="1">
      <c r="A73" s="14" t="s">
        <v>134</v>
      </c>
      <c r="B73" s="15" t="s">
        <v>135</v>
      </c>
      <c r="C73" s="14" t="s">
        <v>82</v>
      </c>
      <c r="D73" s="15" t="s">
        <v>83</v>
      </c>
      <c r="E73" s="15"/>
      <c r="F73" s="15">
        <f t="shared" si="7"/>
        <v>0</v>
      </c>
      <c r="G73" s="16">
        <v>14244</v>
      </c>
      <c r="H73" s="15">
        <f t="shared" si="8"/>
        <v>569760</v>
      </c>
      <c r="I73" s="15">
        <f t="shared" si="9"/>
        <v>569760</v>
      </c>
      <c r="J73" s="10"/>
      <c r="K73" s="15">
        <v>0</v>
      </c>
      <c r="L73" s="15">
        <f t="shared" si="10"/>
        <v>569760</v>
      </c>
      <c r="M73" s="15">
        <f t="shared" si="11"/>
        <v>0</v>
      </c>
      <c r="N73" s="15">
        <f t="shared" si="12"/>
        <v>0</v>
      </c>
      <c r="O73" s="10"/>
      <c r="P73" s="10"/>
      <c r="Q73" s="10"/>
      <c r="R73" s="10"/>
      <c r="S73" s="10"/>
      <c r="T73" s="10"/>
      <c r="U73" s="10">
        <f t="shared" si="6"/>
        <v>0</v>
      </c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s="8" customFormat="1">
      <c r="A74" s="14" t="s">
        <v>134</v>
      </c>
      <c r="B74" s="15" t="s">
        <v>135</v>
      </c>
      <c r="C74" s="14" t="s">
        <v>166</v>
      </c>
      <c r="D74" s="15" t="s">
        <v>167</v>
      </c>
      <c r="E74" s="15"/>
      <c r="F74" s="15">
        <f t="shared" si="7"/>
        <v>0</v>
      </c>
      <c r="G74" s="16">
        <v>11</v>
      </c>
      <c r="H74" s="15">
        <f t="shared" si="8"/>
        <v>440</v>
      </c>
      <c r="I74" s="15">
        <f t="shared" si="9"/>
        <v>440</v>
      </c>
      <c r="J74" s="10"/>
      <c r="K74" s="15">
        <v>0</v>
      </c>
      <c r="L74" s="15">
        <f t="shared" si="10"/>
        <v>440</v>
      </c>
      <c r="M74" s="15">
        <f t="shared" si="11"/>
        <v>0</v>
      </c>
      <c r="N74" s="15">
        <f t="shared" si="12"/>
        <v>0</v>
      </c>
      <c r="O74" s="10"/>
      <c r="P74" s="10"/>
      <c r="Q74" s="10"/>
      <c r="R74" s="10"/>
      <c r="S74" s="10"/>
      <c r="T74" s="10"/>
      <c r="U74" s="10">
        <f t="shared" si="6"/>
        <v>0</v>
      </c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s="8" customFormat="1">
      <c r="A75" s="14" t="s">
        <v>134</v>
      </c>
      <c r="B75" s="15" t="s">
        <v>135</v>
      </c>
      <c r="C75" s="14" t="s">
        <v>168</v>
      </c>
      <c r="D75" s="15" t="s">
        <v>169</v>
      </c>
      <c r="E75" s="15"/>
      <c r="F75" s="15">
        <f t="shared" si="7"/>
        <v>0</v>
      </c>
      <c r="G75" s="16">
        <v>5568</v>
      </c>
      <c r="H75" s="15">
        <f t="shared" si="8"/>
        <v>222720</v>
      </c>
      <c r="I75" s="15">
        <f t="shared" si="9"/>
        <v>222720</v>
      </c>
      <c r="J75" s="10"/>
      <c r="K75" s="15">
        <v>0</v>
      </c>
      <c r="L75" s="15">
        <f t="shared" si="10"/>
        <v>222720</v>
      </c>
      <c r="M75" s="15">
        <f t="shared" si="11"/>
        <v>0</v>
      </c>
      <c r="N75" s="15">
        <f t="shared" si="12"/>
        <v>0</v>
      </c>
      <c r="O75" s="10"/>
      <c r="P75" s="10"/>
      <c r="Q75" s="10"/>
      <c r="R75" s="10"/>
      <c r="S75" s="10"/>
      <c r="T75" s="10"/>
      <c r="U75" s="10">
        <f t="shared" si="6"/>
        <v>0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s="8" customFormat="1">
      <c r="A76" s="14" t="s">
        <v>134</v>
      </c>
      <c r="B76" s="15" t="s">
        <v>135</v>
      </c>
      <c r="C76" s="14" t="s">
        <v>88</v>
      </c>
      <c r="D76" s="15" t="s">
        <v>89</v>
      </c>
      <c r="E76" s="15"/>
      <c r="F76" s="15">
        <f t="shared" si="7"/>
        <v>0</v>
      </c>
      <c r="G76" s="16">
        <v>2423</v>
      </c>
      <c r="H76" s="15">
        <f t="shared" si="8"/>
        <v>96920</v>
      </c>
      <c r="I76" s="15">
        <f t="shared" si="9"/>
        <v>96920</v>
      </c>
      <c r="J76" s="10"/>
      <c r="K76" s="15">
        <v>0</v>
      </c>
      <c r="L76" s="15">
        <f t="shared" si="10"/>
        <v>96920</v>
      </c>
      <c r="M76" s="15">
        <f t="shared" si="11"/>
        <v>0</v>
      </c>
      <c r="N76" s="15">
        <f t="shared" si="12"/>
        <v>0</v>
      </c>
      <c r="O76" s="10"/>
      <c r="P76" s="10"/>
      <c r="Q76" s="10"/>
      <c r="R76" s="10"/>
      <c r="S76" s="10"/>
      <c r="T76" s="10"/>
      <c r="U76" s="10">
        <f t="shared" si="6"/>
        <v>0</v>
      </c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8" customFormat="1">
      <c r="A77" s="14" t="s">
        <v>134</v>
      </c>
      <c r="B77" s="15" t="s">
        <v>135</v>
      </c>
      <c r="C77" s="14" t="s">
        <v>170</v>
      </c>
      <c r="D77" s="15" t="s">
        <v>171</v>
      </c>
      <c r="E77" s="15"/>
      <c r="F77" s="15">
        <f t="shared" si="7"/>
        <v>0</v>
      </c>
      <c r="G77" s="16">
        <v>367</v>
      </c>
      <c r="H77" s="15">
        <f t="shared" si="8"/>
        <v>14680</v>
      </c>
      <c r="I77" s="15">
        <f t="shared" si="9"/>
        <v>14680</v>
      </c>
      <c r="J77" s="10"/>
      <c r="K77" s="15">
        <v>0</v>
      </c>
      <c r="L77" s="15">
        <f t="shared" si="10"/>
        <v>14680</v>
      </c>
      <c r="M77" s="15">
        <f t="shared" si="11"/>
        <v>0</v>
      </c>
      <c r="N77" s="15">
        <f t="shared" si="12"/>
        <v>0</v>
      </c>
      <c r="O77" s="10"/>
      <c r="P77" s="10"/>
      <c r="Q77" s="10"/>
      <c r="R77" s="10"/>
      <c r="S77" s="10"/>
      <c r="T77" s="10"/>
      <c r="U77" s="10">
        <f t="shared" si="6"/>
        <v>0</v>
      </c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s="8" customFormat="1">
      <c r="A78" s="14" t="s">
        <v>134</v>
      </c>
      <c r="B78" s="15" t="s">
        <v>135</v>
      </c>
      <c r="C78" s="14" t="s">
        <v>172</v>
      </c>
      <c r="D78" s="15" t="s">
        <v>173</v>
      </c>
      <c r="E78" s="15"/>
      <c r="F78" s="15">
        <f t="shared" si="7"/>
        <v>0</v>
      </c>
      <c r="G78" s="16">
        <v>6321</v>
      </c>
      <c r="H78" s="15">
        <f t="shared" si="8"/>
        <v>252840</v>
      </c>
      <c r="I78" s="15">
        <f t="shared" si="9"/>
        <v>252840</v>
      </c>
      <c r="J78" s="10"/>
      <c r="K78" s="15">
        <v>0</v>
      </c>
      <c r="L78" s="15">
        <f t="shared" si="10"/>
        <v>252840</v>
      </c>
      <c r="M78" s="15">
        <f t="shared" si="11"/>
        <v>0</v>
      </c>
      <c r="N78" s="15">
        <f t="shared" si="12"/>
        <v>0</v>
      </c>
      <c r="O78" s="10"/>
      <c r="P78" s="10"/>
      <c r="Q78" s="10"/>
      <c r="R78" s="10"/>
      <c r="S78" s="10"/>
      <c r="T78" s="10"/>
      <c r="U78" s="10">
        <f t="shared" si="6"/>
        <v>0</v>
      </c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s="8" customFormat="1">
      <c r="A79" s="14" t="s">
        <v>134</v>
      </c>
      <c r="B79" s="15" t="s">
        <v>135</v>
      </c>
      <c r="C79" s="14" t="s">
        <v>174</v>
      </c>
      <c r="D79" s="15" t="s">
        <v>175</v>
      </c>
      <c r="E79" s="15"/>
      <c r="F79" s="15">
        <f t="shared" si="7"/>
        <v>0</v>
      </c>
      <c r="G79" s="16">
        <v>19286</v>
      </c>
      <c r="H79" s="15">
        <f t="shared" si="8"/>
        <v>771440</v>
      </c>
      <c r="I79" s="15">
        <f t="shared" si="9"/>
        <v>771440</v>
      </c>
      <c r="J79" s="10"/>
      <c r="K79" s="15">
        <v>0</v>
      </c>
      <c r="L79" s="15">
        <f t="shared" si="10"/>
        <v>771440</v>
      </c>
      <c r="M79" s="15">
        <f t="shared" si="11"/>
        <v>0</v>
      </c>
      <c r="N79" s="15">
        <f t="shared" si="12"/>
        <v>0</v>
      </c>
      <c r="O79" s="10"/>
      <c r="P79" s="10"/>
      <c r="Q79" s="10"/>
      <c r="R79" s="10"/>
      <c r="S79" s="10"/>
      <c r="T79" s="10"/>
      <c r="U79" s="10">
        <f t="shared" si="6"/>
        <v>0</v>
      </c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s="8" customFormat="1">
      <c r="A80" s="14" t="s">
        <v>134</v>
      </c>
      <c r="B80" s="15" t="s">
        <v>135</v>
      </c>
      <c r="C80" s="14" t="s">
        <v>176</v>
      </c>
      <c r="D80" s="15" t="s">
        <v>177</v>
      </c>
      <c r="E80" s="15"/>
      <c r="F80" s="15">
        <f t="shared" si="7"/>
        <v>0</v>
      </c>
      <c r="G80" s="16">
        <v>2754</v>
      </c>
      <c r="H80" s="15">
        <f t="shared" si="8"/>
        <v>110160</v>
      </c>
      <c r="I80" s="15">
        <f t="shared" si="9"/>
        <v>110160</v>
      </c>
      <c r="J80" s="10"/>
      <c r="K80" s="15">
        <v>0</v>
      </c>
      <c r="L80" s="15">
        <f t="shared" si="10"/>
        <v>110160</v>
      </c>
      <c r="M80" s="15">
        <f t="shared" si="11"/>
        <v>0</v>
      </c>
      <c r="N80" s="15">
        <f t="shared" si="12"/>
        <v>0</v>
      </c>
      <c r="O80" s="10"/>
      <c r="P80" s="10"/>
      <c r="Q80" s="10"/>
      <c r="R80" s="10"/>
      <c r="S80" s="10"/>
      <c r="T80" s="10"/>
      <c r="U80" s="10">
        <f t="shared" si="6"/>
        <v>0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s="8" customFormat="1">
      <c r="A81" s="14" t="s">
        <v>134</v>
      </c>
      <c r="B81" s="15" t="s">
        <v>135</v>
      </c>
      <c r="C81" s="14" t="s">
        <v>178</v>
      </c>
      <c r="D81" s="15" t="s">
        <v>179</v>
      </c>
      <c r="E81" s="15"/>
      <c r="F81" s="15">
        <f t="shared" si="7"/>
        <v>0</v>
      </c>
      <c r="G81" s="16">
        <v>55</v>
      </c>
      <c r="H81" s="15">
        <f t="shared" si="8"/>
        <v>2200</v>
      </c>
      <c r="I81" s="15">
        <f t="shared" si="9"/>
        <v>2200</v>
      </c>
      <c r="J81" s="10"/>
      <c r="K81" s="15">
        <v>0</v>
      </c>
      <c r="L81" s="15">
        <f t="shared" si="10"/>
        <v>2200</v>
      </c>
      <c r="M81" s="15">
        <f t="shared" si="11"/>
        <v>0</v>
      </c>
      <c r="N81" s="15">
        <f t="shared" si="12"/>
        <v>0</v>
      </c>
      <c r="O81" s="10"/>
      <c r="P81" s="10"/>
      <c r="Q81" s="10"/>
      <c r="R81" s="10"/>
      <c r="S81" s="10"/>
      <c r="T81" s="10"/>
      <c r="U81" s="10">
        <f t="shared" si="6"/>
        <v>0</v>
      </c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s="8" customFormat="1">
      <c r="A82" s="14" t="s">
        <v>134</v>
      </c>
      <c r="B82" s="15" t="s">
        <v>135</v>
      </c>
      <c r="C82" s="14" t="s">
        <v>180</v>
      </c>
      <c r="D82" s="15" t="s">
        <v>181</v>
      </c>
      <c r="E82" s="15"/>
      <c r="F82" s="15">
        <f t="shared" si="7"/>
        <v>0</v>
      </c>
      <c r="G82" s="16">
        <v>13720</v>
      </c>
      <c r="H82" s="15">
        <f t="shared" si="8"/>
        <v>548800</v>
      </c>
      <c r="I82" s="15">
        <f t="shared" si="9"/>
        <v>548800</v>
      </c>
      <c r="J82" s="10"/>
      <c r="K82" s="15">
        <v>0</v>
      </c>
      <c r="L82" s="15">
        <f t="shared" si="10"/>
        <v>548800</v>
      </c>
      <c r="M82" s="15">
        <f t="shared" si="11"/>
        <v>0</v>
      </c>
      <c r="N82" s="15">
        <f t="shared" si="12"/>
        <v>0</v>
      </c>
      <c r="O82" s="10"/>
      <c r="P82" s="10"/>
      <c r="Q82" s="10"/>
      <c r="R82" s="10"/>
      <c r="S82" s="10"/>
      <c r="T82" s="10"/>
      <c r="U82" s="10">
        <f t="shared" si="6"/>
        <v>0</v>
      </c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s="8" customFormat="1">
      <c r="A83" s="14" t="s">
        <v>134</v>
      </c>
      <c r="B83" s="15" t="s">
        <v>135</v>
      </c>
      <c r="C83" s="14" t="s">
        <v>182</v>
      </c>
      <c r="D83" s="15" t="s">
        <v>183</v>
      </c>
      <c r="E83" s="15"/>
      <c r="F83" s="15">
        <f t="shared" si="7"/>
        <v>0</v>
      </c>
      <c r="G83" s="16">
        <v>11747</v>
      </c>
      <c r="H83" s="15">
        <f t="shared" si="8"/>
        <v>469880</v>
      </c>
      <c r="I83" s="15">
        <f t="shared" si="9"/>
        <v>469880</v>
      </c>
      <c r="J83" s="10"/>
      <c r="K83" s="15">
        <v>0</v>
      </c>
      <c r="L83" s="15">
        <f t="shared" si="10"/>
        <v>469880</v>
      </c>
      <c r="M83" s="15">
        <f t="shared" si="11"/>
        <v>0</v>
      </c>
      <c r="N83" s="15">
        <f t="shared" si="12"/>
        <v>0</v>
      </c>
      <c r="O83" s="10"/>
      <c r="P83" s="10"/>
      <c r="Q83" s="10"/>
      <c r="R83" s="10"/>
      <c r="S83" s="10"/>
      <c r="T83" s="10"/>
      <c r="U83" s="10">
        <f t="shared" si="6"/>
        <v>0</v>
      </c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s="8" customFormat="1">
      <c r="A84" s="14" t="s">
        <v>134</v>
      </c>
      <c r="B84" s="15" t="s">
        <v>135</v>
      </c>
      <c r="C84" s="14" t="s">
        <v>184</v>
      </c>
      <c r="D84" s="15" t="s">
        <v>185</v>
      </c>
      <c r="E84" s="15"/>
      <c r="F84" s="15">
        <f t="shared" si="7"/>
        <v>0</v>
      </c>
      <c r="G84" s="16">
        <v>1128</v>
      </c>
      <c r="H84" s="15">
        <f t="shared" si="8"/>
        <v>45120</v>
      </c>
      <c r="I84" s="15">
        <f t="shared" si="9"/>
        <v>45120</v>
      </c>
      <c r="J84" s="10"/>
      <c r="K84" s="15">
        <v>0</v>
      </c>
      <c r="L84" s="15">
        <f t="shared" si="10"/>
        <v>45120</v>
      </c>
      <c r="M84" s="15">
        <f t="shared" si="11"/>
        <v>0</v>
      </c>
      <c r="N84" s="15">
        <f t="shared" si="12"/>
        <v>0</v>
      </c>
      <c r="O84" s="10"/>
      <c r="P84" s="10"/>
      <c r="Q84" s="10"/>
      <c r="R84" s="10"/>
      <c r="S84" s="10"/>
      <c r="T84" s="10"/>
      <c r="U84" s="10">
        <f t="shared" si="6"/>
        <v>0</v>
      </c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s="8" customFormat="1">
      <c r="A85" s="14" t="s">
        <v>134</v>
      </c>
      <c r="B85" s="15" t="s">
        <v>135</v>
      </c>
      <c r="C85" s="14" t="s">
        <v>186</v>
      </c>
      <c r="D85" s="15" t="s">
        <v>187</v>
      </c>
      <c r="E85" s="15"/>
      <c r="F85" s="15">
        <f t="shared" si="7"/>
        <v>0</v>
      </c>
      <c r="G85" s="16">
        <v>27086</v>
      </c>
      <c r="H85" s="15">
        <f t="shared" si="8"/>
        <v>1083440</v>
      </c>
      <c r="I85" s="15">
        <f t="shared" si="9"/>
        <v>1083440</v>
      </c>
      <c r="J85" s="10"/>
      <c r="K85" s="15">
        <v>0</v>
      </c>
      <c r="L85" s="15">
        <f t="shared" si="10"/>
        <v>1083440</v>
      </c>
      <c r="M85" s="15">
        <f t="shared" si="11"/>
        <v>0</v>
      </c>
      <c r="N85" s="15">
        <f t="shared" si="12"/>
        <v>0</v>
      </c>
      <c r="O85" s="10"/>
      <c r="P85" s="10"/>
      <c r="Q85" s="10"/>
      <c r="R85" s="10"/>
      <c r="S85" s="10"/>
      <c r="T85" s="10"/>
      <c r="U85" s="10">
        <f t="shared" si="6"/>
        <v>0</v>
      </c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</row>
    <row r="86" spans="1:42" s="8" customFormat="1">
      <c r="A86" s="14" t="s">
        <v>134</v>
      </c>
      <c r="B86" s="15" t="s">
        <v>135</v>
      </c>
      <c r="C86" s="14" t="s">
        <v>188</v>
      </c>
      <c r="D86" s="15" t="s">
        <v>189</v>
      </c>
      <c r="E86" s="15"/>
      <c r="F86" s="15">
        <f t="shared" si="7"/>
        <v>0</v>
      </c>
      <c r="G86" s="16">
        <v>18810</v>
      </c>
      <c r="H86" s="15">
        <f t="shared" si="8"/>
        <v>752400</v>
      </c>
      <c r="I86" s="15">
        <f t="shared" si="9"/>
        <v>752400</v>
      </c>
      <c r="J86" s="10"/>
      <c r="K86" s="15">
        <v>0</v>
      </c>
      <c r="L86" s="15">
        <f t="shared" si="10"/>
        <v>752400</v>
      </c>
      <c r="M86" s="15">
        <f t="shared" si="11"/>
        <v>0</v>
      </c>
      <c r="N86" s="15">
        <f t="shared" si="12"/>
        <v>0</v>
      </c>
      <c r="O86" s="10"/>
      <c r="P86" s="10"/>
      <c r="Q86" s="10"/>
      <c r="R86" s="10"/>
      <c r="S86" s="10"/>
      <c r="T86" s="10"/>
      <c r="U86" s="10">
        <f t="shared" si="6"/>
        <v>0</v>
      </c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s="8" customFormat="1">
      <c r="A87" s="14" t="s">
        <v>134</v>
      </c>
      <c r="B87" s="15" t="s">
        <v>135</v>
      </c>
      <c r="C87" s="14" t="s">
        <v>190</v>
      </c>
      <c r="D87" s="15" t="s">
        <v>191</v>
      </c>
      <c r="E87" s="15"/>
      <c r="F87" s="15">
        <f t="shared" si="7"/>
        <v>0</v>
      </c>
      <c r="G87" s="16">
        <v>764</v>
      </c>
      <c r="H87" s="15">
        <f t="shared" si="8"/>
        <v>30560</v>
      </c>
      <c r="I87" s="15">
        <f t="shared" si="9"/>
        <v>30560</v>
      </c>
      <c r="J87" s="10"/>
      <c r="K87" s="15">
        <v>0</v>
      </c>
      <c r="L87" s="15">
        <f t="shared" si="10"/>
        <v>30560</v>
      </c>
      <c r="M87" s="15">
        <f t="shared" si="11"/>
        <v>0</v>
      </c>
      <c r="N87" s="15">
        <f t="shared" si="12"/>
        <v>0</v>
      </c>
      <c r="O87" s="10"/>
      <c r="P87" s="10"/>
      <c r="Q87" s="10"/>
      <c r="R87" s="10"/>
      <c r="S87" s="10"/>
      <c r="T87" s="10"/>
      <c r="U87" s="10">
        <f t="shared" si="6"/>
        <v>0</v>
      </c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</row>
    <row r="88" spans="1:42" s="8" customFormat="1">
      <c r="A88" s="14" t="s">
        <v>134</v>
      </c>
      <c r="B88" s="15" t="s">
        <v>135</v>
      </c>
      <c r="C88" s="14" t="s">
        <v>192</v>
      </c>
      <c r="D88" s="15" t="s">
        <v>193</v>
      </c>
      <c r="E88" s="15"/>
      <c r="F88" s="15">
        <f t="shared" si="7"/>
        <v>0</v>
      </c>
      <c r="G88" s="16">
        <v>19762</v>
      </c>
      <c r="H88" s="15">
        <f t="shared" si="8"/>
        <v>790480</v>
      </c>
      <c r="I88" s="15">
        <f t="shared" si="9"/>
        <v>790480</v>
      </c>
      <c r="J88" s="10">
        <f>SUM(I56:I88)</f>
        <v>15538600</v>
      </c>
      <c r="K88" s="15">
        <v>0</v>
      </c>
      <c r="L88" s="15">
        <f t="shared" si="10"/>
        <v>790480</v>
      </c>
      <c r="M88" s="15">
        <f t="shared" si="11"/>
        <v>0</v>
      </c>
      <c r="N88" s="15">
        <f t="shared" si="12"/>
        <v>0</v>
      </c>
      <c r="O88" s="10">
        <f>SUM(L56:L88)</f>
        <v>15538600</v>
      </c>
      <c r="P88" s="10">
        <v>0</v>
      </c>
      <c r="Q88" s="10">
        <f>O88-P88</f>
        <v>15538600</v>
      </c>
      <c r="R88" s="10">
        <v>0</v>
      </c>
      <c r="S88" s="10">
        <v>0</v>
      </c>
      <c r="T88" s="10">
        <v>0</v>
      </c>
      <c r="U88" s="10">
        <f t="shared" si="6"/>
        <v>0</v>
      </c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 spans="1:42" s="9" customFormat="1">
      <c r="A89" s="14" t="s">
        <v>194</v>
      </c>
      <c r="B89" s="15" t="s">
        <v>195</v>
      </c>
      <c r="C89" s="14" t="s">
        <v>196</v>
      </c>
      <c r="D89" s="15" t="s">
        <v>197</v>
      </c>
      <c r="E89" s="15"/>
      <c r="F89" s="15">
        <f t="shared" si="7"/>
        <v>0</v>
      </c>
      <c r="G89" s="16">
        <v>92335</v>
      </c>
      <c r="H89" s="15">
        <f t="shared" si="8"/>
        <v>3693400</v>
      </c>
      <c r="I89" s="15">
        <f t="shared" si="9"/>
        <v>3693400</v>
      </c>
      <c r="J89" s="10"/>
      <c r="K89" s="15">
        <v>0</v>
      </c>
      <c r="L89" s="15">
        <f t="shared" si="10"/>
        <v>3693400</v>
      </c>
      <c r="M89" s="15">
        <f t="shared" si="11"/>
        <v>0</v>
      </c>
      <c r="N89" s="15">
        <f t="shared" si="12"/>
        <v>0</v>
      </c>
      <c r="O89" s="10"/>
      <c r="P89" s="10"/>
      <c r="Q89" s="10"/>
      <c r="R89" s="10"/>
      <c r="S89" s="10"/>
      <c r="T89" s="10"/>
      <c r="U89" s="10">
        <f t="shared" si="6"/>
        <v>0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</row>
    <row r="90" spans="1:42" s="9" customFormat="1">
      <c r="A90" s="14" t="s">
        <v>194</v>
      </c>
      <c r="B90" s="15" t="s">
        <v>195</v>
      </c>
      <c r="C90" s="14" t="s">
        <v>198</v>
      </c>
      <c r="D90" s="15" t="s">
        <v>199</v>
      </c>
      <c r="E90" s="15"/>
      <c r="F90" s="15">
        <f t="shared" si="7"/>
        <v>0</v>
      </c>
      <c r="G90" s="16">
        <v>48435</v>
      </c>
      <c r="H90" s="15">
        <f t="shared" si="8"/>
        <v>1937400</v>
      </c>
      <c r="I90" s="15">
        <f t="shared" si="9"/>
        <v>1937400</v>
      </c>
      <c r="J90" s="10"/>
      <c r="K90" s="15">
        <v>0</v>
      </c>
      <c r="L90" s="15">
        <f t="shared" si="10"/>
        <v>1937400</v>
      </c>
      <c r="M90" s="15">
        <f t="shared" si="11"/>
        <v>0</v>
      </c>
      <c r="N90" s="15">
        <f t="shared" si="12"/>
        <v>0</v>
      </c>
      <c r="O90" s="10"/>
      <c r="P90" s="10"/>
      <c r="Q90" s="10"/>
      <c r="R90" s="10"/>
      <c r="S90" s="10"/>
      <c r="T90" s="10"/>
      <c r="U90" s="10">
        <f t="shared" si="6"/>
        <v>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</row>
    <row r="91" spans="1:42" s="9" customFormat="1">
      <c r="A91" s="14" t="s">
        <v>194</v>
      </c>
      <c r="B91" s="15" t="s">
        <v>195</v>
      </c>
      <c r="C91" s="14" t="s">
        <v>146</v>
      </c>
      <c r="D91" s="15" t="s">
        <v>147</v>
      </c>
      <c r="E91" s="15"/>
      <c r="F91" s="15">
        <f t="shared" si="7"/>
        <v>0</v>
      </c>
      <c r="G91" s="16">
        <v>236079</v>
      </c>
      <c r="H91" s="15">
        <f t="shared" si="8"/>
        <v>9443160</v>
      </c>
      <c r="I91" s="15">
        <f t="shared" si="9"/>
        <v>9443160</v>
      </c>
      <c r="J91" s="10"/>
      <c r="K91" s="15">
        <v>0</v>
      </c>
      <c r="L91" s="15">
        <f t="shared" si="10"/>
        <v>9443160</v>
      </c>
      <c r="M91" s="15">
        <f t="shared" si="11"/>
        <v>0</v>
      </c>
      <c r="N91" s="15">
        <f t="shared" si="12"/>
        <v>0</v>
      </c>
      <c r="O91" s="10"/>
      <c r="P91" s="10"/>
      <c r="Q91" s="10"/>
      <c r="R91" s="10"/>
      <c r="S91" s="10"/>
      <c r="T91" s="10"/>
      <c r="U91" s="10">
        <f t="shared" si="6"/>
        <v>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</row>
    <row r="92" spans="1:42" s="9" customFormat="1">
      <c r="A92" s="14" t="s">
        <v>194</v>
      </c>
      <c r="B92" s="15" t="s">
        <v>195</v>
      </c>
      <c r="C92" s="14" t="s">
        <v>200</v>
      </c>
      <c r="D92" s="15" t="s">
        <v>201</v>
      </c>
      <c r="E92" s="15"/>
      <c r="F92" s="15">
        <f t="shared" si="7"/>
        <v>0</v>
      </c>
      <c r="G92" s="16">
        <v>29348</v>
      </c>
      <c r="H92" s="15">
        <f t="shared" si="8"/>
        <v>1173920</v>
      </c>
      <c r="I92" s="15">
        <f t="shared" si="9"/>
        <v>1173920</v>
      </c>
      <c r="J92" s="10"/>
      <c r="K92" s="15">
        <v>0</v>
      </c>
      <c r="L92" s="15">
        <f t="shared" si="10"/>
        <v>1173920</v>
      </c>
      <c r="M92" s="15">
        <f t="shared" si="11"/>
        <v>0</v>
      </c>
      <c r="N92" s="15">
        <f t="shared" si="12"/>
        <v>0</v>
      </c>
      <c r="O92" s="10"/>
      <c r="P92" s="10"/>
      <c r="Q92" s="10"/>
      <c r="R92" s="10"/>
      <c r="S92" s="10"/>
      <c r="T92" s="10"/>
      <c r="U92" s="10">
        <f t="shared" si="6"/>
        <v>0</v>
      </c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</row>
    <row r="93" spans="1:42" s="9" customFormat="1">
      <c r="A93" s="14" t="s">
        <v>194</v>
      </c>
      <c r="B93" s="15" t="s">
        <v>195</v>
      </c>
      <c r="C93" s="14" t="s">
        <v>202</v>
      </c>
      <c r="D93" s="15" t="s">
        <v>203</v>
      </c>
      <c r="E93" s="15"/>
      <c r="F93" s="15">
        <f t="shared" si="7"/>
        <v>0</v>
      </c>
      <c r="G93" s="16">
        <v>111130</v>
      </c>
      <c r="H93" s="15">
        <f t="shared" si="8"/>
        <v>4445200</v>
      </c>
      <c r="I93" s="15">
        <f t="shared" si="9"/>
        <v>4445200</v>
      </c>
      <c r="J93" s="10"/>
      <c r="K93" s="15">
        <v>0</v>
      </c>
      <c r="L93" s="15">
        <f t="shared" si="10"/>
        <v>4445200</v>
      </c>
      <c r="M93" s="15">
        <f t="shared" si="11"/>
        <v>0</v>
      </c>
      <c r="N93" s="15">
        <f t="shared" si="12"/>
        <v>0</v>
      </c>
      <c r="O93" s="10"/>
      <c r="P93" s="10"/>
      <c r="Q93" s="10"/>
      <c r="R93" s="10"/>
      <c r="S93" s="10"/>
      <c r="T93" s="10"/>
      <c r="U93" s="10">
        <f t="shared" ref="U93:U156" si="13">S93+T93</f>
        <v>0</v>
      </c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</row>
    <row r="94" spans="1:42" s="9" customFormat="1">
      <c r="A94" s="14" t="s">
        <v>194</v>
      </c>
      <c r="B94" s="15" t="s">
        <v>195</v>
      </c>
      <c r="C94" s="14" t="s">
        <v>204</v>
      </c>
      <c r="D94" s="15" t="s">
        <v>205</v>
      </c>
      <c r="E94" s="15"/>
      <c r="F94" s="15">
        <f t="shared" si="7"/>
        <v>0</v>
      </c>
      <c r="G94" s="16">
        <v>177454</v>
      </c>
      <c r="H94" s="15">
        <f t="shared" si="8"/>
        <v>7098160</v>
      </c>
      <c r="I94" s="15">
        <f t="shared" si="9"/>
        <v>7098160</v>
      </c>
      <c r="J94" s="10"/>
      <c r="K94" s="15">
        <v>0</v>
      </c>
      <c r="L94" s="15">
        <f t="shared" si="10"/>
        <v>7098160</v>
      </c>
      <c r="M94" s="15">
        <f t="shared" si="11"/>
        <v>0</v>
      </c>
      <c r="N94" s="15">
        <f t="shared" si="12"/>
        <v>0</v>
      </c>
      <c r="O94" s="10"/>
      <c r="P94" s="10"/>
      <c r="Q94" s="10"/>
      <c r="R94" s="10"/>
      <c r="S94" s="10"/>
      <c r="T94" s="10"/>
      <c r="U94" s="10">
        <f t="shared" si="13"/>
        <v>0</v>
      </c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</row>
    <row r="95" spans="1:42" s="9" customFormat="1">
      <c r="A95" s="14" t="s">
        <v>194</v>
      </c>
      <c r="B95" s="15" t="s">
        <v>195</v>
      </c>
      <c r="C95" s="14" t="s">
        <v>206</v>
      </c>
      <c r="D95" s="15" t="s">
        <v>207</v>
      </c>
      <c r="E95" s="15"/>
      <c r="F95" s="15">
        <f t="shared" si="7"/>
        <v>0</v>
      </c>
      <c r="G95" s="16">
        <v>10245</v>
      </c>
      <c r="H95" s="15">
        <f t="shared" si="8"/>
        <v>409800</v>
      </c>
      <c r="I95" s="15">
        <f t="shared" si="9"/>
        <v>409800</v>
      </c>
      <c r="J95" s="10"/>
      <c r="K95" s="15">
        <v>0</v>
      </c>
      <c r="L95" s="15">
        <f t="shared" si="10"/>
        <v>409800</v>
      </c>
      <c r="M95" s="15">
        <f t="shared" si="11"/>
        <v>0</v>
      </c>
      <c r="N95" s="15">
        <f t="shared" si="12"/>
        <v>0</v>
      </c>
      <c r="O95" s="10"/>
      <c r="P95" s="10"/>
      <c r="Q95" s="10"/>
      <c r="R95" s="10"/>
      <c r="S95" s="10"/>
      <c r="T95" s="10"/>
      <c r="U95" s="10">
        <f t="shared" si="13"/>
        <v>0</v>
      </c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</row>
    <row r="96" spans="1:42" s="9" customFormat="1">
      <c r="A96" s="14" t="s">
        <v>194</v>
      </c>
      <c r="B96" s="15" t="s">
        <v>195</v>
      </c>
      <c r="C96" s="14" t="s">
        <v>208</v>
      </c>
      <c r="D96" s="15" t="s">
        <v>209</v>
      </c>
      <c r="E96" s="15"/>
      <c r="F96" s="15">
        <f t="shared" si="7"/>
        <v>0</v>
      </c>
      <c r="G96" s="16">
        <v>31825</v>
      </c>
      <c r="H96" s="15">
        <f t="shared" si="8"/>
        <v>1273000</v>
      </c>
      <c r="I96" s="15">
        <f t="shared" si="9"/>
        <v>1273000</v>
      </c>
      <c r="J96" s="10">
        <f>SUM(I89:I96)</f>
        <v>29474040</v>
      </c>
      <c r="K96" s="15">
        <v>0</v>
      </c>
      <c r="L96" s="15">
        <f>IF(I96&gt;K96,I96-K96,0)</f>
        <v>1273000</v>
      </c>
      <c r="M96" s="15">
        <f t="shared" si="11"/>
        <v>0</v>
      </c>
      <c r="N96" s="15">
        <f>K96-M96</f>
        <v>0</v>
      </c>
      <c r="O96" s="10">
        <f>SUM(L89:L96)</f>
        <v>29474040</v>
      </c>
      <c r="P96" s="10">
        <v>0</v>
      </c>
      <c r="Q96" s="10">
        <f>O96-P96</f>
        <v>29474040</v>
      </c>
      <c r="R96" s="10">
        <v>0</v>
      </c>
      <c r="S96" s="10">
        <v>0</v>
      </c>
      <c r="T96" s="10">
        <v>0</v>
      </c>
      <c r="U96" s="10">
        <f t="shared" si="13"/>
        <v>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</row>
    <row r="97" spans="1:42" s="8" customFormat="1">
      <c r="A97" s="14" t="s">
        <v>210</v>
      </c>
      <c r="B97" s="15" t="s">
        <v>211</v>
      </c>
      <c r="C97" s="14" t="s">
        <v>212</v>
      </c>
      <c r="D97" s="15" t="s">
        <v>213</v>
      </c>
      <c r="E97" s="15"/>
      <c r="F97" s="15">
        <f t="shared" si="7"/>
        <v>0</v>
      </c>
      <c r="G97" s="16">
        <v>3535</v>
      </c>
      <c r="H97" s="15">
        <f t="shared" si="8"/>
        <v>141400</v>
      </c>
      <c r="I97" s="15">
        <f t="shared" si="9"/>
        <v>141400</v>
      </c>
      <c r="J97" s="10"/>
      <c r="K97" s="15">
        <v>0</v>
      </c>
      <c r="L97" s="15">
        <f t="shared" ref="L97:L166" si="14">IF(I97&gt;K97,I97-K97,0)</f>
        <v>141400</v>
      </c>
      <c r="M97" s="15">
        <f t="shared" si="11"/>
        <v>0</v>
      </c>
      <c r="N97" s="15">
        <f t="shared" ref="N97:N98" si="15">K97-M97</f>
        <v>0</v>
      </c>
      <c r="O97" s="10"/>
      <c r="P97" s="10"/>
      <c r="Q97" s="10"/>
      <c r="R97" s="10"/>
      <c r="S97" s="10"/>
      <c r="T97" s="10"/>
      <c r="U97" s="10">
        <f t="shared" si="13"/>
        <v>0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</row>
    <row r="98" spans="1:42" s="8" customFormat="1">
      <c r="A98" s="14">
        <v>111</v>
      </c>
      <c r="B98" s="15" t="s">
        <v>211</v>
      </c>
      <c r="C98" s="14">
        <v>1001</v>
      </c>
      <c r="D98" s="15" t="s">
        <v>214</v>
      </c>
      <c r="E98" s="15">
        <v>4</v>
      </c>
      <c r="F98" s="15">
        <f t="shared" si="7"/>
        <v>200</v>
      </c>
      <c r="G98" s="16">
        <v>0</v>
      </c>
      <c r="H98" s="15">
        <f t="shared" si="8"/>
        <v>0</v>
      </c>
      <c r="I98" s="15">
        <f t="shared" si="9"/>
        <v>200</v>
      </c>
      <c r="J98" s="10">
        <f>SUM(I97:I98)</f>
        <v>141600</v>
      </c>
      <c r="K98" s="15">
        <v>0</v>
      </c>
      <c r="L98" s="15">
        <f t="shared" si="14"/>
        <v>200</v>
      </c>
      <c r="M98" s="15">
        <f t="shared" si="11"/>
        <v>0</v>
      </c>
      <c r="N98" s="15">
        <f t="shared" si="15"/>
        <v>0</v>
      </c>
      <c r="O98" s="10">
        <f>SUM(L97:L98)</f>
        <v>141600</v>
      </c>
      <c r="P98" s="10">
        <v>0</v>
      </c>
      <c r="Q98" s="10">
        <f>O98-P98</f>
        <v>141600</v>
      </c>
      <c r="R98" s="10">
        <v>0</v>
      </c>
      <c r="S98" s="10">
        <v>0</v>
      </c>
      <c r="T98" s="10">
        <v>0</v>
      </c>
      <c r="U98" s="10">
        <f t="shared" si="13"/>
        <v>0</v>
      </c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  <row r="99" spans="1:42" s="9" customFormat="1">
      <c r="A99" s="14">
        <v>116</v>
      </c>
      <c r="B99" s="15" t="s">
        <v>215</v>
      </c>
      <c r="C99" s="14">
        <v>1007</v>
      </c>
      <c r="D99" s="15" t="s">
        <v>216</v>
      </c>
      <c r="E99" s="15">
        <v>131</v>
      </c>
      <c r="F99" s="15">
        <f t="shared" si="7"/>
        <v>6550</v>
      </c>
      <c r="G99" s="16"/>
      <c r="H99" s="15">
        <f t="shared" si="8"/>
        <v>0</v>
      </c>
      <c r="I99" s="15">
        <f t="shared" si="9"/>
        <v>6550</v>
      </c>
      <c r="J99" s="10">
        <v>6550</v>
      </c>
      <c r="K99" s="15">
        <v>0</v>
      </c>
      <c r="L99" s="15">
        <f t="shared" si="14"/>
        <v>6550</v>
      </c>
      <c r="M99" s="15">
        <f t="shared" si="11"/>
        <v>0</v>
      </c>
      <c r="N99" s="15">
        <v>0</v>
      </c>
      <c r="O99" s="10">
        <v>6550</v>
      </c>
      <c r="P99" s="10">
        <v>0</v>
      </c>
      <c r="Q99" s="10">
        <f>O99-P99</f>
        <v>6550</v>
      </c>
      <c r="R99" s="10">
        <v>0</v>
      </c>
      <c r="S99" s="10">
        <v>0</v>
      </c>
      <c r="T99" s="10">
        <v>0</v>
      </c>
      <c r="U99" s="10">
        <f t="shared" si="13"/>
        <v>0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</row>
    <row r="100" spans="1:42" s="8" customFormat="1">
      <c r="A100" s="14" t="s">
        <v>217</v>
      </c>
      <c r="B100" s="15" t="s">
        <v>218</v>
      </c>
      <c r="C100" s="14" t="s">
        <v>219</v>
      </c>
      <c r="D100" s="15" t="s">
        <v>216</v>
      </c>
      <c r="E100" s="15"/>
      <c r="F100" s="15">
        <f t="shared" si="7"/>
        <v>0</v>
      </c>
      <c r="G100" s="16">
        <v>2</v>
      </c>
      <c r="H100" s="15">
        <f t="shared" si="8"/>
        <v>80</v>
      </c>
      <c r="I100" s="15">
        <f t="shared" si="9"/>
        <v>80</v>
      </c>
      <c r="J100" s="10"/>
      <c r="K100" s="15">
        <v>0</v>
      </c>
      <c r="L100" s="15">
        <f t="shared" si="14"/>
        <v>80</v>
      </c>
      <c r="M100" s="15">
        <f t="shared" si="11"/>
        <v>0</v>
      </c>
      <c r="N100" s="15">
        <f>K100-M100</f>
        <v>0</v>
      </c>
      <c r="O100" s="10"/>
      <c r="P100" s="10"/>
      <c r="Q100" s="10"/>
      <c r="R100" s="10"/>
      <c r="S100" s="10"/>
      <c r="T100" s="10"/>
      <c r="U100" s="10">
        <f t="shared" si="13"/>
        <v>0</v>
      </c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 spans="1:42" s="8" customFormat="1">
      <c r="A101" s="14" t="s">
        <v>217</v>
      </c>
      <c r="B101" s="15" t="s">
        <v>218</v>
      </c>
      <c r="C101" s="14" t="s">
        <v>200</v>
      </c>
      <c r="D101" s="15" t="s">
        <v>201</v>
      </c>
      <c r="E101" s="15"/>
      <c r="F101" s="15">
        <f t="shared" si="7"/>
        <v>0</v>
      </c>
      <c r="G101" s="16">
        <v>2</v>
      </c>
      <c r="H101" s="15">
        <f t="shared" si="8"/>
        <v>80</v>
      </c>
      <c r="I101" s="15">
        <f t="shared" si="9"/>
        <v>80</v>
      </c>
      <c r="J101" s="10"/>
      <c r="K101" s="15">
        <v>0</v>
      </c>
      <c r="L101" s="15">
        <f t="shared" si="14"/>
        <v>80</v>
      </c>
      <c r="M101" s="15">
        <f t="shared" si="11"/>
        <v>0</v>
      </c>
      <c r="N101" s="15">
        <f t="shared" ref="N101:N165" si="16">K101-M101</f>
        <v>0</v>
      </c>
      <c r="O101" s="10"/>
      <c r="P101" s="10"/>
      <c r="Q101" s="10"/>
      <c r="R101" s="10"/>
      <c r="S101" s="10"/>
      <c r="T101" s="10"/>
      <c r="U101" s="10">
        <f t="shared" si="13"/>
        <v>0</v>
      </c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s="8" customFormat="1">
      <c r="A102" s="14" t="s">
        <v>217</v>
      </c>
      <c r="B102" s="15" t="s">
        <v>218</v>
      </c>
      <c r="C102" s="14" t="s">
        <v>220</v>
      </c>
      <c r="D102" s="15" t="s">
        <v>221</v>
      </c>
      <c r="E102" s="15"/>
      <c r="F102" s="15">
        <f t="shared" si="7"/>
        <v>0</v>
      </c>
      <c r="G102" s="16">
        <v>5</v>
      </c>
      <c r="H102" s="15">
        <f t="shared" si="8"/>
        <v>200</v>
      </c>
      <c r="I102" s="15">
        <f t="shared" si="9"/>
        <v>200</v>
      </c>
      <c r="J102" s="10"/>
      <c r="K102" s="15">
        <v>1886480</v>
      </c>
      <c r="L102" s="15">
        <f t="shared" si="14"/>
        <v>0</v>
      </c>
      <c r="M102" s="15">
        <f t="shared" si="11"/>
        <v>200</v>
      </c>
      <c r="N102" s="15">
        <f t="shared" si="16"/>
        <v>1886280</v>
      </c>
      <c r="O102" s="10"/>
      <c r="P102" s="10"/>
      <c r="Q102" s="10"/>
      <c r="R102" s="10"/>
      <c r="S102" s="10"/>
      <c r="T102" s="10"/>
      <c r="U102" s="10">
        <f t="shared" si="13"/>
        <v>0</v>
      </c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s="8" customFormat="1">
      <c r="A103" s="14" t="s">
        <v>217</v>
      </c>
      <c r="B103" s="15" t="s">
        <v>218</v>
      </c>
      <c r="C103" s="14" t="s">
        <v>158</v>
      </c>
      <c r="D103" s="15" t="s">
        <v>159</v>
      </c>
      <c r="E103" s="15"/>
      <c r="F103" s="15">
        <f t="shared" si="7"/>
        <v>0</v>
      </c>
      <c r="G103" s="16">
        <v>1</v>
      </c>
      <c r="H103" s="15">
        <f t="shared" si="8"/>
        <v>40</v>
      </c>
      <c r="I103" s="15">
        <f t="shared" si="9"/>
        <v>40</v>
      </c>
      <c r="J103" s="10"/>
      <c r="K103" s="15">
        <v>2151680</v>
      </c>
      <c r="L103" s="15">
        <f t="shared" si="14"/>
        <v>0</v>
      </c>
      <c r="M103" s="15">
        <f t="shared" si="11"/>
        <v>40</v>
      </c>
      <c r="N103" s="15">
        <f t="shared" si="16"/>
        <v>2151640</v>
      </c>
      <c r="O103" s="10"/>
      <c r="P103" s="10"/>
      <c r="Q103" s="10"/>
      <c r="R103" s="10"/>
      <c r="S103" s="10"/>
      <c r="T103" s="10"/>
      <c r="U103" s="10">
        <f t="shared" si="13"/>
        <v>0</v>
      </c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</row>
    <row r="104" spans="1:42" s="8" customFormat="1">
      <c r="A104" s="14" t="s">
        <v>217</v>
      </c>
      <c r="B104" s="15" t="s">
        <v>218</v>
      </c>
      <c r="C104" s="14" t="s">
        <v>24</v>
      </c>
      <c r="D104" s="15" t="s">
        <v>25</v>
      </c>
      <c r="E104" s="15">
        <v>1</v>
      </c>
      <c r="F104" s="15">
        <f t="shared" si="7"/>
        <v>50</v>
      </c>
      <c r="G104" s="16">
        <v>39</v>
      </c>
      <c r="H104" s="15">
        <f t="shared" si="8"/>
        <v>1560</v>
      </c>
      <c r="I104" s="15">
        <f t="shared" si="9"/>
        <v>1610</v>
      </c>
      <c r="J104" s="10"/>
      <c r="K104" s="15">
        <v>5565200</v>
      </c>
      <c r="L104" s="15">
        <f t="shared" si="14"/>
        <v>0</v>
      </c>
      <c r="M104" s="15">
        <f t="shared" si="11"/>
        <v>1610</v>
      </c>
      <c r="N104" s="15">
        <f t="shared" si="16"/>
        <v>5563590</v>
      </c>
      <c r="O104" s="10"/>
      <c r="P104" s="10"/>
      <c r="Q104" s="10"/>
      <c r="R104" s="10"/>
      <c r="S104" s="10"/>
      <c r="T104" s="10"/>
      <c r="U104" s="10">
        <f t="shared" si="13"/>
        <v>0</v>
      </c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 spans="1:42" s="8" customFormat="1">
      <c r="A105" s="14" t="s">
        <v>217</v>
      </c>
      <c r="B105" s="15" t="s">
        <v>218</v>
      </c>
      <c r="C105" s="14"/>
      <c r="D105" s="15" t="s">
        <v>199</v>
      </c>
      <c r="E105" s="15"/>
      <c r="F105" s="15"/>
      <c r="G105" s="16"/>
      <c r="H105" s="15"/>
      <c r="I105" s="15">
        <v>0</v>
      </c>
      <c r="J105" s="10"/>
      <c r="K105" s="15">
        <v>223430</v>
      </c>
      <c r="L105" s="15">
        <f t="shared" si="14"/>
        <v>0</v>
      </c>
      <c r="M105" s="15">
        <f t="shared" si="11"/>
        <v>0</v>
      </c>
      <c r="N105" s="15">
        <f t="shared" si="16"/>
        <v>223430</v>
      </c>
      <c r="O105" s="10"/>
      <c r="P105" s="10"/>
      <c r="Q105" s="10"/>
      <c r="R105" s="10"/>
      <c r="S105" s="10"/>
      <c r="T105" s="10"/>
      <c r="U105" s="10">
        <f t="shared" si="13"/>
        <v>0</v>
      </c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</row>
    <row r="106" spans="1:42" s="8" customFormat="1">
      <c r="A106" s="14" t="s">
        <v>217</v>
      </c>
      <c r="B106" s="15" t="s">
        <v>218</v>
      </c>
      <c r="C106" s="14"/>
      <c r="D106" s="15" t="s">
        <v>222</v>
      </c>
      <c r="E106" s="15"/>
      <c r="F106" s="15"/>
      <c r="G106" s="16"/>
      <c r="H106" s="15"/>
      <c r="I106" s="15">
        <v>0</v>
      </c>
      <c r="J106" s="10"/>
      <c r="K106" s="15">
        <v>196470</v>
      </c>
      <c r="L106" s="15">
        <f t="shared" si="14"/>
        <v>0</v>
      </c>
      <c r="M106" s="15">
        <f t="shared" si="11"/>
        <v>0</v>
      </c>
      <c r="N106" s="15">
        <f t="shared" si="16"/>
        <v>196470</v>
      </c>
      <c r="O106" s="10"/>
      <c r="P106" s="10"/>
      <c r="Q106" s="10"/>
      <c r="R106" s="10"/>
      <c r="S106" s="10"/>
      <c r="T106" s="10"/>
      <c r="U106" s="10">
        <f t="shared" si="13"/>
        <v>0</v>
      </c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</row>
    <row r="107" spans="1:42" s="8" customFormat="1">
      <c r="A107" s="14" t="s">
        <v>217</v>
      </c>
      <c r="B107" s="15" t="s">
        <v>218</v>
      </c>
      <c r="C107" s="14"/>
      <c r="D107" s="15" t="s">
        <v>223</v>
      </c>
      <c r="E107" s="15"/>
      <c r="F107" s="15"/>
      <c r="G107" s="16"/>
      <c r="H107" s="15"/>
      <c r="I107" s="15">
        <v>0</v>
      </c>
      <c r="J107" s="10">
        <f>SUM(I100:I107)</f>
        <v>2010</v>
      </c>
      <c r="K107" s="15">
        <v>227180</v>
      </c>
      <c r="L107" s="15">
        <f t="shared" si="14"/>
        <v>0</v>
      </c>
      <c r="M107" s="15">
        <f t="shared" si="11"/>
        <v>0</v>
      </c>
      <c r="N107" s="15">
        <f t="shared" si="16"/>
        <v>227180</v>
      </c>
      <c r="O107" s="10">
        <f>SUM(L100:L107)</f>
        <v>160</v>
      </c>
      <c r="P107" s="10">
        <v>116867</v>
      </c>
      <c r="Q107" s="10">
        <v>0</v>
      </c>
      <c r="R107" s="10">
        <v>160</v>
      </c>
      <c r="S107" s="10">
        <f>P107-R107</f>
        <v>116707</v>
      </c>
      <c r="T107" s="10">
        <f>SUM(N100:N107)</f>
        <v>10248590</v>
      </c>
      <c r="U107" s="10">
        <f t="shared" si="13"/>
        <v>10365297</v>
      </c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</row>
    <row r="108" spans="1:42" s="9" customFormat="1">
      <c r="A108" s="14" t="s">
        <v>224</v>
      </c>
      <c r="B108" s="15" t="s">
        <v>225</v>
      </c>
      <c r="C108" s="14" t="s">
        <v>28</v>
      </c>
      <c r="D108" s="15" t="s">
        <v>29</v>
      </c>
      <c r="E108" s="15"/>
      <c r="F108" s="15">
        <f t="shared" si="7"/>
        <v>0</v>
      </c>
      <c r="G108" s="16">
        <v>5470</v>
      </c>
      <c r="H108" s="15">
        <f t="shared" si="8"/>
        <v>218800</v>
      </c>
      <c r="I108" s="15">
        <f t="shared" si="9"/>
        <v>218800</v>
      </c>
      <c r="J108" s="10"/>
      <c r="K108" s="15">
        <v>0</v>
      </c>
      <c r="L108" s="15">
        <f t="shared" si="14"/>
        <v>218800</v>
      </c>
      <c r="M108" s="15">
        <f t="shared" si="11"/>
        <v>0</v>
      </c>
      <c r="N108" s="15">
        <f t="shared" si="16"/>
        <v>0</v>
      </c>
      <c r="O108" s="10"/>
      <c r="P108" s="10"/>
      <c r="Q108" s="10"/>
      <c r="R108" s="10"/>
      <c r="S108" s="10"/>
      <c r="T108" s="10"/>
      <c r="U108" s="10">
        <f t="shared" si="13"/>
        <v>0</v>
      </c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s="9" customFormat="1">
      <c r="A109" s="14" t="s">
        <v>224</v>
      </c>
      <c r="B109" s="15" t="s">
        <v>225</v>
      </c>
      <c r="C109" s="14" t="s">
        <v>226</v>
      </c>
      <c r="D109" s="15" t="s">
        <v>227</v>
      </c>
      <c r="E109" s="15"/>
      <c r="F109" s="15">
        <f t="shared" si="7"/>
        <v>0</v>
      </c>
      <c r="G109" s="16">
        <v>11260</v>
      </c>
      <c r="H109" s="15">
        <f t="shared" si="8"/>
        <v>450400</v>
      </c>
      <c r="I109" s="15">
        <f t="shared" si="9"/>
        <v>450400</v>
      </c>
      <c r="J109" s="10"/>
      <c r="K109" s="15">
        <v>0</v>
      </c>
      <c r="L109" s="15">
        <f t="shared" si="14"/>
        <v>450400</v>
      </c>
      <c r="M109" s="15">
        <f t="shared" si="11"/>
        <v>0</v>
      </c>
      <c r="N109" s="15">
        <f t="shared" si="16"/>
        <v>0</v>
      </c>
      <c r="O109" s="10"/>
      <c r="P109" s="10"/>
      <c r="Q109" s="10"/>
      <c r="R109" s="10"/>
      <c r="S109" s="10"/>
      <c r="T109" s="10"/>
      <c r="U109" s="10">
        <f t="shared" si="13"/>
        <v>0</v>
      </c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s="9" customFormat="1">
      <c r="A110" s="14" t="s">
        <v>224</v>
      </c>
      <c r="B110" s="15" t="s">
        <v>225</v>
      </c>
      <c r="C110" s="14" t="s">
        <v>30</v>
      </c>
      <c r="D110" s="15" t="s">
        <v>31</v>
      </c>
      <c r="E110" s="15"/>
      <c r="F110" s="15">
        <f t="shared" si="7"/>
        <v>0</v>
      </c>
      <c r="G110" s="16">
        <v>67895</v>
      </c>
      <c r="H110" s="15">
        <f t="shared" si="8"/>
        <v>2715800</v>
      </c>
      <c r="I110" s="15">
        <f t="shared" si="9"/>
        <v>2715800</v>
      </c>
      <c r="J110" s="10"/>
      <c r="K110" s="15">
        <v>0</v>
      </c>
      <c r="L110" s="15">
        <f t="shared" si="14"/>
        <v>2715800</v>
      </c>
      <c r="M110" s="15">
        <f t="shared" si="11"/>
        <v>0</v>
      </c>
      <c r="N110" s="15">
        <f t="shared" si="16"/>
        <v>0</v>
      </c>
      <c r="O110" s="10"/>
      <c r="P110" s="10"/>
      <c r="Q110" s="10"/>
      <c r="R110" s="10"/>
      <c r="S110" s="10"/>
      <c r="T110" s="10"/>
      <c r="U110" s="10">
        <f t="shared" si="13"/>
        <v>0</v>
      </c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s="9" customFormat="1">
      <c r="A111" s="14" t="s">
        <v>224</v>
      </c>
      <c r="B111" s="15" t="s">
        <v>225</v>
      </c>
      <c r="C111" s="14" t="s">
        <v>228</v>
      </c>
      <c r="D111" s="15" t="s">
        <v>229</v>
      </c>
      <c r="E111" s="15"/>
      <c r="F111" s="15">
        <f t="shared" si="7"/>
        <v>0</v>
      </c>
      <c r="G111" s="16">
        <v>41745</v>
      </c>
      <c r="H111" s="15">
        <f t="shared" si="8"/>
        <v>1669800</v>
      </c>
      <c r="I111" s="15">
        <f t="shared" si="9"/>
        <v>1669800</v>
      </c>
      <c r="J111" s="10"/>
      <c r="K111" s="15">
        <v>55600</v>
      </c>
      <c r="L111" s="15">
        <f t="shared" si="14"/>
        <v>1614200</v>
      </c>
      <c r="M111" s="15">
        <f t="shared" si="11"/>
        <v>55600</v>
      </c>
      <c r="N111" s="15">
        <f t="shared" si="16"/>
        <v>0</v>
      </c>
      <c r="O111" s="10"/>
      <c r="P111" s="10"/>
      <c r="Q111" s="10"/>
      <c r="R111" s="10"/>
      <c r="S111" s="10"/>
      <c r="T111" s="10"/>
      <c r="U111" s="10">
        <f t="shared" si="13"/>
        <v>0</v>
      </c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s="9" customFormat="1">
      <c r="A112" s="14" t="s">
        <v>224</v>
      </c>
      <c r="B112" s="15" t="s">
        <v>225</v>
      </c>
      <c r="C112" s="14" t="s">
        <v>230</v>
      </c>
      <c r="D112" s="15" t="s">
        <v>231</v>
      </c>
      <c r="E112" s="15"/>
      <c r="F112" s="15">
        <f t="shared" si="7"/>
        <v>0</v>
      </c>
      <c r="G112" s="16">
        <v>37584</v>
      </c>
      <c r="H112" s="15">
        <f t="shared" si="8"/>
        <v>1503360</v>
      </c>
      <c r="I112" s="15">
        <f t="shared" si="9"/>
        <v>1503360</v>
      </c>
      <c r="J112" s="10"/>
      <c r="K112" s="15">
        <v>0</v>
      </c>
      <c r="L112" s="15">
        <f t="shared" si="14"/>
        <v>1503360</v>
      </c>
      <c r="M112" s="15">
        <f t="shared" si="11"/>
        <v>0</v>
      </c>
      <c r="N112" s="15">
        <f t="shared" si="16"/>
        <v>0</v>
      </c>
      <c r="O112" s="10"/>
      <c r="P112" s="10"/>
      <c r="Q112" s="10"/>
      <c r="R112" s="10"/>
      <c r="S112" s="10"/>
      <c r="T112" s="10"/>
      <c r="U112" s="10">
        <f t="shared" si="13"/>
        <v>0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s="9" customFormat="1">
      <c r="A113" s="14" t="s">
        <v>224</v>
      </c>
      <c r="B113" s="15" t="s">
        <v>225</v>
      </c>
      <c r="C113" s="14" t="s">
        <v>164</v>
      </c>
      <c r="D113" s="15" t="s">
        <v>165</v>
      </c>
      <c r="E113" s="15"/>
      <c r="F113" s="15">
        <f t="shared" si="7"/>
        <v>0</v>
      </c>
      <c r="G113" s="16">
        <v>1297</v>
      </c>
      <c r="H113" s="15">
        <f t="shared" si="8"/>
        <v>51880</v>
      </c>
      <c r="I113" s="15">
        <f t="shared" si="9"/>
        <v>51880</v>
      </c>
      <c r="J113" s="10"/>
      <c r="K113" s="15">
        <v>57440</v>
      </c>
      <c r="L113" s="15">
        <f t="shared" si="14"/>
        <v>0</v>
      </c>
      <c r="M113" s="15">
        <f t="shared" si="11"/>
        <v>51880</v>
      </c>
      <c r="N113" s="15">
        <f t="shared" si="16"/>
        <v>5560</v>
      </c>
      <c r="O113" s="10"/>
      <c r="P113" s="10"/>
      <c r="Q113" s="10"/>
      <c r="R113" s="10"/>
      <c r="S113" s="10"/>
      <c r="T113" s="10"/>
      <c r="U113" s="10">
        <f t="shared" si="13"/>
        <v>0</v>
      </c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s="9" customFormat="1">
      <c r="A114" s="14" t="s">
        <v>224</v>
      </c>
      <c r="B114" s="15" t="s">
        <v>225</v>
      </c>
      <c r="C114" s="14" t="s">
        <v>32</v>
      </c>
      <c r="D114" s="15" t="s">
        <v>33</v>
      </c>
      <c r="E114" s="15"/>
      <c r="F114" s="15">
        <f t="shared" si="7"/>
        <v>0</v>
      </c>
      <c r="G114" s="16">
        <v>2078</v>
      </c>
      <c r="H114" s="15">
        <f t="shared" si="8"/>
        <v>83120</v>
      </c>
      <c r="I114" s="15">
        <f t="shared" si="9"/>
        <v>83120</v>
      </c>
      <c r="J114" s="10">
        <f>SUM(I108:I114)</f>
        <v>6693160</v>
      </c>
      <c r="K114" s="15">
        <v>21700</v>
      </c>
      <c r="L114" s="15">
        <f t="shared" si="14"/>
        <v>61420</v>
      </c>
      <c r="M114" s="15">
        <f t="shared" si="11"/>
        <v>21700</v>
      </c>
      <c r="N114" s="15">
        <f t="shared" si="16"/>
        <v>0</v>
      </c>
      <c r="O114" s="10">
        <f>SUM(L108:L114)</f>
        <v>6563980</v>
      </c>
      <c r="P114" s="10">
        <v>0</v>
      </c>
      <c r="Q114" s="10">
        <f>O114-P114</f>
        <v>6563980</v>
      </c>
      <c r="R114" s="10">
        <v>0</v>
      </c>
      <c r="S114" s="10">
        <v>0</v>
      </c>
      <c r="T114" s="10">
        <f>SUM(N108:N114)</f>
        <v>5560</v>
      </c>
      <c r="U114" s="10">
        <f t="shared" si="13"/>
        <v>5560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s="8" customFormat="1">
      <c r="A115" s="14" t="s">
        <v>232</v>
      </c>
      <c r="B115" s="15" t="s">
        <v>233</v>
      </c>
      <c r="C115" s="14" t="s">
        <v>234</v>
      </c>
      <c r="D115" s="15" t="s">
        <v>235</v>
      </c>
      <c r="E115" s="15"/>
      <c r="F115" s="15">
        <f t="shared" si="7"/>
        <v>0</v>
      </c>
      <c r="G115" s="16">
        <v>17804</v>
      </c>
      <c r="H115" s="15">
        <f t="shared" si="8"/>
        <v>712160</v>
      </c>
      <c r="I115" s="15">
        <f t="shared" si="9"/>
        <v>712160</v>
      </c>
      <c r="J115" s="10"/>
      <c r="K115" s="15">
        <v>0</v>
      </c>
      <c r="L115" s="15">
        <f t="shared" si="14"/>
        <v>712160</v>
      </c>
      <c r="M115" s="15">
        <f t="shared" si="11"/>
        <v>0</v>
      </c>
      <c r="N115" s="15">
        <f>K115-M115</f>
        <v>0</v>
      </c>
      <c r="O115" s="10"/>
      <c r="P115" s="10"/>
      <c r="Q115" s="10"/>
      <c r="R115" s="10"/>
      <c r="S115" s="10"/>
      <c r="T115" s="10"/>
      <c r="U115" s="10">
        <f t="shared" si="13"/>
        <v>0</v>
      </c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s="8" customFormat="1">
      <c r="A116" s="14" t="s">
        <v>232</v>
      </c>
      <c r="B116" s="15" t="s">
        <v>233</v>
      </c>
      <c r="C116" s="14" t="s">
        <v>236</v>
      </c>
      <c r="D116" s="15" t="s">
        <v>237</v>
      </c>
      <c r="E116" s="15"/>
      <c r="F116" s="15">
        <f t="shared" si="7"/>
        <v>0</v>
      </c>
      <c r="G116" s="16">
        <v>7</v>
      </c>
      <c r="H116" s="15">
        <f t="shared" si="8"/>
        <v>280</v>
      </c>
      <c r="I116" s="15">
        <f t="shared" si="9"/>
        <v>280</v>
      </c>
      <c r="J116" s="10"/>
      <c r="K116" s="15">
        <v>0</v>
      </c>
      <c r="L116" s="15">
        <f t="shared" si="14"/>
        <v>280</v>
      </c>
      <c r="M116" s="15">
        <f>I116-L116</f>
        <v>0</v>
      </c>
      <c r="N116" s="15">
        <f t="shared" si="16"/>
        <v>0</v>
      </c>
      <c r="O116" s="10"/>
      <c r="P116" s="10"/>
      <c r="Q116" s="10"/>
      <c r="R116" s="10"/>
      <c r="S116" s="10"/>
      <c r="T116" s="10"/>
      <c r="U116" s="10">
        <f t="shared" si="13"/>
        <v>0</v>
      </c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s="8" customFormat="1">
      <c r="A117" s="14" t="s">
        <v>232</v>
      </c>
      <c r="B117" s="15" t="s">
        <v>233</v>
      </c>
      <c r="C117" s="14" t="s">
        <v>140</v>
      </c>
      <c r="D117" s="15" t="s">
        <v>141</v>
      </c>
      <c r="E117" s="15"/>
      <c r="F117" s="15">
        <f t="shared" si="7"/>
        <v>0</v>
      </c>
      <c r="G117" s="16">
        <v>2</v>
      </c>
      <c r="H117" s="15">
        <f t="shared" si="8"/>
        <v>80</v>
      </c>
      <c r="I117" s="15">
        <f t="shared" si="9"/>
        <v>80</v>
      </c>
      <c r="J117" s="10"/>
      <c r="K117" s="15">
        <v>1638540</v>
      </c>
      <c r="L117" s="15">
        <f t="shared" si="14"/>
        <v>0</v>
      </c>
      <c r="M117" s="15">
        <f t="shared" ref="M117:M180" si="17">I117-L117</f>
        <v>80</v>
      </c>
      <c r="N117" s="15">
        <f t="shared" si="16"/>
        <v>1638460</v>
      </c>
      <c r="O117" s="10"/>
      <c r="P117" s="10"/>
      <c r="Q117" s="10"/>
      <c r="R117" s="10"/>
      <c r="S117" s="10"/>
      <c r="T117" s="10"/>
      <c r="U117" s="10">
        <f t="shared" si="13"/>
        <v>0</v>
      </c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s="8" customFormat="1">
      <c r="A118" s="14" t="s">
        <v>232</v>
      </c>
      <c r="B118" s="15" t="s">
        <v>233</v>
      </c>
      <c r="C118" s="14" t="s">
        <v>238</v>
      </c>
      <c r="D118" s="15" t="s">
        <v>239</v>
      </c>
      <c r="E118" s="15"/>
      <c r="F118" s="15">
        <f t="shared" si="7"/>
        <v>0</v>
      </c>
      <c r="G118" s="16">
        <v>1</v>
      </c>
      <c r="H118" s="15">
        <f t="shared" si="8"/>
        <v>40</v>
      </c>
      <c r="I118" s="15">
        <f t="shared" si="9"/>
        <v>40</v>
      </c>
      <c r="J118" s="10"/>
      <c r="K118" s="15">
        <v>1295680</v>
      </c>
      <c r="L118" s="15">
        <f t="shared" si="14"/>
        <v>0</v>
      </c>
      <c r="M118" s="15">
        <f t="shared" si="17"/>
        <v>40</v>
      </c>
      <c r="N118" s="15">
        <f t="shared" si="16"/>
        <v>1295640</v>
      </c>
      <c r="O118" s="10"/>
      <c r="P118" s="10"/>
      <c r="Q118" s="10"/>
      <c r="R118" s="10"/>
      <c r="S118" s="10"/>
      <c r="T118" s="10"/>
      <c r="U118" s="10">
        <f t="shared" si="13"/>
        <v>0</v>
      </c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s="8" customFormat="1">
      <c r="A119" s="14" t="s">
        <v>232</v>
      </c>
      <c r="B119" s="15" t="s">
        <v>233</v>
      </c>
      <c r="C119" s="14" t="s">
        <v>30</v>
      </c>
      <c r="D119" s="15" t="s">
        <v>31</v>
      </c>
      <c r="E119" s="15"/>
      <c r="F119" s="15">
        <f t="shared" si="7"/>
        <v>0</v>
      </c>
      <c r="G119" s="16">
        <v>9</v>
      </c>
      <c r="H119" s="15">
        <f t="shared" si="8"/>
        <v>360</v>
      </c>
      <c r="I119" s="15">
        <f t="shared" si="9"/>
        <v>360</v>
      </c>
      <c r="J119" s="10"/>
      <c r="K119" s="15">
        <v>171280</v>
      </c>
      <c r="L119" s="15">
        <f t="shared" si="14"/>
        <v>0</v>
      </c>
      <c r="M119" s="15">
        <f t="shared" si="17"/>
        <v>360</v>
      </c>
      <c r="N119" s="15">
        <f t="shared" si="16"/>
        <v>170920</v>
      </c>
      <c r="O119" s="10"/>
      <c r="P119" s="10"/>
      <c r="Q119" s="10"/>
      <c r="R119" s="10"/>
      <c r="S119" s="10"/>
      <c r="T119" s="10"/>
      <c r="U119" s="10">
        <f t="shared" si="13"/>
        <v>0</v>
      </c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s="8" customFormat="1">
      <c r="A120" s="14" t="s">
        <v>232</v>
      </c>
      <c r="B120" s="15" t="s">
        <v>233</v>
      </c>
      <c r="C120" s="14" t="s">
        <v>240</v>
      </c>
      <c r="D120" s="15" t="s">
        <v>241</v>
      </c>
      <c r="E120" s="15"/>
      <c r="F120" s="15">
        <f t="shared" si="7"/>
        <v>0</v>
      </c>
      <c r="G120" s="16">
        <v>4</v>
      </c>
      <c r="H120" s="15">
        <f t="shared" si="8"/>
        <v>160</v>
      </c>
      <c r="I120" s="15">
        <f t="shared" si="9"/>
        <v>160</v>
      </c>
      <c r="J120" s="10"/>
      <c r="K120" s="15">
        <v>109870</v>
      </c>
      <c r="L120" s="15">
        <f t="shared" si="14"/>
        <v>0</v>
      </c>
      <c r="M120" s="15">
        <f t="shared" si="17"/>
        <v>160</v>
      </c>
      <c r="N120" s="15">
        <f t="shared" si="16"/>
        <v>109710</v>
      </c>
      <c r="O120" s="10"/>
      <c r="P120" s="10"/>
      <c r="Q120" s="10"/>
      <c r="R120" s="10"/>
      <c r="S120" s="10"/>
      <c r="T120" s="10"/>
      <c r="U120" s="10">
        <f t="shared" si="13"/>
        <v>0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s="8" customFormat="1">
      <c r="A121" s="14" t="s">
        <v>232</v>
      </c>
      <c r="B121" s="15" t="s">
        <v>233</v>
      </c>
      <c r="C121" s="14" t="s">
        <v>242</v>
      </c>
      <c r="D121" s="15" t="s">
        <v>243</v>
      </c>
      <c r="E121" s="15"/>
      <c r="F121" s="15">
        <f t="shared" si="7"/>
        <v>0</v>
      </c>
      <c r="G121" s="16">
        <v>271</v>
      </c>
      <c r="H121" s="15">
        <f t="shared" si="8"/>
        <v>10840</v>
      </c>
      <c r="I121" s="15">
        <f t="shared" si="9"/>
        <v>10840</v>
      </c>
      <c r="J121" s="10"/>
      <c r="K121" s="7">
        <v>1818160</v>
      </c>
      <c r="L121" s="15">
        <f t="shared" si="14"/>
        <v>0</v>
      </c>
      <c r="M121" s="15">
        <f t="shared" si="17"/>
        <v>10840</v>
      </c>
      <c r="N121" s="15">
        <f t="shared" si="16"/>
        <v>1807320</v>
      </c>
      <c r="O121" s="10"/>
      <c r="P121" s="10"/>
      <c r="Q121" s="10"/>
      <c r="R121" s="10"/>
      <c r="S121" s="10"/>
      <c r="T121" s="10"/>
      <c r="U121" s="10">
        <f t="shared" si="13"/>
        <v>0</v>
      </c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s="8" customFormat="1">
      <c r="A122" s="14" t="s">
        <v>232</v>
      </c>
      <c r="B122" s="15" t="s">
        <v>233</v>
      </c>
      <c r="C122" s="14" t="s">
        <v>24</v>
      </c>
      <c r="D122" s="15" t="s">
        <v>25</v>
      </c>
      <c r="E122" s="15"/>
      <c r="F122" s="15">
        <f t="shared" si="7"/>
        <v>0</v>
      </c>
      <c r="G122" s="16">
        <v>8</v>
      </c>
      <c r="H122" s="15">
        <f t="shared" si="8"/>
        <v>320</v>
      </c>
      <c r="I122" s="15">
        <f t="shared" si="9"/>
        <v>320</v>
      </c>
      <c r="J122" s="10"/>
      <c r="K122" s="15">
        <v>382840</v>
      </c>
      <c r="L122" s="15">
        <f t="shared" si="14"/>
        <v>0</v>
      </c>
      <c r="M122" s="15">
        <f t="shared" si="17"/>
        <v>320</v>
      </c>
      <c r="N122" s="15">
        <f t="shared" si="16"/>
        <v>382520</v>
      </c>
      <c r="O122" s="10"/>
      <c r="P122" s="10"/>
      <c r="Q122" s="10"/>
      <c r="R122" s="10"/>
      <c r="S122" s="10"/>
      <c r="T122" s="10"/>
      <c r="U122" s="10">
        <f t="shared" si="13"/>
        <v>0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s="8" customFormat="1">
      <c r="A123" s="14" t="s">
        <v>232</v>
      </c>
      <c r="B123" s="15" t="s">
        <v>233</v>
      </c>
      <c r="C123" s="14" t="s">
        <v>230</v>
      </c>
      <c r="D123" s="15" t="s">
        <v>231</v>
      </c>
      <c r="E123" s="15"/>
      <c r="F123" s="15">
        <f t="shared" si="7"/>
        <v>0</v>
      </c>
      <c r="G123" s="16">
        <v>7</v>
      </c>
      <c r="H123" s="15">
        <f t="shared" si="8"/>
        <v>280</v>
      </c>
      <c r="I123" s="15">
        <f t="shared" si="9"/>
        <v>280</v>
      </c>
      <c r="J123" s="10"/>
      <c r="K123" s="15">
        <v>753580</v>
      </c>
      <c r="L123" s="15">
        <f t="shared" si="14"/>
        <v>0</v>
      </c>
      <c r="M123" s="15">
        <f t="shared" si="17"/>
        <v>280</v>
      </c>
      <c r="N123" s="15">
        <f t="shared" si="16"/>
        <v>753300</v>
      </c>
      <c r="O123" s="10"/>
      <c r="P123" s="10"/>
      <c r="Q123" s="10"/>
      <c r="R123" s="10"/>
      <c r="S123" s="10"/>
      <c r="T123" s="10"/>
      <c r="U123" s="10">
        <f t="shared" si="13"/>
        <v>0</v>
      </c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s="8" customFormat="1">
      <c r="A124" s="14" t="s">
        <v>232</v>
      </c>
      <c r="B124" s="15" t="s">
        <v>233</v>
      </c>
      <c r="C124" s="14" t="s">
        <v>164</v>
      </c>
      <c r="D124" s="15" t="s">
        <v>165</v>
      </c>
      <c r="E124" s="15"/>
      <c r="F124" s="15">
        <f t="shared" si="7"/>
        <v>0</v>
      </c>
      <c r="G124" s="16">
        <v>8</v>
      </c>
      <c r="H124" s="15">
        <f t="shared" si="8"/>
        <v>320</v>
      </c>
      <c r="I124" s="15">
        <f t="shared" si="9"/>
        <v>320</v>
      </c>
      <c r="J124" s="10"/>
      <c r="K124" s="15">
        <v>465940</v>
      </c>
      <c r="L124" s="15">
        <f t="shared" si="14"/>
        <v>0</v>
      </c>
      <c r="M124" s="15">
        <f t="shared" si="17"/>
        <v>320</v>
      </c>
      <c r="N124" s="15">
        <f t="shared" si="16"/>
        <v>465620</v>
      </c>
      <c r="O124" s="10"/>
      <c r="P124" s="10"/>
      <c r="Q124" s="10"/>
      <c r="R124" s="10"/>
      <c r="S124" s="10"/>
      <c r="T124" s="10"/>
      <c r="U124" s="10">
        <f t="shared" si="13"/>
        <v>0</v>
      </c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s="8" customFormat="1">
      <c r="A125" s="14" t="s">
        <v>232</v>
      </c>
      <c r="B125" s="15" t="s">
        <v>233</v>
      </c>
      <c r="C125" s="14" t="s">
        <v>244</v>
      </c>
      <c r="D125" s="15" t="s">
        <v>245</v>
      </c>
      <c r="E125" s="15"/>
      <c r="F125" s="15">
        <f t="shared" si="7"/>
        <v>0</v>
      </c>
      <c r="G125" s="16">
        <v>7</v>
      </c>
      <c r="H125" s="15">
        <f t="shared" si="8"/>
        <v>280</v>
      </c>
      <c r="I125" s="15">
        <f t="shared" si="9"/>
        <v>280</v>
      </c>
      <c r="J125" s="10"/>
      <c r="K125" s="15">
        <v>650300</v>
      </c>
      <c r="L125" s="15">
        <f t="shared" si="14"/>
        <v>0</v>
      </c>
      <c r="M125" s="15">
        <f t="shared" si="17"/>
        <v>280</v>
      </c>
      <c r="N125" s="15">
        <f t="shared" si="16"/>
        <v>650020</v>
      </c>
      <c r="O125" s="10"/>
      <c r="P125" s="10"/>
      <c r="Q125" s="10"/>
      <c r="R125" s="10"/>
      <c r="S125" s="10"/>
      <c r="T125" s="10"/>
      <c r="U125" s="10">
        <f t="shared" si="13"/>
        <v>0</v>
      </c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s="8" customFormat="1">
      <c r="A126" s="14" t="s">
        <v>232</v>
      </c>
      <c r="B126" s="15" t="s">
        <v>233</v>
      </c>
      <c r="C126" s="14" t="s">
        <v>246</v>
      </c>
      <c r="D126" s="15" t="s">
        <v>247</v>
      </c>
      <c r="E126" s="15"/>
      <c r="F126" s="15">
        <f t="shared" si="7"/>
        <v>0</v>
      </c>
      <c r="G126" s="16">
        <v>1</v>
      </c>
      <c r="H126" s="15">
        <f t="shared" si="8"/>
        <v>40</v>
      </c>
      <c r="I126" s="15">
        <f t="shared" si="9"/>
        <v>40</v>
      </c>
      <c r="J126" s="10"/>
      <c r="K126" s="15">
        <v>0</v>
      </c>
      <c r="L126" s="15">
        <f t="shared" si="14"/>
        <v>40</v>
      </c>
      <c r="M126" s="15">
        <f t="shared" si="17"/>
        <v>0</v>
      </c>
      <c r="N126" s="15">
        <f t="shared" si="16"/>
        <v>0</v>
      </c>
      <c r="O126" s="10"/>
      <c r="P126" s="10"/>
      <c r="Q126" s="10"/>
      <c r="R126" s="10"/>
      <c r="S126" s="10"/>
      <c r="T126" s="10"/>
      <c r="U126" s="10">
        <f t="shared" si="13"/>
        <v>0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s="8" customFormat="1">
      <c r="A127" s="14" t="s">
        <v>232</v>
      </c>
      <c r="B127" s="15" t="s">
        <v>233</v>
      </c>
      <c r="C127" s="14" t="s">
        <v>248</v>
      </c>
      <c r="D127" s="15" t="s">
        <v>249</v>
      </c>
      <c r="E127" s="15"/>
      <c r="F127" s="15">
        <f t="shared" si="7"/>
        <v>0</v>
      </c>
      <c r="G127" s="16">
        <v>5198</v>
      </c>
      <c r="H127" s="15">
        <f t="shared" si="8"/>
        <v>207920</v>
      </c>
      <c r="I127" s="15">
        <f t="shared" si="9"/>
        <v>207920</v>
      </c>
      <c r="J127" s="10"/>
      <c r="K127" s="15">
        <v>0</v>
      </c>
      <c r="L127" s="15">
        <f t="shared" si="14"/>
        <v>207920</v>
      </c>
      <c r="M127" s="15">
        <f t="shared" si="17"/>
        <v>0</v>
      </c>
      <c r="N127" s="15">
        <f t="shared" si="16"/>
        <v>0</v>
      </c>
      <c r="O127" s="10"/>
      <c r="P127" s="10"/>
      <c r="Q127" s="10"/>
      <c r="R127" s="10"/>
      <c r="S127" s="10"/>
      <c r="T127" s="10"/>
      <c r="U127" s="10">
        <f t="shared" si="13"/>
        <v>0</v>
      </c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s="8" customFormat="1">
      <c r="A128" s="14" t="s">
        <v>232</v>
      </c>
      <c r="B128" s="15" t="s">
        <v>233</v>
      </c>
      <c r="C128" s="14" t="s">
        <v>250</v>
      </c>
      <c r="D128" s="15" t="s">
        <v>251</v>
      </c>
      <c r="E128" s="15"/>
      <c r="F128" s="15">
        <f t="shared" si="7"/>
        <v>0</v>
      </c>
      <c r="G128" s="16">
        <v>1611</v>
      </c>
      <c r="H128" s="15">
        <f t="shared" si="8"/>
        <v>64440</v>
      </c>
      <c r="I128" s="15">
        <f t="shared" si="9"/>
        <v>64440</v>
      </c>
      <c r="J128" s="10"/>
      <c r="K128" s="15">
        <v>0</v>
      </c>
      <c r="L128" s="15">
        <f t="shared" si="14"/>
        <v>64440</v>
      </c>
      <c r="M128" s="15">
        <f t="shared" si="17"/>
        <v>0</v>
      </c>
      <c r="N128" s="15">
        <f t="shared" si="16"/>
        <v>0</v>
      </c>
      <c r="O128" s="10"/>
      <c r="P128" s="10"/>
      <c r="Q128" s="10"/>
      <c r="R128" s="10"/>
      <c r="S128" s="10"/>
      <c r="T128" s="10"/>
      <c r="U128" s="10">
        <f t="shared" si="13"/>
        <v>0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s="8" customFormat="1">
      <c r="A129" s="14" t="s">
        <v>232</v>
      </c>
      <c r="B129" s="15" t="s">
        <v>233</v>
      </c>
      <c r="C129" s="14" t="s">
        <v>252</v>
      </c>
      <c r="D129" s="15" t="s">
        <v>253</v>
      </c>
      <c r="E129" s="15"/>
      <c r="F129" s="15">
        <f t="shared" si="7"/>
        <v>0</v>
      </c>
      <c r="G129" s="16">
        <v>3011</v>
      </c>
      <c r="H129" s="15">
        <f t="shared" si="8"/>
        <v>120440</v>
      </c>
      <c r="I129" s="15">
        <f t="shared" si="9"/>
        <v>120440</v>
      </c>
      <c r="J129" s="10"/>
      <c r="K129" s="15">
        <v>0</v>
      </c>
      <c r="L129" s="15">
        <f t="shared" si="14"/>
        <v>120440</v>
      </c>
      <c r="M129" s="15">
        <f t="shared" si="17"/>
        <v>0</v>
      </c>
      <c r="N129" s="15">
        <f t="shared" si="16"/>
        <v>0</v>
      </c>
      <c r="O129" s="10"/>
      <c r="P129" s="10"/>
      <c r="Q129" s="10"/>
      <c r="R129" s="10"/>
      <c r="S129" s="10"/>
      <c r="T129" s="10"/>
      <c r="U129" s="10">
        <f t="shared" si="13"/>
        <v>0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s="8" customFormat="1">
      <c r="A130" s="14" t="s">
        <v>232</v>
      </c>
      <c r="B130" s="15" t="s">
        <v>233</v>
      </c>
      <c r="C130" s="14" t="s">
        <v>254</v>
      </c>
      <c r="D130" s="15" t="s">
        <v>255</v>
      </c>
      <c r="E130" s="15"/>
      <c r="F130" s="15">
        <f t="shared" si="7"/>
        <v>0</v>
      </c>
      <c r="G130" s="16">
        <v>661</v>
      </c>
      <c r="H130" s="15">
        <f t="shared" si="8"/>
        <v>26440</v>
      </c>
      <c r="I130" s="15">
        <f t="shared" si="9"/>
        <v>26440</v>
      </c>
      <c r="J130" s="10"/>
      <c r="K130" s="15">
        <v>0</v>
      </c>
      <c r="L130" s="15">
        <f t="shared" si="14"/>
        <v>26440</v>
      </c>
      <c r="M130" s="15">
        <f t="shared" si="17"/>
        <v>0</v>
      </c>
      <c r="N130" s="15">
        <f t="shared" si="16"/>
        <v>0</v>
      </c>
      <c r="O130" s="10"/>
      <c r="P130" s="10"/>
      <c r="Q130" s="10"/>
      <c r="R130" s="10"/>
      <c r="S130" s="10"/>
      <c r="T130" s="10"/>
      <c r="U130" s="10">
        <f t="shared" si="13"/>
        <v>0</v>
      </c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s="8" customFormat="1">
      <c r="A131" s="14" t="s">
        <v>232</v>
      </c>
      <c r="B131" s="15" t="s">
        <v>233</v>
      </c>
      <c r="C131" s="14" t="s">
        <v>256</v>
      </c>
      <c r="D131" s="15" t="s">
        <v>257</v>
      </c>
      <c r="E131" s="15"/>
      <c r="F131" s="15">
        <f t="shared" si="7"/>
        <v>0</v>
      </c>
      <c r="G131" s="16">
        <v>264</v>
      </c>
      <c r="H131" s="15">
        <f t="shared" si="8"/>
        <v>10560</v>
      </c>
      <c r="I131" s="15">
        <f t="shared" si="9"/>
        <v>10560</v>
      </c>
      <c r="J131" s="10"/>
      <c r="K131" s="15">
        <v>0</v>
      </c>
      <c r="L131" s="15">
        <f t="shared" si="14"/>
        <v>10560</v>
      </c>
      <c r="M131" s="15">
        <f t="shared" si="17"/>
        <v>0</v>
      </c>
      <c r="N131" s="15">
        <f t="shared" si="16"/>
        <v>0</v>
      </c>
      <c r="O131" s="10"/>
      <c r="P131" s="10"/>
      <c r="Q131" s="10"/>
      <c r="R131" s="10"/>
      <c r="S131" s="10"/>
      <c r="T131" s="10"/>
      <c r="U131" s="10">
        <f t="shared" si="13"/>
        <v>0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s="8" customFormat="1">
      <c r="A132" s="14" t="s">
        <v>232</v>
      </c>
      <c r="B132" s="15" t="s">
        <v>233</v>
      </c>
      <c r="C132" s="14" t="s">
        <v>258</v>
      </c>
      <c r="D132" s="15" t="s">
        <v>259</v>
      </c>
      <c r="E132" s="15"/>
      <c r="F132" s="15">
        <f t="shared" si="7"/>
        <v>0</v>
      </c>
      <c r="G132" s="16">
        <v>4078</v>
      </c>
      <c r="H132" s="15">
        <f t="shared" si="8"/>
        <v>163120</v>
      </c>
      <c r="I132" s="15">
        <f t="shared" si="9"/>
        <v>163120</v>
      </c>
      <c r="J132" s="10"/>
      <c r="K132" s="15">
        <v>0</v>
      </c>
      <c r="L132" s="15">
        <f t="shared" si="14"/>
        <v>163120</v>
      </c>
      <c r="M132" s="15">
        <f t="shared" si="17"/>
        <v>0</v>
      </c>
      <c r="N132" s="15">
        <f t="shared" si="16"/>
        <v>0</v>
      </c>
      <c r="O132" s="10"/>
      <c r="P132" s="10"/>
      <c r="Q132" s="10"/>
      <c r="R132" s="10"/>
      <c r="S132" s="10"/>
      <c r="T132" s="10"/>
      <c r="U132" s="10">
        <f t="shared" si="13"/>
        <v>0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s="8" customFormat="1">
      <c r="A133" s="14" t="s">
        <v>232</v>
      </c>
      <c r="B133" s="15" t="s">
        <v>233</v>
      </c>
      <c r="C133" s="14"/>
      <c r="D133" s="15" t="s">
        <v>216</v>
      </c>
      <c r="E133" s="15"/>
      <c r="F133" s="15"/>
      <c r="G133" s="16"/>
      <c r="H133" s="15"/>
      <c r="I133" s="15">
        <v>0</v>
      </c>
      <c r="J133" s="10"/>
      <c r="K133" s="15">
        <v>1702650</v>
      </c>
      <c r="L133" s="15">
        <f t="shared" si="14"/>
        <v>0</v>
      </c>
      <c r="M133" s="15">
        <f t="shared" si="17"/>
        <v>0</v>
      </c>
      <c r="N133" s="15">
        <f t="shared" si="16"/>
        <v>1702650</v>
      </c>
      <c r="O133" s="10"/>
      <c r="P133" s="10"/>
      <c r="Q133" s="10"/>
      <c r="R133" s="10"/>
      <c r="S133" s="10"/>
      <c r="T133" s="10"/>
      <c r="U133" s="10">
        <f t="shared" si="13"/>
        <v>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s="8" customFormat="1">
      <c r="A134" s="14" t="s">
        <v>232</v>
      </c>
      <c r="B134" s="15" t="s">
        <v>233</v>
      </c>
      <c r="C134" s="14"/>
      <c r="D134" s="15" t="s">
        <v>260</v>
      </c>
      <c r="E134" s="15"/>
      <c r="F134" s="15"/>
      <c r="G134" s="16"/>
      <c r="H134" s="15"/>
      <c r="I134" s="15">
        <v>0</v>
      </c>
      <c r="J134" s="10"/>
      <c r="K134" s="15">
        <v>59940</v>
      </c>
      <c r="L134" s="15">
        <f t="shared" si="14"/>
        <v>0</v>
      </c>
      <c r="M134" s="15">
        <f t="shared" si="17"/>
        <v>0</v>
      </c>
      <c r="N134" s="15">
        <f t="shared" si="16"/>
        <v>59940</v>
      </c>
      <c r="O134" s="10"/>
      <c r="P134" s="10"/>
      <c r="Q134" s="10"/>
      <c r="R134" s="10"/>
      <c r="S134" s="10"/>
      <c r="T134" s="10"/>
      <c r="U134" s="10">
        <f t="shared" si="13"/>
        <v>0</v>
      </c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s="8" customFormat="1">
      <c r="A135" s="14" t="s">
        <v>232</v>
      </c>
      <c r="B135" s="15" t="s">
        <v>233</v>
      </c>
      <c r="C135" s="14"/>
      <c r="D135" s="15" t="s">
        <v>261</v>
      </c>
      <c r="E135" s="15"/>
      <c r="F135" s="15"/>
      <c r="G135" s="16"/>
      <c r="H135" s="15"/>
      <c r="I135" s="15">
        <v>0</v>
      </c>
      <c r="J135" s="10"/>
      <c r="K135" s="15">
        <v>1567100</v>
      </c>
      <c r="L135" s="15">
        <f t="shared" si="14"/>
        <v>0</v>
      </c>
      <c r="M135" s="15">
        <f t="shared" si="17"/>
        <v>0</v>
      </c>
      <c r="N135" s="15">
        <f t="shared" si="16"/>
        <v>1567100</v>
      </c>
      <c r="O135" s="10"/>
      <c r="P135" s="10"/>
      <c r="Q135" s="10"/>
      <c r="R135" s="10"/>
      <c r="S135" s="10"/>
      <c r="T135" s="10"/>
      <c r="U135" s="10">
        <f t="shared" si="13"/>
        <v>0</v>
      </c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s="8" customFormat="1">
      <c r="A136" s="14" t="s">
        <v>232</v>
      </c>
      <c r="B136" s="15" t="s">
        <v>233</v>
      </c>
      <c r="C136" s="14"/>
      <c r="D136" s="15" t="s">
        <v>262</v>
      </c>
      <c r="E136" s="15"/>
      <c r="F136" s="15"/>
      <c r="G136" s="16"/>
      <c r="H136" s="15"/>
      <c r="I136" s="15">
        <v>0</v>
      </c>
      <c r="J136" s="10"/>
      <c r="K136" s="15">
        <v>41040</v>
      </c>
      <c r="L136" s="15">
        <f t="shared" si="14"/>
        <v>0</v>
      </c>
      <c r="M136" s="15">
        <f t="shared" si="17"/>
        <v>0</v>
      </c>
      <c r="N136" s="15">
        <f t="shared" si="16"/>
        <v>41040</v>
      </c>
      <c r="O136" s="10"/>
      <c r="P136" s="10"/>
      <c r="Q136" s="10"/>
      <c r="R136" s="10"/>
      <c r="S136" s="10"/>
      <c r="T136" s="10"/>
      <c r="U136" s="10">
        <f t="shared" si="13"/>
        <v>0</v>
      </c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s="8" customFormat="1">
      <c r="A137" s="14" t="s">
        <v>232</v>
      </c>
      <c r="B137" s="15" t="s">
        <v>233</v>
      </c>
      <c r="C137" s="14"/>
      <c r="D137" s="15" t="s">
        <v>221</v>
      </c>
      <c r="E137" s="15"/>
      <c r="F137" s="15"/>
      <c r="G137" s="16"/>
      <c r="H137" s="15"/>
      <c r="I137" s="15">
        <v>0</v>
      </c>
      <c r="J137" s="10"/>
      <c r="K137" s="15">
        <v>133460</v>
      </c>
      <c r="L137" s="15">
        <f t="shared" si="14"/>
        <v>0</v>
      </c>
      <c r="M137" s="15">
        <f t="shared" si="17"/>
        <v>0</v>
      </c>
      <c r="N137" s="15">
        <f t="shared" si="16"/>
        <v>133460</v>
      </c>
      <c r="O137" s="10"/>
      <c r="P137" s="10"/>
      <c r="Q137" s="10"/>
      <c r="R137" s="10"/>
      <c r="S137" s="10"/>
      <c r="T137" s="10"/>
      <c r="U137" s="10">
        <f t="shared" si="13"/>
        <v>0</v>
      </c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s="8" customFormat="1">
      <c r="A138" s="14" t="s">
        <v>232</v>
      </c>
      <c r="B138" s="15" t="s">
        <v>233</v>
      </c>
      <c r="C138" s="14"/>
      <c r="D138" s="15" t="s">
        <v>263</v>
      </c>
      <c r="E138" s="15"/>
      <c r="F138" s="15"/>
      <c r="G138" s="16"/>
      <c r="H138" s="15"/>
      <c r="I138" s="15">
        <v>0</v>
      </c>
      <c r="J138" s="10">
        <f>SUM(I115:I138)</f>
        <v>1318080</v>
      </c>
      <c r="K138" s="15">
        <v>37480</v>
      </c>
      <c r="L138" s="15">
        <f t="shared" si="14"/>
        <v>0</v>
      </c>
      <c r="M138" s="15">
        <f t="shared" si="17"/>
        <v>0</v>
      </c>
      <c r="N138" s="15">
        <f t="shared" si="16"/>
        <v>37480</v>
      </c>
      <c r="O138" s="10">
        <f>SUM(L115:L138)</f>
        <v>1305400</v>
      </c>
      <c r="P138" s="10">
        <v>0</v>
      </c>
      <c r="Q138" s="10">
        <f>O138-P138</f>
        <v>1305400</v>
      </c>
      <c r="R138" s="10">
        <v>0</v>
      </c>
      <c r="S138" s="10">
        <v>0</v>
      </c>
      <c r="T138" s="10">
        <f>SUM(N115:N138)</f>
        <v>10815180</v>
      </c>
      <c r="U138" s="10">
        <f t="shared" si="13"/>
        <v>10815180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</row>
    <row r="139" spans="1:42" s="9" customFormat="1">
      <c r="A139" s="14" t="s">
        <v>264</v>
      </c>
      <c r="B139" s="15" t="s">
        <v>265</v>
      </c>
      <c r="C139" s="14" t="s">
        <v>140</v>
      </c>
      <c r="D139" s="15" t="s">
        <v>141</v>
      </c>
      <c r="E139" s="15"/>
      <c r="F139" s="15">
        <f t="shared" si="7"/>
        <v>0</v>
      </c>
      <c r="G139" s="16">
        <v>221</v>
      </c>
      <c r="H139" s="15">
        <f t="shared" si="8"/>
        <v>8840</v>
      </c>
      <c r="I139" s="15">
        <f t="shared" si="9"/>
        <v>8840</v>
      </c>
      <c r="J139" s="10"/>
      <c r="K139" s="15">
        <v>2095420</v>
      </c>
      <c r="L139" s="15">
        <f t="shared" si="14"/>
        <v>0</v>
      </c>
      <c r="M139" s="15">
        <f t="shared" si="17"/>
        <v>8840</v>
      </c>
      <c r="N139" s="15">
        <f t="shared" si="16"/>
        <v>2086580</v>
      </c>
      <c r="O139" s="10"/>
      <c r="P139" s="10"/>
      <c r="Q139" s="10"/>
      <c r="R139" s="10"/>
      <c r="S139" s="10"/>
      <c r="T139" s="10"/>
      <c r="U139" s="10">
        <f t="shared" si="13"/>
        <v>0</v>
      </c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</row>
    <row r="140" spans="1:42" s="9" customFormat="1">
      <c r="A140" s="14" t="s">
        <v>264</v>
      </c>
      <c r="B140" s="15" t="s">
        <v>265</v>
      </c>
      <c r="C140" s="14" t="s">
        <v>266</v>
      </c>
      <c r="D140" s="15" t="s">
        <v>267</v>
      </c>
      <c r="E140" s="15"/>
      <c r="F140" s="15">
        <f t="shared" ref="F140:F203" si="18">E140*50</f>
        <v>0</v>
      </c>
      <c r="G140" s="16">
        <v>17</v>
      </c>
      <c r="H140" s="15">
        <f t="shared" ref="H140:H203" si="19">G140*40</f>
        <v>680</v>
      </c>
      <c r="I140" s="15">
        <f t="shared" ref="I140:I203" si="20">F140+H140</f>
        <v>680</v>
      </c>
      <c r="J140" s="10"/>
      <c r="K140" s="15">
        <v>0</v>
      </c>
      <c r="L140" s="15">
        <f t="shared" si="14"/>
        <v>680</v>
      </c>
      <c r="M140" s="15">
        <f t="shared" si="17"/>
        <v>0</v>
      </c>
      <c r="N140" s="15">
        <f t="shared" si="16"/>
        <v>0</v>
      </c>
      <c r="O140" s="10"/>
      <c r="P140" s="10"/>
      <c r="Q140" s="10"/>
      <c r="R140" s="10"/>
      <c r="S140" s="10"/>
      <c r="T140" s="10"/>
      <c r="U140" s="10">
        <f t="shared" si="13"/>
        <v>0</v>
      </c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s="9" customFormat="1">
      <c r="A141" s="14" t="s">
        <v>264</v>
      </c>
      <c r="B141" s="15" t="s">
        <v>265</v>
      </c>
      <c r="C141" s="14" t="s">
        <v>268</v>
      </c>
      <c r="D141" s="15" t="s">
        <v>269</v>
      </c>
      <c r="E141" s="15"/>
      <c r="F141" s="15">
        <f t="shared" si="18"/>
        <v>0</v>
      </c>
      <c r="G141" s="16">
        <v>23</v>
      </c>
      <c r="H141" s="15">
        <f t="shared" si="19"/>
        <v>920</v>
      </c>
      <c r="I141" s="15">
        <f t="shared" si="20"/>
        <v>920</v>
      </c>
      <c r="J141" s="10"/>
      <c r="K141" s="15">
        <v>0</v>
      </c>
      <c r="L141" s="15">
        <f t="shared" si="14"/>
        <v>920</v>
      </c>
      <c r="M141" s="15">
        <f t="shared" si="17"/>
        <v>0</v>
      </c>
      <c r="N141" s="15">
        <f t="shared" si="16"/>
        <v>0</v>
      </c>
      <c r="O141" s="10"/>
      <c r="P141" s="10"/>
      <c r="Q141" s="10"/>
      <c r="R141" s="10"/>
      <c r="S141" s="10"/>
      <c r="T141" s="10"/>
      <c r="U141" s="10">
        <f t="shared" si="13"/>
        <v>0</v>
      </c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</row>
    <row r="142" spans="1:42" s="9" customFormat="1">
      <c r="A142" s="14" t="s">
        <v>264</v>
      </c>
      <c r="B142" s="15" t="s">
        <v>265</v>
      </c>
      <c r="C142" s="14" t="s">
        <v>270</v>
      </c>
      <c r="D142" s="15" t="s">
        <v>271</v>
      </c>
      <c r="E142" s="15"/>
      <c r="F142" s="15">
        <f t="shared" si="18"/>
        <v>0</v>
      </c>
      <c r="G142" s="16">
        <v>18</v>
      </c>
      <c r="H142" s="15">
        <f t="shared" si="19"/>
        <v>720</v>
      </c>
      <c r="I142" s="15">
        <f t="shared" si="20"/>
        <v>720</v>
      </c>
      <c r="J142" s="10"/>
      <c r="K142" s="15">
        <v>0</v>
      </c>
      <c r="L142" s="15">
        <f t="shared" si="14"/>
        <v>720</v>
      </c>
      <c r="M142" s="15">
        <f t="shared" si="17"/>
        <v>0</v>
      </c>
      <c r="N142" s="15">
        <f t="shared" si="16"/>
        <v>0</v>
      </c>
      <c r="O142" s="10"/>
      <c r="P142" s="10"/>
      <c r="Q142" s="10"/>
      <c r="R142" s="10"/>
      <c r="S142" s="10"/>
      <c r="T142" s="10"/>
      <c r="U142" s="10">
        <f t="shared" si="13"/>
        <v>0</v>
      </c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</row>
    <row r="143" spans="1:42" s="9" customFormat="1">
      <c r="A143" s="14" t="s">
        <v>264</v>
      </c>
      <c r="B143" s="15" t="s">
        <v>265</v>
      </c>
      <c r="C143" s="14" t="s">
        <v>272</v>
      </c>
      <c r="D143" s="15" t="s">
        <v>273</v>
      </c>
      <c r="E143" s="15"/>
      <c r="F143" s="15">
        <f t="shared" si="18"/>
        <v>0</v>
      </c>
      <c r="G143" s="16">
        <v>7</v>
      </c>
      <c r="H143" s="15">
        <f t="shared" si="19"/>
        <v>280</v>
      </c>
      <c r="I143" s="15">
        <f t="shared" si="20"/>
        <v>280</v>
      </c>
      <c r="J143" s="10"/>
      <c r="K143" s="15">
        <v>895280</v>
      </c>
      <c r="L143" s="15">
        <f t="shared" si="14"/>
        <v>0</v>
      </c>
      <c r="M143" s="15">
        <f t="shared" si="17"/>
        <v>280</v>
      </c>
      <c r="N143" s="15">
        <f t="shared" si="16"/>
        <v>895000</v>
      </c>
      <c r="O143" s="10"/>
      <c r="P143" s="10"/>
      <c r="Q143" s="10"/>
      <c r="R143" s="10"/>
      <c r="S143" s="10"/>
      <c r="T143" s="10"/>
      <c r="U143" s="10">
        <f t="shared" si="13"/>
        <v>0</v>
      </c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s="9" customFormat="1">
      <c r="A144" s="14" t="s">
        <v>264</v>
      </c>
      <c r="B144" s="15" t="s">
        <v>265</v>
      </c>
      <c r="C144" s="14" t="s">
        <v>228</v>
      </c>
      <c r="D144" s="15" t="s">
        <v>229</v>
      </c>
      <c r="E144" s="15"/>
      <c r="F144" s="15">
        <f t="shared" si="18"/>
        <v>0</v>
      </c>
      <c r="G144" s="16">
        <v>13</v>
      </c>
      <c r="H144" s="15">
        <f t="shared" si="19"/>
        <v>520</v>
      </c>
      <c r="I144" s="15">
        <f t="shared" si="20"/>
        <v>520</v>
      </c>
      <c r="J144" s="10">
        <f>SUM(I139:I144)</f>
        <v>11960</v>
      </c>
      <c r="K144" s="15">
        <v>1141930</v>
      </c>
      <c r="L144" s="15">
        <f t="shared" si="14"/>
        <v>0</v>
      </c>
      <c r="M144" s="15">
        <f t="shared" si="17"/>
        <v>520</v>
      </c>
      <c r="N144" s="15">
        <f t="shared" si="16"/>
        <v>1141410</v>
      </c>
      <c r="O144" s="10">
        <f>SUM(L139:L144)</f>
        <v>2320</v>
      </c>
      <c r="P144" s="10">
        <v>0</v>
      </c>
      <c r="Q144" s="10">
        <f>O144-P144</f>
        <v>2320</v>
      </c>
      <c r="R144" s="10">
        <v>0</v>
      </c>
      <c r="S144" s="10">
        <v>0</v>
      </c>
      <c r="T144" s="10">
        <f>SUM(N139:N144)</f>
        <v>4122990</v>
      </c>
      <c r="U144" s="10">
        <f t="shared" si="13"/>
        <v>4122990</v>
      </c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 spans="1:42" s="8" customFormat="1">
      <c r="A145" s="14" t="s">
        <v>274</v>
      </c>
      <c r="B145" s="15" t="s">
        <v>275</v>
      </c>
      <c r="C145" s="14" t="s">
        <v>276</v>
      </c>
      <c r="D145" s="15" t="s">
        <v>277</v>
      </c>
      <c r="E145" s="15"/>
      <c r="F145" s="15">
        <f t="shared" si="18"/>
        <v>0</v>
      </c>
      <c r="G145" s="16">
        <v>1241</v>
      </c>
      <c r="H145" s="15">
        <f t="shared" si="19"/>
        <v>49640</v>
      </c>
      <c r="I145" s="15">
        <f t="shared" si="20"/>
        <v>49640</v>
      </c>
      <c r="J145" s="10"/>
      <c r="K145" s="15">
        <v>0</v>
      </c>
      <c r="L145" s="15">
        <f t="shared" si="14"/>
        <v>49640</v>
      </c>
      <c r="M145" s="15">
        <f t="shared" si="17"/>
        <v>0</v>
      </c>
      <c r="N145" s="15">
        <f t="shared" si="16"/>
        <v>0</v>
      </c>
      <c r="O145" s="10"/>
      <c r="P145" s="10"/>
      <c r="Q145" s="10"/>
      <c r="R145" s="10"/>
      <c r="S145" s="10"/>
      <c r="T145" s="10"/>
      <c r="U145" s="10">
        <f t="shared" si="13"/>
        <v>0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</row>
    <row r="146" spans="1:42" s="8" customFormat="1">
      <c r="A146" s="14" t="s">
        <v>274</v>
      </c>
      <c r="B146" s="15" t="s">
        <v>275</v>
      </c>
      <c r="C146" s="14" t="s">
        <v>278</v>
      </c>
      <c r="D146" s="15" t="s">
        <v>279</v>
      </c>
      <c r="E146" s="15"/>
      <c r="F146" s="15">
        <f t="shared" si="18"/>
        <v>0</v>
      </c>
      <c r="G146" s="16">
        <v>59</v>
      </c>
      <c r="H146" s="15">
        <f t="shared" si="19"/>
        <v>2360</v>
      </c>
      <c r="I146" s="15">
        <f t="shared" si="20"/>
        <v>2360</v>
      </c>
      <c r="J146" s="10"/>
      <c r="K146" s="15">
        <v>0</v>
      </c>
      <c r="L146" s="15">
        <f t="shared" si="14"/>
        <v>2360</v>
      </c>
      <c r="M146" s="15">
        <f t="shared" si="17"/>
        <v>0</v>
      </c>
      <c r="N146" s="15">
        <f t="shared" si="16"/>
        <v>0</v>
      </c>
      <c r="O146" s="10"/>
      <c r="P146" s="10"/>
      <c r="Q146" s="10"/>
      <c r="R146" s="10"/>
      <c r="S146" s="10"/>
      <c r="T146" s="10"/>
      <c r="U146" s="10">
        <f t="shared" si="13"/>
        <v>0</v>
      </c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s="8" customFormat="1">
      <c r="A147" s="14" t="s">
        <v>274</v>
      </c>
      <c r="B147" s="15" t="s">
        <v>275</v>
      </c>
      <c r="C147" s="14" t="s">
        <v>272</v>
      </c>
      <c r="D147" s="15" t="s">
        <v>273</v>
      </c>
      <c r="E147" s="15"/>
      <c r="F147" s="15">
        <f t="shared" si="18"/>
        <v>0</v>
      </c>
      <c r="G147" s="16">
        <v>49</v>
      </c>
      <c r="H147" s="15">
        <f t="shared" si="19"/>
        <v>1960</v>
      </c>
      <c r="I147" s="15">
        <f t="shared" si="20"/>
        <v>1960</v>
      </c>
      <c r="J147" s="10"/>
      <c r="K147" s="15">
        <v>0</v>
      </c>
      <c r="L147" s="15">
        <f t="shared" si="14"/>
        <v>1960</v>
      </c>
      <c r="M147" s="15">
        <f t="shared" si="17"/>
        <v>0</v>
      </c>
      <c r="N147" s="15">
        <f t="shared" si="16"/>
        <v>0</v>
      </c>
      <c r="O147" s="10"/>
      <c r="P147" s="10"/>
      <c r="Q147" s="10"/>
      <c r="R147" s="10"/>
      <c r="S147" s="10"/>
      <c r="T147" s="10"/>
      <c r="U147" s="10">
        <f t="shared" si="13"/>
        <v>0</v>
      </c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</row>
    <row r="148" spans="1:42" s="8" customFormat="1">
      <c r="A148" s="14" t="s">
        <v>274</v>
      </c>
      <c r="B148" s="15" t="s">
        <v>275</v>
      </c>
      <c r="C148" s="14" t="s">
        <v>280</v>
      </c>
      <c r="D148" s="15" t="s">
        <v>281</v>
      </c>
      <c r="E148" s="15"/>
      <c r="F148" s="15">
        <f t="shared" si="18"/>
        <v>0</v>
      </c>
      <c r="G148" s="16">
        <v>1</v>
      </c>
      <c r="H148" s="15">
        <f t="shared" si="19"/>
        <v>40</v>
      </c>
      <c r="I148" s="15">
        <f t="shared" si="20"/>
        <v>40</v>
      </c>
      <c r="J148" s="10"/>
      <c r="K148" s="15">
        <v>0</v>
      </c>
      <c r="L148" s="15">
        <f t="shared" si="14"/>
        <v>40</v>
      </c>
      <c r="M148" s="15">
        <f t="shared" si="17"/>
        <v>0</v>
      </c>
      <c r="N148" s="15">
        <f t="shared" si="16"/>
        <v>0</v>
      </c>
      <c r="O148" s="10"/>
      <c r="P148" s="10"/>
      <c r="Q148" s="10"/>
      <c r="R148" s="10"/>
      <c r="S148" s="10"/>
      <c r="T148" s="10"/>
      <c r="U148" s="10">
        <f t="shared" si="13"/>
        <v>0</v>
      </c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s="8" customFormat="1">
      <c r="A149" s="14" t="s">
        <v>274</v>
      </c>
      <c r="B149" s="15" t="s">
        <v>275</v>
      </c>
      <c r="C149" s="14" t="s">
        <v>282</v>
      </c>
      <c r="D149" s="15" t="s">
        <v>283</v>
      </c>
      <c r="E149" s="15"/>
      <c r="F149" s="15">
        <f t="shared" si="18"/>
        <v>0</v>
      </c>
      <c r="G149" s="16">
        <v>8</v>
      </c>
      <c r="H149" s="15">
        <f t="shared" si="19"/>
        <v>320</v>
      </c>
      <c r="I149" s="15">
        <f t="shared" si="20"/>
        <v>320</v>
      </c>
      <c r="J149" s="10"/>
      <c r="K149" s="15">
        <v>0</v>
      </c>
      <c r="L149" s="15">
        <f t="shared" si="14"/>
        <v>320</v>
      </c>
      <c r="M149" s="15">
        <f t="shared" si="17"/>
        <v>0</v>
      </c>
      <c r="N149" s="15">
        <f t="shared" si="16"/>
        <v>0</v>
      </c>
      <c r="O149" s="10"/>
      <c r="P149" s="10"/>
      <c r="Q149" s="10"/>
      <c r="R149" s="10"/>
      <c r="S149" s="10"/>
      <c r="T149" s="10"/>
      <c r="U149" s="10">
        <f t="shared" si="13"/>
        <v>0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s="8" customFormat="1">
      <c r="A150" s="14" t="s">
        <v>274</v>
      </c>
      <c r="B150" s="15" t="s">
        <v>275</v>
      </c>
      <c r="C150" s="14" t="s">
        <v>204</v>
      </c>
      <c r="D150" s="15" t="s">
        <v>205</v>
      </c>
      <c r="E150" s="15"/>
      <c r="F150" s="15">
        <f t="shared" si="18"/>
        <v>0</v>
      </c>
      <c r="G150" s="16">
        <v>4</v>
      </c>
      <c r="H150" s="15">
        <f t="shared" si="19"/>
        <v>160</v>
      </c>
      <c r="I150" s="15">
        <f t="shared" si="20"/>
        <v>160</v>
      </c>
      <c r="J150" s="10"/>
      <c r="K150" s="15">
        <v>0</v>
      </c>
      <c r="L150" s="15">
        <f t="shared" si="14"/>
        <v>160</v>
      </c>
      <c r="M150" s="15">
        <f t="shared" si="17"/>
        <v>0</v>
      </c>
      <c r="N150" s="15">
        <f t="shared" si="16"/>
        <v>0</v>
      </c>
      <c r="O150" s="10"/>
      <c r="P150" s="10"/>
      <c r="Q150" s="10"/>
      <c r="R150" s="10"/>
      <c r="S150" s="10"/>
      <c r="T150" s="10"/>
      <c r="U150" s="10">
        <f t="shared" si="13"/>
        <v>0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s="8" customFormat="1">
      <c r="A151" s="14" t="s">
        <v>274</v>
      </c>
      <c r="B151" s="15" t="s">
        <v>275</v>
      </c>
      <c r="C151" s="14" t="s">
        <v>284</v>
      </c>
      <c r="D151" s="15" t="s">
        <v>285</v>
      </c>
      <c r="E151" s="15"/>
      <c r="F151" s="15">
        <f t="shared" si="18"/>
        <v>0</v>
      </c>
      <c r="G151" s="16">
        <v>44</v>
      </c>
      <c r="H151" s="15">
        <f t="shared" si="19"/>
        <v>1760</v>
      </c>
      <c r="I151" s="15">
        <f t="shared" si="20"/>
        <v>1760</v>
      </c>
      <c r="J151" s="10"/>
      <c r="K151" s="15">
        <v>0</v>
      </c>
      <c r="L151" s="15">
        <f t="shared" si="14"/>
        <v>1760</v>
      </c>
      <c r="M151" s="15">
        <f t="shared" si="17"/>
        <v>0</v>
      </c>
      <c r="N151" s="15">
        <f t="shared" si="16"/>
        <v>0</v>
      </c>
      <c r="O151" s="10"/>
      <c r="P151" s="10"/>
      <c r="Q151" s="10"/>
      <c r="R151" s="10"/>
      <c r="S151" s="10"/>
      <c r="T151" s="10"/>
      <c r="U151" s="10">
        <f t="shared" si="13"/>
        <v>0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s="8" customFormat="1">
      <c r="A152" s="14" t="s">
        <v>274</v>
      </c>
      <c r="B152" s="15" t="s">
        <v>275</v>
      </c>
      <c r="C152" s="14" t="s">
        <v>286</v>
      </c>
      <c r="D152" s="15" t="s">
        <v>287</v>
      </c>
      <c r="E152" s="15"/>
      <c r="F152" s="15">
        <f t="shared" si="18"/>
        <v>0</v>
      </c>
      <c r="G152" s="16">
        <v>23824</v>
      </c>
      <c r="H152" s="15">
        <f t="shared" si="19"/>
        <v>952960</v>
      </c>
      <c r="I152" s="15">
        <f t="shared" si="20"/>
        <v>952960</v>
      </c>
      <c r="J152" s="10"/>
      <c r="K152" s="15">
        <v>0</v>
      </c>
      <c r="L152" s="15">
        <f t="shared" si="14"/>
        <v>952960</v>
      </c>
      <c r="M152" s="15">
        <f t="shared" si="17"/>
        <v>0</v>
      </c>
      <c r="N152" s="15">
        <f t="shared" si="16"/>
        <v>0</v>
      </c>
      <c r="O152" s="10"/>
      <c r="P152" s="10"/>
      <c r="Q152" s="10"/>
      <c r="R152" s="10"/>
      <c r="S152" s="10"/>
      <c r="T152" s="10"/>
      <c r="U152" s="10">
        <f t="shared" si="13"/>
        <v>0</v>
      </c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s="8" customFormat="1">
      <c r="A153" s="14">
        <v>129</v>
      </c>
      <c r="B153" s="15" t="s">
        <v>275</v>
      </c>
      <c r="C153" s="14">
        <v>1037</v>
      </c>
      <c r="D153" s="15" t="s">
        <v>288</v>
      </c>
      <c r="E153" s="15">
        <v>1</v>
      </c>
      <c r="F153" s="15">
        <f t="shared" si="18"/>
        <v>50</v>
      </c>
      <c r="G153" s="16"/>
      <c r="H153" s="15">
        <f t="shared" si="19"/>
        <v>0</v>
      </c>
      <c r="I153" s="15">
        <f t="shared" si="20"/>
        <v>50</v>
      </c>
      <c r="J153" s="10">
        <f>SUM(I145:I153)</f>
        <v>1009250</v>
      </c>
      <c r="K153" s="15">
        <v>0</v>
      </c>
      <c r="L153" s="15">
        <f t="shared" si="14"/>
        <v>50</v>
      </c>
      <c r="M153" s="15">
        <f t="shared" si="17"/>
        <v>0</v>
      </c>
      <c r="N153" s="15">
        <f t="shared" si="16"/>
        <v>0</v>
      </c>
      <c r="O153" s="10">
        <f>SUM(L145:L153)</f>
        <v>1009250</v>
      </c>
      <c r="P153" s="10">
        <v>20796350</v>
      </c>
      <c r="Q153" s="10">
        <v>0</v>
      </c>
      <c r="R153" s="10">
        <v>1009250</v>
      </c>
      <c r="S153" s="10">
        <f>P153-O153</f>
        <v>19787100</v>
      </c>
      <c r="T153" s="10">
        <v>0</v>
      </c>
      <c r="U153" s="10">
        <f t="shared" si="13"/>
        <v>19787100</v>
      </c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s="9" customFormat="1">
      <c r="A154" s="14" t="s">
        <v>289</v>
      </c>
      <c r="B154" s="15" t="s">
        <v>290</v>
      </c>
      <c r="C154" s="14" t="s">
        <v>278</v>
      </c>
      <c r="D154" s="15" t="s">
        <v>279</v>
      </c>
      <c r="E154" s="15"/>
      <c r="F154" s="15">
        <f t="shared" si="18"/>
        <v>0</v>
      </c>
      <c r="G154" s="16">
        <v>2</v>
      </c>
      <c r="H154" s="15">
        <f t="shared" si="19"/>
        <v>80</v>
      </c>
      <c r="I154" s="15">
        <f t="shared" si="20"/>
        <v>80</v>
      </c>
      <c r="J154" s="10">
        <v>80</v>
      </c>
      <c r="K154" s="15">
        <v>0</v>
      </c>
      <c r="L154" s="15">
        <f t="shared" si="14"/>
        <v>80</v>
      </c>
      <c r="M154" s="15">
        <f t="shared" si="17"/>
        <v>0</v>
      </c>
      <c r="N154" s="15">
        <f t="shared" si="16"/>
        <v>0</v>
      </c>
      <c r="O154" s="10">
        <v>80</v>
      </c>
      <c r="P154" s="10">
        <v>10450</v>
      </c>
      <c r="Q154" s="10">
        <v>0</v>
      </c>
      <c r="R154" s="10">
        <v>80</v>
      </c>
      <c r="S154" s="10">
        <v>10370</v>
      </c>
      <c r="T154" s="10">
        <v>0</v>
      </c>
      <c r="U154" s="10">
        <f t="shared" si="13"/>
        <v>10370</v>
      </c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s="8" customFormat="1">
      <c r="A155" s="14" t="s">
        <v>291</v>
      </c>
      <c r="B155" s="15" t="s">
        <v>292</v>
      </c>
      <c r="C155" s="14" t="s">
        <v>293</v>
      </c>
      <c r="D155" s="15" t="s">
        <v>294</v>
      </c>
      <c r="E155" s="15"/>
      <c r="F155" s="15">
        <f t="shared" si="18"/>
        <v>0</v>
      </c>
      <c r="G155" s="16">
        <v>728</v>
      </c>
      <c r="H155" s="15">
        <f t="shared" si="19"/>
        <v>29120</v>
      </c>
      <c r="I155" s="15">
        <f t="shared" si="20"/>
        <v>29120</v>
      </c>
      <c r="J155" s="10"/>
      <c r="K155" s="15">
        <v>0</v>
      </c>
      <c r="L155" s="15">
        <f t="shared" si="14"/>
        <v>29120</v>
      </c>
      <c r="M155" s="15">
        <f t="shared" si="17"/>
        <v>0</v>
      </c>
      <c r="N155" s="15">
        <f t="shared" si="16"/>
        <v>0</v>
      </c>
      <c r="O155" s="10"/>
      <c r="P155" s="10"/>
      <c r="Q155" s="10"/>
      <c r="R155" s="10"/>
      <c r="S155" s="10"/>
      <c r="T155" s="10"/>
      <c r="U155" s="10">
        <f t="shared" si="13"/>
        <v>0</v>
      </c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s="8" customFormat="1">
      <c r="A156" s="14" t="s">
        <v>291</v>
      </c>
      <c r="B156" s="15" t="s">
        <v>292</v>
      </c>
      <c r="C156" s="14" t="s">
        <v>295</v>
      </c>
      <c r="D156" s="15" t="s">
        <v>296</v>
      </c>
      <c r="E156" s="15"/>
      <c r="F156" s="15">
        <f t="shared" si="18"/>
        <v>0</v>
      </c>
      <c r="G156" s="16">
        <v>128361</v>
      </c>
      <c r="H156" s="15">
        <f t="shared" si="19"/>
        <v>5134440</v>
      </c>
      <c r="I156" s="15">
        <f t="shared" si="20"/>
        <v>5134440</v>
      </c>
      <c r="J156" s="10">
        <f>SUM(I155:I156)</f>
        <v>5163560</v>
      </c>
      <c r="K156" s="15">
        <v>0</v>
      </c>
      <c r="L156" s="15">
        <f t="shared" si="14"/>
        <v>5134440</v>
      </c>
      <c r="M156" s="15">
        <f t="shared" si="17"/>
        <v>0</v>
      </c>
      <c r="N156" s="15">
        <f t="shared" si="16"/>
        <v>0</v>
      </c>
      <c r="O156" s="10">
        <f>SUM(L155:L156)</f>
        <v>5163560</v>
      </c>
      <c r="P156" s="10">
        <v>0</v>
      </c>
      <c r="Q156" s="10">
        <f>O156-P156</f>
        <v>5163560</v>
      </c>
      <c r="R156" s="10">
        <v>0</v>
      </c>
      <c r="S156" s="10">
        <v>0</v>
      </c>
      <c r="T156" s="10">
        <v>0</v>
      </c>
      <c r="U156" s="10">
        <f t="shared" si="13"/>
        <v>0</v>
      </c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s="9" customFormat="1" ht="14.25" customHeight="1">
      <c r="A157" s="14" t="s">
        <v>297</v>
      </c>
      <c r="B157" s="15" t="s">
        <v>298</v>
      </c>
      <c r="C157" s="14" t="s">
        <v>299</v>
      </c>
      <c r="D157" s="15" t="s">
        <v>300</v>
      </c>
      <c r="E157" s="15"/>
      <c r="F157" s="15">
        <f t="shared" si="18"/>
        <v>0</v>
      </c>
      <c r="G157" s="16">
        <v>2</v>
      </c>
      <c r="H157" s="15">
        <f t="shared" si="19"/>
        <v>80</v>
      </c>
      <c r="I157" s="15">
        <f t="shared" si="20"/>
        <v>80</v>
      </c>
      <c r="J157" s="10">
        <v>80</v>
      </c>
      <c r="K157" s="15">
        <v>0</v>
      </c>
      <c r="L157" s="15">
        <f t="shared" si="14"/>
        <v>80</v>
      </c>
      <c r="M157" s="15">
        <f t="shared" si="17"/>
        <v>0</v>
      </c>
      <c r="N157" s="15">
        <f t="shared" si="16"/>
        <v>0</v>
      </c>
      <c r="O157" s="10">
        <v>80</v>
      </c>
      <c r="P157" s="10">
        <v>0</v>
      </c>
      <c r="Q157" s="10">
        <v>80</v>
      </c>
      <c r="R157" s="10">
        <v>0</v>
      </c>
      <c r="S157" s="10">
        <v>0</v>
      </c>
      <c r="T157" s="10">
        <v>0</v>
      </c>
      <c r="U157" s="10">
        <f t="shared" ref="U157:U220" si="21">S157+T157</f>
        <v>0</v>
      </c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s="8" customFormat="1">
      <c r="A158" s="14">
        <v>135</v>
      </c>
      <c r="B158" s="15" t="s">
        <v>301</v>
      </c>
      <c r="C158" s="14" t="s">
        <v>302</v>
      </c>
      <c r="D158" s="15" t="s">
        <v>303</v>
      </c>
      <c r="E158" s="15"/>
      <c r="F158" s="15">
        <f t="shared" si="18"/>
        <v>0</v>
      </c>
      <c r="G158" s="16">
        <v>25182</v>
      </c>
      <c r="H158" s="15">
        <f t="shared" si="19"/>
        <v>1007280</v>
      </c>
      <c r="I158" s="15">
        <f t="shared" si="20"/>
        <v>1007280</v>
      </c>
      <c r="J158" s="10">
        <v>1007280</v>
      </c>
      <c r="K158" s="15">
        <v>0</v>
      </c>
      <c r="L158" s="15">
        <f t="shared" si="14"/>
        <v>1007280</v>
      </c>
      <c r="M158" s="15">
        <f t="shared" si="17"/>
        <v>0</v>
      </c>
      <c r="N158" s="15">
        <f t="shared" si="16"/>
        <v>0</v>
      </c>
      <c r="O158" s="10">
        <v>1007280</v>
      </c>
      <c r="P158" s="10">
        <v>0</v>
      </c>
      <c r="Q158" s="10">
        <f>O158-P158</f>
        <v>1007280</v>
      </c>
      <c r="R158" s="10">
        <v>0</v>
      </c>
      <c r="S158" s="10">
        <v>0</v>
      </c>
      <c r="T158" s="10">
        <v>0</v>
      </c>
      <c r="U158" s="10">
        <f t="shared" si="21"/>
        <v>0</v>
      </c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s="9" customFormat="1">
      <c r="A159" s="14" t="s">
        <v>304</v>
      </c>
      <c r="B159" s="15" t="s">
        <v>305</v>
      </c>
      <c r="C159" s="14" t="s">
        <v>306</v>
      </c>
      <c r="D159" s="15" t="s">
        <v>307</v>
      </c>
      <c r="E159" s="15"/>
      <c r="F159" s="15">
        <f t="shared" si="18"/>
        <v>0</v>
      </c>
      <c r="G159" s="16">
        <v>2</v>
      </c>
      <c r="H159" s="15">
        <f t="shared" si="19"/>
        <v>80</v>
      </c>
      <c r="I159" s="15">
        <f t="shared" si="20"/>
        <v>80</v>
      </c>
      <c r="J159" s="10"/>
      <c r="K159" s="15">
        <v>0</v>
      </c>
      <c r="L159" s="15">
        <f t="shared" si="14"/>
        <v>80</v>
      </c>
      <c r="M159" s="15">
        <f t="shared" si="17"/>
        <v>0</v>
      </c>
      <c r="N159" s="15">
        <f t="shared" si="16"/>
        <v>0</v>
      </c>
      <c r="O159" s="10"/>
      <c r="P159" s="10"/>
      <c r="Q159" s="10"/>
      <c r="R159" s="10"/>
      <c r="S159" s="10"/>
      <c r="T159" s="10"/>
      <c r="U159" s="10">
        <f t="shared" si="21"/>
        <v>0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s="9" customFormat="1">
      <c r="A160" s="14" t="s">
        <v>304</v>
      </c>
      <c r="B160" s="15" t="s">
        <v>305</v>
      </c>
      <c r="C160" s="14" t="s">
        <v>308</v>
      </c>
      <c r="D160" s="15" t="s">
        <v>309</v>
      </c>
      <c r="E160" s="15"/>
      <c r="F160" s="15">
        <f t="shared" si="18"/>
        <v>0</v>
      </c>
      <c r="G160" s="16">
        <v>7</v>
      </c>
      <c r="H160" s="15">
        <f t="shared" si="19"/>
        <v>280</v>
      </c>
      <c r="I160" s="15">
        <f t="shared" si="20"/>
        <v>280</v>
      </c>
      <c r="J160" s="10"/>
      <c r="K160" s="15">
        <v>0</v>
      </c>
      <c r="L160" s="15">
        <f t="shared" si="14"/>
        <v>280</v>
      </c>
      <c r="M160" s="15">
        <f t="shared" si="17"/>
        <v>0</v>
      </c>
      <c r="N160" s="15">
        <f t="shared" si="16"/>
        <v>0</v>
      </c>
      <c r="O160" s="10"/>
      <c r="P160" s="10"/>
      <c r="Q160" s="10"/>
      <c r="R160" s="10"/>
      <c r="S160" s="10"/>
      <c r="T160" s="10"/>
      <c r="U160" s="10">
        <f t="shared" si="21"/>
        <v>0</v>
      </c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s="9" customFormat="1">
      <c r="A161" s="14" t="s">
        <v>304</v>
      </c>
      <c r="B161" s="15" t="s">
        <v>305</v>
      </c>
      <c r="C161" s="14" t="s">
        <v>228</v>
      </c>
      <c r="D161" s="15" t="s">
        <v>229</v>
      </c>
      <c r="E161" s="15"/>
      <c r="F161" s="15">
        <f t="shared" si="18"/>
        <v>0</v>
      </c>
      <c r="G161" s="16">
        <v>1</v>
      </c>
      <c r="H161" s="15">
        <f t="shared" si="19"/>
        <v>40</v>
      </c>
      <c r="I161" s="15">
        <f t="shared" si="20"/>
        <v>40</v>
      </c>
      <c r="J161" s="10"/>
      <c r="K161" s="15">
        <v>0</v>
      </c>
      <c r="L161" s="15">
        <f t="shared" si="14"/>
        <v>40</v>
      </c>
      <c r="M161" s="15">
        <f t="shared" si="17"/>
        <v>0</v>
      </c>
      <c r="N161" s="15">
        <f t="shared" si="16"/>
        <v>0</v>
      </c>
      <c r="O161" s="10"/>
      <c r="P161" s="10"/>
      <c r="Q161" s="10"/>
      <c r="R161" s="10"/>
      <c r="S161" s="10"/>
      <c r="T161" s="10"/>
      <c r="U161" s="10">
        <f t="shared" si="21"/>
        <v>0</v>
      </c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s="9" customFormat="1">
      <c r="A162" s="14" t="s">
        <v>304</v>
      </c>
      <c r="B162" s="15" t="s">
        <v>305</v>
      </c>
      <c r="C162" s="14" t="s">
        <v>244</v>
      </c>
      <c r="D162" s="15" t="s">
        <v>245</v>
      </c>
      <c r="E162" s="15"/>
      <c r="F162" s="15">
        <f t="shared" si="18"/>
        <v>0</v>
      </c>
      <c r="G162" s="16">
        <v>1</v>
      </c>
      <c r="H162" s="15">
        <f t="shared" si="19"/>
        <v>40</v>
      </c>
      <c r="I162" s="15">
        <f t="shared" si="20"/>
        <v>40</v>
      </c>
      <c r="J162" s="10"/>
      <c r="K162" s="15">
        <v>0</v>
      </c>
      <c r="L162" s="15">
        <f t="shared" si="14"/>
        <v>40</v>
      </c>
      <c r="M162" s="15">
        <f t="shared" si="17"/>
        <v>0</v>
      </c>
      <c r="N162" s="15">
        <f t="shared" si="16"/>
        <v>0</v>
      </c>
      <c r="O162" s="10"/>
      <c r="P162" s="10"/>
      <c r="Q162" s="10"/>
      <c r="R162" s="10"/>
      <c r="S162" s="10"/>
      <c r="T162" s="10"/>
      <c r="U162" s="10">
        <f t="shared" si="21"/>
        <v>0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s="9" customFormat="1">
      <c r="A163" s="14" t="s">
        <v>304</v>
      </c>
      <c r="B163" s="15" t="s">
        <v>305</v>
      </c>
      <c r="C163" s="14" t="s">
        <v>310</v>
      </c>
      <c r="D163" s="15" t="s">
        <v>311</v>
      </c>
      <c r="E163" s="15"/>
      <c r="F163" s="15">
        <f t="shared" si="18"/>
        <v>0</v>
      </c>
      <c r="G163" s="16">
        <v>6</v>
      </c>
      <c r="H163" s="15">
        <f t="shared" si="19"/>
        <v>240</v>
      </c>
      <c r="I163" s="15">
        <f t="shared" si="20"/>
        <v>240</v>
      </c>
      <c r="J163" s="10"/>
      <c r="K163" s="15">
        <v>0</v>
      </c>
      <c r="L163" s="15">
        <f t="shared" si="14"/>
        <v>240</v>
      </c>
      <c r="M163" s="15">
        <f t="shared" si="17"/>
        <v>0</v>
      </c>
      <c r="N163" s="15">
        <f t="shared" si="16"/>
        <v>0</v>
      </c>
      <c r="O163" s="10"/>
      <c r="P163" s="10"/>
      <c r="Q163" s="10"/>
      <c r="R163" s="10"/>
      <c r="S163" s="10"/>
      <c r="T163" s="10"/>
      <c r="U163" s="10">
        <f t="shared" si="21"/>
        <v>0</v>
      </c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s="9" customFormat="1">
      <c r="A164" s="14" t="s">
        <v>304</v>
      </c>
      <c r="B164" s="15" t="s">
        <v>305</v>
      </c>
      <c r="C164" s="14" t="s">
        <v>312</v>
      </c>
      <c r="D164" s="15" t="s">
        <v>313</v>
      </c>
      <c r="E164" s="15"/>
      <c r="F164" s="15">
        <f t="shared" si="18"/>
        <v>0</v>
      </c>
      <c r="G164" s="16">
        <v>3</v>
      </c>
      <c r="H164" s="15">
        <f t="shared" si="19"/>
        <v>120</v>
      </c>
      <c r="I164" s="15">
        <f t="shared" si="20"/>
        <v>120</v>
      </c>
      <c r="J164" s="10">
        <f>SUM(I159:I164)</f>
        <v>800</v>
      </c>
      <c r="K164" s="15">
        <v>0</v>
      </c>
      <c r="L164" s="15">
        <f t="shared" si="14"/>
        <v>120</v>
      </c>
      <c r="M164" s="15">
        <f t="shared" si="17"/>
        <v>0</v>
      </c>
      <c r="N164" s="15">
        <f t="shared" si="16"/>
        <v>0</v>
      </c>
      <c r="O164" s="10">
        <f>SUM(L159:L164)</f>
        <v>800</v>
      </c>
      <c r="P164" s="10">
        <v>0</v>
      </c>
      <c r="Q164" s="10">
        <f>O164-P164</f>
        <v>800</v>
      </c>
      <c r="R164" s="10">
        <v>0</v>
      </c>
      <c r="S164" s="10">
        <v>0</v>
      </c>
      <c r="T164" s="10">
        <v>0</v>
      </c>
      <c r="U164" s="10">
        <f t="shared" si="21"/>
        <v>0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s="8" customFormat="1">
      <c r="A165" s="14" t="s">
        <v>314</v>
      </c>
      <c r="B165" s="15" t="s">
        <v>315</v>
      </c>
      <c r="C165" s="14" t="s">
        <v>316</v>
      </c>
      <c r="D165" s="15" t="s">
        <v>315</v>
      </c>
      <c r="E165" s="15"/>
      <c r="F165" s="15">
        <f t="shared" si="18"/>
        <v>0</v>
      </c>
      <c r="G165" s="16">
        <v>301262</v>
      </c>
      <c r="H165" s="15">
        <f t="shared" si="19"/>
        <v>12050480</v>
      </c>
      <c r="I165" s="15">
        <f t="shared" si="20"/>
        <v>12050480</v>
      </c>
      <c r="J165" s="10"/>
      <c r="K165" s="15">
        <v>30500</v>
      </c>
      <c r="L165" s="15">
        <f t="shared" si="14"/>
        <v>12019980</v>
      </c>
      <c r="M165" s="15">
        <f t="shared" si="17"/>
        <v>30500</v>
      </c>
      <c r="N165" s="15">
        <f t="shared" si="16"/>
        <v>0</v>
      </c>
      <c r="O165" s="10"/>
      <c r="P165" s="10"/>
      <c r="Q165" s="10"/>
      <c r="R165" s="10"/>
      <c r="S165" s="10"/>
      <c r="T165" s="10"/>
      <c r="U165" s="10">
        <f t="shared" si="21"/>
        <v>0</v>
      </c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s="8" customFormat="1">
      <c r="A166" s="14" t="s">
        <v>314</v>
      </c>
      <c r="B166" s="15" t="s">
        <v>315</v>
      </c>
      <c r="C166" s="14" t="s">
        <v>317</v>
      </c>
      <c r="D166" s="15" t="s">
        <v>318</v>
      </c>
      <c r="E166" s="15"/>
      <c r="F166" s="15">
        <f t="shared" si="18"/>
        <v>0</v>
      </c>
      <c r="G166" s="16">
        <v>10</v>
      </c>
      <c r="H166" s="15">
        <f t="shared" si="19"/>
        <v>400</v>
      </c>
      <c r="I166" s="15">
        <f t="shared" si="20"/>
        <v>400</v>
      </c>
      <c r="J166" s="10"/>
      <c r="K166" s="15">
        <v>0</v>
      </c>
      <c r="L166" s="15">
        <f t="shared" si="14"/>
        <v>400</v>
      </c>
      <c r="M166" s="15">
        <f t="shared" si="17"/>
        <v>0</v>
      </c>
      <c r="N166" s="15">
        <f t="shared" ref="N166:N229" si="22">K166-M166</f>
        <v>0</v>
      </c>
      <c r="O166" s="10"/>
      <c r="P166" s="10"/>
      <c r="Q166" s="10"/>
      <c r="R166" s="10"/>
      <c r="S166" s="10"/>
      <c r="T166" s="10"/>
      <c r="U166" s="10">
        <f t="shared" si="21"/>
        <v>0</v>
      </c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s="8" customFormat="1">
      <c r="A167" s="14" t="s">
        <v>314</v>
      </c>
      <c r="B167" s="15" t="s">
        <v>315</v>
      </c>
      <c r="C167" s="14" t="s">
        <v>319</v>
      </c>
      <c r="D167" s="15" t="s">
        <v>320</v>
      </c>
      <c r="E167" s="15"/>
      <c r="F167" s="15">
        <f t="shared" si="18"/>
        <v>0</v>
      </c>
      <c r="G167" s="16">
        <v>34336</v>
      </c>
      <c r="H167" s="15">
        <f t="shared" si="19"/>
        <v>1373440</v>
      </c>
      <c r="I167" s="15">
        <f t="shared" si="20"/>
        <v>1373440</v>
      </c>
      <c r="J167" s="10"/>
      <c r="K167" s="15">
        <v>0</v>
      </c>
      <c r="L167" s="15">
        <f t="shared" ref="L167:L230" si="23">IF(I167&gt;K167,I167-K167,0)</f>
        <v>1373440</v>
      </c>
      <c r="M167" s="15">
        <f t="shared" si="17"/>
        <v>0</v>
      </c>
      <c r="N167" s="15">
        <f t="shared" si="22"/>
        <v>0</v>
      </c>
      <c r="O167" s="10"/>
      <c r="P167" s="10"/>
      <c r="Q167" s="10"/>
      <c r="R167" s="10"/>
      <c r="S167" s="10"/>
      <c r="T167" s="10"/>
      <c r="U167" s="10">
        <f t="shared" si="21"/>
        <v>0</v>
      </c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s="8" customFormat="1">
      <c r="A168" s="14" t="s">
        <v>314</v>
      </c>
      <c r="B168" s="15" t="s">
        <v>315</v>
      </c>
      <c r="C168" s="14" t="s">
        <v>144</v>
      </c>
      <c r="D168" s="15" t="s">
        <v>145</v>
      </c>
      <c r="E168" s="15"/>
      <c r="F168" s="15">
        <f t="shared" si="18"/>
        <v>0</v>
      </c>
      <c r="G168" s="16">
        <v>80543</v>
      </c>
      <c r="H168" s="15">
        <f t="shared" si="19"/>
        <v>3221720</v>
      </c>
      <c r="I168" s="15">
        <f t="shared" si="20"/>
        <v>3221720</v>
      </c>
      <c r="J168" s="10"/>
      <c r="K168" s="15">
        <v>0</v>
      </c>
      <c r="L168" s="15">
        <f t="shared" si="23"/>
        <v>3221720</v>
      </c>
      <c r="M168" s="15">
        <f t="shared" si="17"/>
        <v>0</v>
      </c>
      <c r="N168" s="15">
        <f t="shared" si="22"/>
        <v>0</v>
      </c>
      <c r="O168" s="10"/>
      <c r="P168" s="10"/>
      <c r="Q168" s="10"/>
      <c r="R168" s="10"/>
      <c r="S168" s="10"/>
      <c r="T168" s="10"/>
      <c r="U168" s="10">
        <f t="shared" si="21"/>
        <v>0</v>
      </c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s="8" customFormat="1">
      <c r="A169" s="14" t="s">
        <v>314</v>
      </c>
      <c r="B169" s="15" t="s">
        <v>315</v>
      </c>
      <c r="C169" s="14" t="s">
        <v>148</v>
      </c>
      <c r="D169" s="15" t="s">
        <v>149</v>
      </c>
      <c r="E169" s="15"/>
      <c r="F169" s="15">
        <f t="shared" si="18"/>
        <v>0</v>
      </c>
      <c r="G169" s="16">
        <v>735607</v>
      </c>
      <c r="H169" s="15">
        <f t="shared" si="19"/>
        <v>29424280</v>
      </c>
      <c r="I169" s="15">
        <f t="shared" si="20"/>
        <v>29424280</v>
      </c>
      <c r="J169" s="10"/>
      <c r="K169" s="15">
        <v>0</v>
      </c>
      <c r="L169" s="15">
        <f t="shared" si="23"/>
        <v>29424280</v>
      </c>
      <c r="M169" s="15">
        <f t="shared" si="17"/>
        <v>0</v>
      </c>
      <c r="N169" s="15">
        <f t="shared" si="22"/>
        <v>0</v>
      </c>
      <c r="O169" s="10"/>
      <c r="P169" s="10"/>
      <c r="Q169" s="10"/>
      <c r="R169" s="10"/>
      <c r="S169" s="10"/>
      <c r="T169" s="10"/>
      <c r="U169" s="10">
        <f t="shared" si="21"/>
        <v>0</v>
      </c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s="8" customFormat="1">
      <c r="A170" s="14" t="s">
        <v>314</v>
      </c>
      <c r="B170" s="15" t="s">
        <v>315</v>
      </c>
      <c r="C170" s="14" t="s">
        <v>321</v>
      </c>
      <c r="D170" s="15" t="s">
        <v>322</v>
      </c>
      <c r="E170" s="15"/>
      <c r="F170" s="15">
        <f t="shared" si="18"/>
        <v>0</v>
      </c>
      <c r="G170" s="16">
        <v>79837</v>
      </c>
      <c r="H170" s="15">
        <f t="shared" si="19"/>
        <v>3193480</v>
      </c>
      <c r="I170" s="15">
        <f t="shared" si="20"/>
        <v>3193480</v>
      </c>
      <c r="J170" s="10"/>
      <c r="K170" s="15">
        <v>0</v>
      </c>
      <c r="L170" s="15">
        <f t="shared" si="23"/>
        <v>3193480</v>
      </c>
      <c r="M170" s="15">
        <f t="shared" si="17"/>
        <v>0</v>
      </c>
      <c r="N170" s="15">
        <f t="shared" si="22"/>
        <v>0</v>
      </c>
      <c r="O170" s="10"/>
      <c r="P170" s="10"/>
      <c r="Q170" s="10"/>
      <c r="R170" s="10"/>
      <c r="S170" s="10"/>
      <c r="T170" s="10"/>
      <c r="U170" s="10">
        <f t="shared" si="21"/>
        <v>0</v>
      </c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s="8" customFormat="1">
      <c r="A171" s="14" t="s">
        <v>314</v>
      </c>
      <c r="B171" s="15" t="s">
        <v>315</v>
      </c>
      <c r="C171" s="14" t="s">
        <v>240</v>
      </c>
      <c r="D171" s="15" t="s">
        <v>241</v>
      </c>
      <c r="E171" s="15"/>
      <c r="F171" s="15">
        <f t="shared" si="18"/>
        <v>0</v>
      </c>
      <c r="G171" s="16">
        <v>54446</v>
      </c>
      <c r="H171" s="15">
        <f t="shared" si="19"/>
        <v>2177840</v>
      </c>
      <c r="I171" s="15">
        <f t="shared" si="20"/>
        <v>2177840</v>
      </c>
      <c r="J171" s="10"/>
      <c r="K171" s="15">
        <v>0</v>
      </c>
      <c r="L171" s="15">
        <f t="shared" si="23"/>
        <v>2177840</v>
      </c>
      <c r="M171" s="15">
        <f t="shared" si="17"/>
        <v>0</v>
      </c>
      <c r="N171" s="15">
        <f t="shared" si="22"/>
        <v>0</v>
      </c>
      <c r="O171" s="10"/>
      <c r="P171" s="10"/>
      <c r="Q171" s="10"/>
      <c r="R171" s="10"/>
      <c r="S171" s="10"/>
      <c r="T171" s="10"/>
      <c r="U171" s="10">
        <f t="shared" si="21"/>
        <v>0</v>
      </c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s="8" customFormat="1">
      <c r="A172" s="14" t="s">
        <v>314</v>
      </c>
      <c r="B172" s="15" t="s">
        <v>315</v>
      </c>
      <c r="C172" s="14" t="s">
        <v>228</v>
      </c>
      <c r="D172" s="15" t="s">
        <v>229</v>
      </c>
      <c r="E172" s="15"/>
      <c r="F172" s="15">
        <f t="shared" si="18"/>
        <v>0</v>
      </c>
      <c r="G172" s="16">
        <v>278192</v>
      </c>
      <c r="H172" s="15">
        <f t="shared" si="19"/>
        <v>11127680</v>
      </c>
      <c r="I172" s="15">
        <f t="shared" si="20"/>
        <v>11127680</v>
      </c>
      <c r="J172" s="10"/>
      <c r="K172" s="15">
        <v>0</v>
      </c>
      <c r="L172" s="15">
        <f t="shared" si="23"/>
        <v>11127680</v>
      </c>
      <c r="M172" s="15">
        <f t="shared" si="17"/>
        <v>0</v>
      </c>
      <c r="N172" s="15">
        <f t="shared" si="22"/>
        <v>0</v>
      </c>
      <c r="O172" s="10"/>
      <c r="P172" s="10"/>
      <c r="Q172" s="10"/>
      <c r="R172" s="10"/>
      <c r="S172" s="10"/>
      <c r="T172" s="10"/>
      <c r="U172" s="10">
        <f t="shared" si="21"/>
        <v>0</v>
      </c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s="8" customFormat="1">
      <c r="A173" s="14" t="s">
        <v>314</v>
      </c>
      <c r="B173" s="15" t="s">
        <v>315</v>
      </c>
      <c r="C173" s="14" t="s">
        <v>80</v>
      </c>
      <c r="D173" s="15" t="s">
        <v>81</v>
      </c>
      <c r="E173" s="15"/>
      <c r="F173" s="15">
        <f t="shared" si="18"/>
        <v>0</v>
      </c>
      <c r="G173" s="16">
        <v>392</v>
      </c>
      <c r="H173" s="15">
        <f t="shared" si="19"/>
        <v>15680</v>
      </c>
      <c r="I173" s="15">
        <f t="shared" si="20"/>
        <v>15680</v>
      </c>
      <c r="J173" s="10"/>
      <c r="K173" s="15">
        <v>0</v>
      </c>
      <c r="L173" s="15">
        <f t="shared" si="23"/>
        <v>15680</v>
      </c>
      <c r="M173" s="15">
        <f t="shared" si="17"/>
        <v>0</v>
      </c>
      <c r="N173" s="15">
        <f t="shared" si="22"/>
        <v>0</v>
      </c>
      <c r="O173" s="10"/>
      <c r="P173" s="10"/>
      <c r="Q173" s="10"/>
      <c r="R173" s="10"/>
      <c r="S173" s="10"/>
      <c r="T173" s="10"/>
      <c r="U173" s="10">
        <f t="shared" si="21"/>
        <v>0</v>
      </c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s="8" customFormat="1">
      <c r="A174" s="14" t="s">
        <v>314</v>
      </c>
      <c r="B174" s="15" t="s">
        <v>315</v>
      </c>
      <c r="C174" s="14" t="s">
        <v>158</v>
      </c>
      <c r="D174" s="15" t="s">
        <v>159</v>
      </c>
      <c r="E174" s="15"/>
      <c r="F174" s="15">
        <f t="shared" si="18"/>
        <v>0</v>
      </c>
      <c r="G174" s="16">
        <v>53531</v>
      </c>
      <c r="H174" s="15">
        <f t="shared" si="19"/>
        <v>2141240</v>
      </c>
      <c r="I174" s="15">
        <f t="shared" si="20"/>
        <v>2141240</v>
      </c>
      <c r="J174" s="10"/>
      <c r="K174" s="15">
        <v>0</v>
      </c>
      <c r="L174" s="15">
        <f t="shared" si="23"/>
        <v>2141240</v>
      </c>
      <c r="M174" s="15">
        <f t="shared" si="17"/>
        <v>0</v>
      </c>
      <c r="N174" s="15">
        <f t="shared" si="22"/>
        <v>0</v>
      </c>
      <c r="O174" s="10"/>
      <c r="P174" s="10"/>
      <c r="Q174" s="10"/>
      <c r="R174" s="10"/>
      <c r="S174" s="10"/>
      <c r="T174" s="10"/>
      <c r="U174" s="10">
        <f t="shared" si="21"/>
        <v>0</v>
      </c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s="8" customFormat="1">
      <c r="A175" s="14" t="s">
        <v>314</v>
      </c>
      <c r="B175" s="15" t="s">
        <v>315</v>
      </c>
      <c r="C175" s="14" t="s">
        <v>323</v>
      </c>
      <c r="D175" s="15" t="s">
        <v>263</v>
      </c>
      <c r="E175" s="15"/>
      <c r="F175" s="15">
        <f t="shared" si="18"/>
        <v>0</v>
      </c>
      <c r="G175" s="16">
        <v>116888</v>
      </c>
      <c r="H175" s="15">
        <f t="shared" si="19"/>
        <v>4675520</v>
      </c>
      <c r="I175" s="15">
        <f t="shared" si="20"/>
        <v>4675520</v>
      </c>
      <c r="J175" s="10"/>
      <c r="K175" s="15">
        <v>0</v>
      </c>
      <c r="L175" s="15">
        <f t="shared" si="23"/>
        <v>4675520</v>
      </c>
      <c r="M175" s="15">
        <f t="shared" si="17"/>
        <v>0</v>
      </c>
      <c r="N175" s="15">
        <f t="shared" si="22"/>
        <v>0</v>
      </c>
      <c r="O175" s="10"/>
      <c r="P175" s="10"/>
      <c r="Q175" s="10"/>
      <c r="R175" s="10"/>
      <c r="S175" s="10"/>
      <c r="T175" s="10"/>
      <c r="U175" s="10">
        <f t="shared" si="21"/>
        <v>0</v>
      </c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s="8" customFormat="1">
      <c r="A176" s="14" t="s">
        <v>314</v>
      </c>
      <c r="B176" s="15" t="s">
        <v>315</v>
      </c>
      <c r="C176" s="14" t="s">
        <v>32</v>
      </c>
      <c r="D176" s="15" t="s">
        <v>33</v>
      </c>
      <c r="E176" s="15"/>
      <c r="F176" s="15">
        <f t="shared" si="18"/>
        <v>0</v>
      </c>
      <c r="G176" s="16">
        <v>333388</v>
      </c>
      <c r="H176" s="15">
        <f t="shared" si="19"/>
        <v>13335520</v>
      </c>
      <c r="I176" s="15">
        <f t="shared" si="20"/>
        <v>13335520</v>
      </c>
      <c r="J176" s="10"/>
      <c r="K176" s="15">
        <v>0</v>
      </c>
      <c r="L176" s="15">
        <f t="shared" si="23"/>
        <v>13335520</v>
      </c>
      <c r="M176" s="15">
        <f t="shared" si="17"/>
        <v>0</v>
      </c>
      <c r="N176" s="15">
        <f t="shared" si="22"/>
        <v>0</v>
      </c>
      <c r="O176" s="10"/>
      <c r="P176" s="10"/>
      <c r="Q176" s="10"/>
      <c r="R176" s="10"/>
      <c r="S176" s="10"/>
      <c r="T176" s="10"/>
      <c r="U176" s="10">
        <f t="shared" si="21"/>
        <v>0</v>
      </c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s="8" customFormat="1">
      <c r="A177" s="14" t="s">
        <v>314</v>
      </c>
      <c r="B177" s="15" t="s">
        <v>315</v>
      </c>
      <c r="C177" s="14" t="s">
        <v>324</v>
      </c>
      <c r="D177" s="15" t="s">
        <v>325</v>
      </c>
      <c r="E177" s="15"/>
      <c r="F177" s="15">
        <f t="shared" si="18"/>
        <v>0</v>
      </c>
      <c r="G177" s="16">
        <v>9556</v>
      </c>
      <c r="H177" s="15">
        <f t="shared" si="19"/>
        <v>382240</v>
      </c>
      <c r="I177" s="15">
        <f t="shared" si="20"/>
        <v>382240</v>
      </c>
      <c r="J177" s="10"/>
      <c r="K177" s="15">
        <v>0</v>
      </c>
      <c r="L177" s="15">
        <f t="shared" si="23"/>
        <v>382240</v>
      </c>
      <c r="M177" s="15">
        <f t="shared" si="17"/>
        <v>0</v>
      </c>
      <c r="N177" s="15">
        <f t="shared" si="22"/>
        <v>0</v>
      </c>
      <c r="O177" s="10"/>
      <c r="P177" s="10"/>
      <c r="Q177" s="10"/>
      <c r="R177" s="10"/>
      <c r="S177" s="10"/>
      <c r="T177" s="10"/>
      <c r="U177" s="10">
        <f t="shared" si="21"/>
        <v>0</v>
      </c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s="8" customFormat="1">
      <c r="A178" s="14" t="s">
        <v>314</v>
      </c>
      <c r="B178" s="15" t="s">
        <v>315</v>
      </c>
      <c r="C178" s="14" t="s">
        <v>204</v>
      </c>
      <c r="D178" s="15" t="s">
        <v>205</v>
      </c>
      <c r="E178" s="15"/>
      <c r="F178" s="15">
        <f t="shared" si="18"/>
        <v>0</v>
      </c>
      <c r="G178" s="16">
        <v>214001</v>
      </c>
      <c r="H178" s="15">
        <f t="shared" si="19"/>
        <v>8560040</v>
      </c>
      <c r="I178" s="15">
        <f t="shared" si="20"/>
        <v>8560040</v>
      </c>
      <c r="J178" s="10"/>
      <c r="K178" s="15">
        <v>0</v>
      </c>
      <c r="L178" s="15">
        <f t="shared" si="23"/>
        <v>8560040</v>
      </c>
      <c r="M178" s="15">
        <f t="shared" si="17"/>
        <v>0</v>
      </c>
      <c r="N178" s="15">
        <f t="shared" si="22"/>
        <v>0</v>
      </c>
      <c r="O178" s="10"/>
      <c r="P178" s="10"/>
      <c r="Q178" s="10"/>
      <c r="R178" s="10"/>
      <c r="S178" s="10"/>
      <c r="T178" s="10"/>
      <c r="U178" s="10">
        <f t="shared" si="21"/>
        <v>0</v>
      </c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s="8" customFormat="1">
      <c r="A179" s="14" t="s">
        <v>314</v>
      </c>
      <c r="B179" s="15" t="s">
        <v>315</v>
      </c>
      <c r="C179" s="14" t="s">
        <v>166</v>
      </c>
      <c r="D179" s="15" t="s">
        <v>167</v>
      </c>
      <c r="E179" s="15"/>
      <c r="F179" s="15">
        <f t="shared" si="18"/>
        <v>0</v>
      </c>
      <c r="G179" s="16">
        <v>7361</v>
      </c>
      <c r="H179" s="15">
        <f t="shared" si="19"/>
        <v>294440</v>
      </c>
      <c r="I179" s="15">
        <f t="shared" si="20"/>
        <v>294440</v>
      </c>
      <c r="J179" s="10"/>
      <c r="K179" s="15">
        <v>0</v>
      </c>
      <c r="L179" s="15">
        <f t="shared" si="23"/>
        <v>294440</v>
      </c>
      <c r="M179" s="15">
        <f t="shared" si="17"/>
        <v>0</v>
      </c>
      <c r="N179" s="15">
        <f t="shared" si="22"/>
        <v>0</v>
      </c>
      <c r="O179" s="10"/>
      <c r="P179" s="10"/>
      <c r="Q179" s="10"/>
      <c r="R179" s="10"/>
      <c r="S179" s="10"/>
      <c r="T179" s="10"/>
      <c r="U179" s="10">
        <f t="shared" si="21"/>
        <v>0</v>
      </c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s="8" customFormat="1">
      <c r="A180" s="14" t="s">
        <v>314</v>
      </c>
      <c r="B180" s="15" t="s">
        <v>315</v>
      </c>
      <c r="C180" s="14" t="s">
        <v>132</v>
      </c>
      <c r="D180" s="15" t="s">
        <v>133</v>
      </c>
      <c r="E180" s="15"/>
      <c r="F180" s="15">
        <f t="shared" si="18"/>
        <v>0</v>
      </c>
      <c r="G180" s="16">
        <v>29280</v>
      </c>
      <c r="H180" s="15">
        <f t="shared" si="19"/>
        <v>1171200</v>
      </c>
      <c r="I180" s="15">
        <f t="shared" si="20"/>
        <v>1171200</v>
      </c>
      <c r="J180" s="10"/>
      <c r="K180" s="15">
        <v>0</v>
      </c>
      <c r="L180" s="15">
        <f t="shared" si="23"/>
        <v>1171200</v>
      </c>
      <c r="M180" s="15">
        <f t="shared" si="17"/>
        <v>0</v>
      </c>
      <c r="N180" s="15">
        <f t="shared" si="22"/>
        <v>0</v>
      </c>
      <c r="O180" s="10"/>
      <c r="P180" s="10"/>
      <c r="Q180" s="10"/>
      <c r="R180" s="10"/>
      <c r="S180" s="10"/>
      <c r="T180" s="10"/>
      <c r="U180" s="10">
        <f t="shared" si="21"/>
        <v>0</v>
      </c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s="8" customFormat="1">
      <c r="A181" s="14" t="s">
        <v>314</v>
      </c>
      <c r="B181" s="15" t="s">
        <v>315</v>
      </c>
      <c r="C181" s="14" t="s">
        <v>326</v>
      </c>
      <c r="D181" s="15" t="s">
        <v>327</v>
      </c>
      <c r="E181" s="15"/>
      <c r="F181" s="15">
        <f t="shared" si="18"/>
        <v>0</v>
      </c>
      <c r="G181" s="16">
        <v>186120</v>
      </c>
      <c r="H181" s="15">
        <f t="shared" si="19"/>
        <v>7444800</v>
      </c>
      <c r="I181" s="15">
        <f t="shared" si="20"/>
        <v>7444800</v>
      </c>
      <c r="J181" s="10"/>
      <c r="K181" s="15">
        <v>0</v>
      </c>
      <c r="L181" s="15">
        <f t="shared" si="23"/>
        <v>7444800</v>
      </c>
      <c r="M181" s="15">
        <f t="shared" ref="M181:M249" si="24">I181-L181</f>
        <v>0</v>
      </c>
      <c r="N181" s="15">
        <f t="shared" si="22"/>
        <v>0</v>
      </c>
      <c r="O181" s="10"/>
      <c r="P181" s="10"/>
      <c r="Q181" s="10"/>
      <c r="R181" s="10"/>
      <c r="S181" s="10"/>
      <c r="T181" s="10"/>
      <c r="U181" s="10">
        <f t="shared" si="21"/>
        <v>0</v>
      </c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s="8" customFormat="1">
      <c r="A182" s="14" t="s">
        <v>314</v>
      </c>
      <c r="B182" s="15" t="s">
        <v>315</v>
      </c>
      <c r="C182" s="14" t="s">
        <v>170</v>
      </c>
      <c r="D182" s="15" t="s">
        <v>171</v>
      </c>
      <c r="E182" s="15"/>
      <c r="F182" s="15">
        <f t="shared" si="18"/>
        <v>0</v>
      </c>
      <c r="G182" s="16">
        <v>13246</v>
      </c>
      <c r="H182" s="15">
        <f t="shared" si="19"/>
        <v>529840</v>
      </c>
      <c r="I182" s="15">
        <f t="shared" si="20"/>
        <v>529840</v>
      </c>
      <c r="J182" s="10"/>
      <c r="K182" s="15">
        <v>0</v>
      </c>
      <c r="L182" s="15">
        <f t="shared" si="23"/>
        <v>529840</v>
      </c>
      <c r="M182" s="15">
        <f t="shared" si="24"/>
        <v>0</v>
      </c>
      <c r="N182" s="15">
        <f t="shared" si="22"/>
        <v>0</v>
      </c>
      <c r="O182" s="10"/>
      <c r="P182" s="10"/>
      <c r="Q182" s="10"/>
      <c r="R182" s="10"/>
      <c r="S182" s="10"/>
      <c r="T182" s="10"/>
      <c r="U182" s="10">
        <f t="shared" si="21"/>
        <v>0</v>
      </c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s="8" customFormat="1">
      <c r="A183" s="14" t="s">
        <v>314</v>
      </c>
      <c r="B183" s="15" t="s">
        <v>315</v>
      </c>
      <c r="C183" s="14" t="s">
        <v>328</v>
      </c>
      <c r="D183" s="15" t="s">
        <v>329</v>
      </c>
      <c r="E183" s="15"/>
      <c r="F183" s="15">
        <f t="shared" si="18"/>
        <v>0</v>
      </c>
      <c r="G183" s="16">
        <v>373692</v>
      </c>
      <c r="H183" s="15">
        <f t="shared" si="19"/>
        <v>14947680</v>
      </c>
      <c r="I183" s="15">
        <f t="shared" si="20"/>
        <v>14947680</v>
      </c>
      <c r="J183" s="10"/>
      <c r="K183" s="15">
        <v>0</v>
      </c>
      <c r="L183" s="15">
        <f t="shared" si="23"/>
        <v>14947680</v>
      </c>
      <c r="M183" s="15">
        <f t="shared" si="24"/>
        <v>0</v>
      </c>
      <c r="N183" s="15">
        <f t="shared" si="22"/>
        <v>0</v>
      </c>
      <c r="O183" s="10"/>
      <c r="P183" s="10"/>
      <c r="Q183" s="10"/>
      <c r="R183" s="10"/>
      <c r="S183" s="10"/>
      <c r="T183" s="10"/>
      <c r="U183" s="10">
        <f t="shared" si="21"/>
        <v>0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s="8" customFormat="1">
      <c r="A184" s="14" t="s">
        <v>314</v>
      </c>
      <c r="B184" s="15" t="s">
        <v>315</v>
      </c>
      <c r="C184" s="14" t="s">
        <v>330</v>
      </c>
      <c r="D184" s="15" t="s">
        <v>331</v>
      </c>
      <c r="E184" s="15"/>
      <c r="F184" s="15">
        <f t="shared" si="18"/>
        <v>0</v>
      </c>
      <c r="G184" s="16">
        <v>13714</v>
      </c>
      <c r="H184" s="15">
        <f t="shared" si="19"/>
        <v>548560</v>
      </c>
      <c r="I184" s="15">
        <f t="shared" si="20"/>
        <v>548560</v>
      </c>
      <c r="J184" s="10"/>
      <c r="K184" s="15">
        <v>0</v>
      </c>
      <c r="L184" s="15">
        <f t="shared" si="23"/>
        <v>548560</v>
      </c>
      <c r="M184" s="15">
        <f t="shared" si="24"/>
        <v>0</v>
      </c>
      <c r="N184" s="15">
        <f t="shared" si="22"/>
        <v>0</v>
      </c>
      <c r="O184" s="10"/>
      <c r="P184" s="10"/>
      <c r="Q184" s="10"/>
      <c r="R184" s="10"/>
      <c r="S184" s="10"/>
      <c r="T184" s="10"/>
      <c r="U184" s="10">
        <f t="shared" si="21"/>
        <v>0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s="8" customFormat="1">
      <c r="A185" s="14" t="s">
        <v>314</v>
      </c>
      <c r="B185" s="15" t="s">
        <v>315</v>
      </c>
      <c r="C185" s="14" t="s">
        <v>174</v>
      </c>
      <c r="D185" s="15" t="s">
        <v>175</v>
      </c>
      <c r="E185" s="15"/>
      <c r="F185" s="15">
        <f t="shared" si="18"/>
        <v>0</v>
      </c>
      <c r="G185" s="16">
        <v>48483</v>
      </c>
      <c r="H185" s="15">
        <f t="shared" si="19"/>
        <v>1939320</v>
      </c>
      <c r="I185" s="15">
        <f t="shared" si="20"/>
        <v>1939320</v>
      </c>
      <c r="J185" s="10"/>
      <c r="K185" s="15">
        <v>0</v>
      </c>
      <c r="L185" s="15">
        <f t="shared" si="23"/>
        <v>1939320</v>
      </c>
      <c r="M185" s="15">
        <f t="shared" si="24"/>
        <v>0</v>
      </c>
      <c r="N185" s="15">
        <f t="shared" si="22"/>
        <v>0</v>
      </c>
      <c r="O185" s="10"/>
      <c r="P185" s="10"/>
      <c r="Q185" s="10"/>
      <c r="R185" s="10"/>
      <c r="S185" s="10"/>
      <c r="T185" s="10"/>
      <c r="U185" s="10">
        <f t="shared" si="21"/>
        <v>0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s="8" customFormat="1">
      <c r="A186" s="14" t="s">
        <v>314</v>
      </c>
      <c r="B186" s="15" t="s">
        <v>315</v>
      </c>
      <c r="C186" s="14" t="s">
        <v>178</v>
      </c>
      <c r="D186" s="15" t="s">
        <v>179</v>
      </c>
      <c r="E186" s="15"/>
      <c r="F186" s="15">
        <f t="shared" si="18"/>
        <v>0</v>
      </c>
      <c r="G186" s="16">
        <v>329286</v>
      </c>
      <c r="H186" s="15">
        <f t="shared" si="19"/>
        <v>13171440</v>
      </c>
      <c r="I186" s="15">
        <f t="shared" si="20"/>
        <v>13171440</v>
      </c>
      <c r="J186" s="10"/>
      <c r="K186" s="15">
        <v>0</v>
      </c>
      <c r="L186" s="15">
        <f t="shared" si="23"/>
        <v>13171440</v>
      </c>
      <c r="M186" s="15">
        <f t="shared" si="24"/>
        <v>0</v>
      </c>
      <c r="N186" s="15">
        <f t="shared" si="22"/>
        <v>0</v>
      </c>
      <c r="O186" s="10"/>
      <c r="P186" s="10"/>
      <c r="Q186" s="10"/>
      <c r="R186" s="10"/>
      <c r="S186" s="10"/>
      <c r="T186" s="10"/>
      <c r="U186" s="10">
        <f t="shared" si="21"/>
        <v>0</v>
      </c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s="8" customFormat="1">
      <c r="A187" s="14" t="s">
        <v>314</v>
      </c>
      <c r="B187" s="15" t="s">
        <v>315</v>
      </c>
      <c r="C187" s="14" t="s">
        <v>332</v>
      </c>
      <c r="D187" s="15" t="s">
        <v>333</v>
      </c>
      <c r="E187" s="15"/>
      <c r="F187" s="15">
        <f t="shared" si="18"/>
        <v>0</v>
      </c>
      <c r="G187" s="16">
        <v>96093</v>
      </c>
      <c r="H187" s="15">
        <f t="shared" si="19"/>
        <v>3843720</v>
      </c>
      <c r="I187" s="15">
        <f t="shared" si="20"/>
        <v>3843720</v>
      </c>
      <c r="J187" s="10"/>
      <c r="K187" s="15">
        <v>0</v>
      </c>
      <c r="L187" s="15">
        <f t="shared" si="23"/>
        <v>3843720</v>
      </c>
      <c r="M187" s="15">
        <f t="shared" si="24"/>
        <v>0</v>
      </c>
      <c r="N187" s="15">
        <f t="shared" si="22"/>
        <v>0</v>
      </c>
      <c r="O187" s="10"/>
      <c r="P187" s="10"/>
      <c r="Q187" s="10"/>
      <c r="R187" s="10"/>
      <c r="S187" s="10"/>
      <c r="T187" s="10"/>
      <c r="U187" s="10">
        <f t="shared" si="21"/>
        <v>0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s="8" customFormat="1">
      <c r="A188" s="14" t="s">
        <v>314</v>
      </c>
      <c r="B188" s="15" t="s">
        <v>315</v>
      </c>
      <c r="C188" s="14" t="s">
        <v>334</v>
      </c>
      <c r="D188" s="15" t="s">
        <v>335</v>
      </c>
      <c r="E188" s="15"/>
      <c r="F188" s="15">
        <f t="shared" si="18"/>
        <v>0</v>
      </c>
      <c r="G188" s="16">
        <v>15600</v>
      </c>
      <c r="H188" s="15">
        <f t="shared" si="19"/>
        <v>624000</v>
      </c>
      <c r="I188" s="15">
        <f t="shared" si="20"/>
        <v>624000</v>
      </c>
      <c r="J188" s="10"/>
      <c r="K188" s="15">
        <v>0</v>
      </c>
      <c r="L188" s="15">
        <f t="shared" si="23"/>
        <v>624000</v>
      </c>
      <c r="M188" s="15">
        <f t="shared" si="24"/>
        <v>0</v>
      </c>
      <c r="N188" s="15">
        <f t="shared" si="22"/>
        <v>0</v>
      </c>
      <c r="O188" s="10"/>
      <c r="P188" s="10"/>
      <c r="Q188" s="10"/>
      <c r="R188" s="10"/>
      <c r="S188" s="10"/>
      <c r="T188" s="10"/>
      <c r="U188" s="10">
        <f t="shared" si="21"/>
        <v>0</v>
      </c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s="8" customFormat="1">
      <c r="A189" s="14" t="s">
        <v>314</v>
      </c>
      <c r="B189" s="15" t="s">
        <v>315</v>
      </c>
      <c r="C189" s="14" t="s">
        <v>336</v>
      </c>
      <c r="D189" s="15" t="s">
        <v>337</v>
      </c>
      <c r="E189" s="15"/>
      <c r="F189" s="15">
        <f t="shared" si="18"/>
        <v>0</v>
      </c>
      <c r="G189" s="16">
        <v>135660</v>
      </c>
      <c r="H189" s="15">
        <f t="shared" si="19"/>
        <v>5426400</v>
      </c>
      <c r="I189" s="15">
        <f t="shared" si="20"/>
        <v>5426400</v>
      </c>
      <c r="J189" s="10"/>
      <c r="K189" s="15">
        <v>0</v>
      </c>
      <c r="L189" s="15">
        <f t="shared" si="23"/>
        <v>5426400</v>
      </c>
      <c r="M189" s="15">
        <f t="shared" si="24"/>
        <v>0</v>
      </c>
      <c r="N189" s="15">
        <f t="shared" si="22"/>
        <v>0</v>
      </c>
      <c r="O189" s="10"/>
      <c r="P189" s="10"/>
      <c r="Q189" s="10"/>
      <c r="R189" s="10"/>
      <c r="S189" s="10"/>
      <c r="T189" s="10"/>
      <c r="U189" s="10">
        <f t="shared" si="21"/>
        <v>0</v>
      </c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s="8" customFormat="1">
      <c r="A190" s="14" t="s">
        <v>314</v>
      </c>
      <c r="B190" s="15" t="s">
        <v>315</v>
      </c>
      <c r="C190" s="14" t="s">
        <v>338</v>
      </c>
      <c r="D190" s="15" t="s">
        <v>339</v>
      </c>
      <c r="E190" s="15"/>
      <c r="F190" s="15">
        <f t="shared" si="18"/>
        <v>0</v>
      </c>
      <c r="G190" s="16">
        <v>43755</v>
      </c>
      <c r="H190" s="15">
        <f t="shared" si="19"/>
        <v>1750200</v>
      </c>
      <c r="I190" s="15">
        <f t="shared" si="20"/>
        <v>1750200</v>
      </c>
      <c r="J190" s="10"/>
      <c r="K190" s="15">
        <v>0</v>
      </c>
      <c r="L190" s="15">
        <f t="shared" si="23"/>
        <v>1750200</v>
      </c>
      <c r="M190" s="15">
        <f t="shared" si="24"/>
        <v>0</v>
      </c>
      <c r="N190" s="15">
        <f t="shared" si="22"/>
        <v>0</v>
      </c>
      <c r="O190" s="10"/>
      <c r="P190" s="10"/>
      <c r="Q190" s="10"/>
      <c r="R190" s="10"/>
      <c r="S190" s="10"/>
      <c r="T190" s="10"/>
      <c r="U190" s="10">
        <f t="shared" si="21"/>
        <v>0</v>
      </c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s="8" customFormat="1">
      <c r="A191" s="14" t="s">
        <v>314</v>
      </c>
      <c r="B191" s="15" t="s">
        <v>315</v>
      </c>
      <c r="C191" s="14" t="s">
        <v>340</v>
      </c>
      <c r="D191" s="15" t="s">
        <v>341</v>
      </c>
      <c r="E191" s="15"/>
      <c r="F191" s="15">
        <f t="shared" si="18"/>
        <v>0</v>
      </c>
      <c r="G191" s="16">
        <v>47549</v>
      </c>
      <c r="H191" s="15">
        <f t="shared" si="19"/>
        <v>1901960</v>
      </c>
      <c r="I191" s="15">
        <f t="shared" si="20"/>
        <v>1901960</v>
      </c>
      <c r="J191" s="10"/>
      <c r="K191" s="15">
        <v>0</v>
      </c>
      <c r="L191" s="15">
        <f t="shared" si="23"/>
        <v>1901960</v>
      </c>
      <c r="M191" s="15">
        <f t="shared" si="24"/>
        <v>0</v>
      </c>
      <c r="N191" s="15">
        <f t="shared" si="22"/>
        <v>0</v>
      </c>
      <c r="O191" s="10"/>
      <c r="P191" s="10"/>
      <c r="Q191" s="10"/>
      <c r="R191" s="10"/>
      <c r="S191" s="10"/>
      <c r="T191" s="10"/>
      <c r="U191" s="10">
        <f t="shared" si="21"/>
        <v>0</v>
      </c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s="8" customFormat="1">
      <c r="A192" s="14" t="s">
        <v>314</v>
      </c>
      <c r="B192" s="15" t="s">
        <v>315</v>
      </c>
      <c r="C192" s="14" t="s">
        <v>342</v>
      </c>
      <c r="D192" s="15" t="s">
        <v>343</v>
      </c>
      <c r="E192" s="15"/>
      <c r="F192" s="15">
        <f t="shared" si="18"/>
        <v>0</v>
      </c>
      <c r="G192" s="16">
        <v>111349</v>
      </c>
      <c r="H192" s="15">
        <f t="shared" si="19"/>
        <v>4453960</v>
      </c>
      <c r="I192" s="15">
        <f t="shared" si="20"/>
        <v>4453960</v>
      </c>
      <c r="J192" s="10"/>
      <c r="K192" s="15">
        <v>0</v>
      </c>
      <c r="L192" s="15">
        <f t="shared" si="23"/>
        <v>4453960</v>
      </c>
      <c r="M192" s="15">
        <f t="shared" si="24"/>
        <v>0</v>
      </c>
      <c r="N192" s="15">
        <f t="shared" si="22"/>
        <v>0</v>
      </c>
      <c r="O192" s="10"/>
      <c r="P192" s="10"/>
      <c r="Q192" s="10"/>
      <c r="R192" s="10"/>
      <c r="S192" s="10"/>
      <c r="T192" s="10"/>
      <c r="U192" s="10">
        <f t="shared" si="21"/>
        <v>0</v>
      </c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s="8" customFormat="1">
      <c r="A193" s="14" t="s">
        <v>314</v>
      </c>
      <c r="B193" s="15" t="s">
        <v>315</v>
      </c>
      <c r="C193" s="14" t="s">
        <v>344</v>
      </c>
      <c r="D193" s="15" t="s">
        <v>345</v>
      </c>
      <c r="E193" s="15"/>
      <c r="F193" s="15">
        <f t="shared" si="18"/>
        <v>0</v>
      </c>
      <c r="G193" s="16">
        <v>157530</v>
      </c>
      <c r="H193" s="15">
        <f t="shared" si="19"/>
        <v>6301200</v>
      </c>
      <c r="I193" s="15">
        <f t="shared" si="20"/>
        <v>6301200</v>
      </c>
      <c r="J193" s="10"/>
      <c r="K193" s="15">
        <v>0</v>
      </c>
      <c r="L193" s="15">
        <f t="shared" si="23"/>
        <v>6301200</v>
      </c>
      <c r="M193" s="15">
        <f t="shared" si="24"/>
        <v>0</v>
      </c>
      <c r="N193" s="15">
        <f t="shared" si="22"/>
        <v>0</v>
      </c>
      <c r="O193" s="10"/>
      <c r="P193" s="10"/>
      <c r="Q193" s="10"/>
      <c r="R193" s="10"/>
      <c r="S193" s="10"/>
      <c r="T193" s="10"/>
      <c r="U193" s="10">
        <f t="shared" si="21"/>
        <v>0</v>
      </c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s="8" customFormat="1">
      <c r="A194" s="14" t="s">
        <v>314</v>
      </c>
      <c r="B194" s="15" t="s">
        <v>315</v>
      </c>
      <c r="C194" s="14" t="s">
        <v>346</v>
      </c>
      <c r="D194" s="15" t="s">
        <v>347</v>
      </c>
      <c r="E194" s="15"/>
      <c r="F194" s="15">
        <f t="shared" si="18"/>
        <v>0</v>
      </c>
      <c r="G194" s="16">
        <v>64037</v>
      </c>
      <c r="H194" s="15">
        <f t="shared" si="19"/>
        <v>2561480</v>
      </c>
      <c r="I194" s="15">
        <f t="shared" si="20"/>
        <v>2561480</v>
      </c>
      <c r="J194" s="10"/>
      <c r="K194" s="15">
        <v>0</v>
      </c>
      <c r="L194" s="15">
        <f t="shared" si="23"/>
        <v>2561480</v>
      </c>
      <c r="M194" s="15">
        <f t="shared" si="24"/>
        <v>0</v>
      </c>
      <c r="N194" s="15">
        <f t="shared" si="22"/>
        <v>0</v>
      </c>
      <c r="O194" s="10"/>
      <c r="P194" s="10"/>
      <c r="Q194" s="10"/>
      <c r="R194" s="10"/>
      <c r="S194" s="10"/>
      <c r="T194" s="10"/>
      <c r="U194" s="10">
        <f t="shared" si="21"/>
        <v>0</v>
      </c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s="8" customFormat="1">
      <c r="A195" s="14" t="s">
        <v>314</v>
      </c>
      <c r="B195" s="15" t="s">
        <v>315</v>
      </c>
      <c r="C195" s="14" t="s">
        <v>348</v>
      </c>
      <c r="D195" s="15" t="s">
        <v>349</v>
      </c>
      <c r="E195" s="15"/>
      <c r="F195" s="15">
        <f t="shared" si="18"/>
        <v>0</v>
      </c>
      <c r="G195" s="16">
        <v>2092</v>
      </c>
      <c r="H195" s="15">
        <f t="shared" si="19"/>
        <v>83680</v>
      </c>
      <c r="I195" s="15">
        <f t="shared" si="20"/>
        <v>83680</v>
      </c>
      <c r="J195" s="10"/>
      <c r="K195" s="15">
        <v>0</v>
      </c>
      <c r="L195" s="15">
        <f t="shared" si="23"/>
        <v>83680</v>
      </c>
      <c r="M195" s="15">
        <f t="shared" si="24"/>
        <v>0</v>
      </c>
      <c r="N195" s="15">
        <f t="shared" si="22"/>
        <v>0</v>
      </c>
      <c r="O195" s="10"/>
      <c r="P195" s="10"/>
      <c r="Q195" s="10"/>
      <c r="R195" s="10"/>
      <c r="S195" s="10"/>
      <c r="T195" s="10"/>
      <c r="U195" s="10">
        <f t="shared" si="21"/>
        <v>0</v>
      </c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s="8" customFormat="1">
      <c r="A196" s="14" t="s">
        <v>314</v>
      </c>
      <c r="B196" s="15" t="s">
        <v>315</v>
      </c>
      <c r="C196" s="14" t="s">
        <v>350</v>
      </c>
      <c r="D196" s="15" t="s">
        <v>351</v>
      </c>
      <c r="E196" s="15"/>
      <c r="F196" s="15">
        <f t="shared" si="18"/>
        <v>0</v>
      </c>
      <c r="G196" s="16">
        <v>4077</v>
      </c>
      <c r="H196" s="15">
        <f t="shared" si="19"/>
        <v>163080</v>
      </c>
      <c r="I196" s="15">
        <f t="shared" si="20"/>
        <v>163080</v>
      </c>
      <c r="J196" s="10"/>
      <c r="K196" s="15">
        <v>0</v>
      </c>
      <c r="L196" s="15">
        <f t="shared" si="23"/>
        <v>163080</v>
      </c>
      <c r="M196" s="15">
        <f t="shared" si="24"/>
        <v>0</v>
      </c>
      <c r="N196" s="15">
        <f t="shared" si="22"/>
        <v>0</v>
      </c>
      <c r="O196" s="10"/>
      <c r="P196" s="10"/>
      <c r="Q196" s="10"/>
      <c r="R196" s="10"/>
      <c r="S196" s="10"/>
      <c r="T196" s="10"/>
      <c r="U196" s="10">
        <f t="shared" si="21"/>
        <v>0</v>
      </c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s="8" customFormat="1">
      <c r="A197" s="14" t="s">
        <v>314</v>
      </c>
      <c r="B197" s="15" t="s">
        <v>315</v>
      </c>
      <c r="C197" s="14" t="s">
        <v>352</v>
      </c>
      <c r="D197" s="15" t="s">
        <v>353</v>
      </c>
      <c r="E197" s="15"/>
      <c r="F197" s="15">
        <f t="shared" si="18"/>
        <v>0</v>
      </c>
      <c r="G197" s="16">
        <v>90634</v>
      </c>
      <c r="H197" s="15">
        <f t="shared" si="19"/>
        <v>3625360</v>
      </c>
      <c r="I197" s="15">
        <f t="shared" si="20"/>
        <v>3625360</v>
      </c>
      <c r="J197" s="10"/>
      <c r="K197" s="15">
        <v>0</v>
      </c>
      <c r="L197" s="15">
        <f t="shared" si="23"/>
        <v>3625360</v>
      </c>
      <c r="M197" s="15">
        <f t="shared" si="24"/>
        <v>0</v>
      </c>
      <c r="N197" s="15">
        <f t="shared" si="22"/>
        <v>0</v>
      </c>
      <c r="O197" s="10"/>
      <c r="P197" s="10"/>
      <c r="Q197" s="10"/>
      <c r="R197" s="10"/>
      <c r="S197" s="10"/>
      <c r="T197" s="10"/>
      <c r="U197" s="10">
        <f t="shared" si="21"/>
        <v>0</v>
      </c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s="8" customFormat="1">
      <c r="A198" s="14" t="s">
        <v>314</v>
      </c>
      <c r="B198" s="15" t="s">
        <v>315</v>
      </c>
      <c r="C198" s="14" t="s">
        <v>310</v>
      </c>
      <c r="D198" s="15" t="s">
        <v>311</v>
      </c>
      <c r="E198" s="15"/>
      <c r="F198" s="15">
        <f t="shared" si="18"/>
        <v>0</v>
      </c>
      <c r="G198" s="16">
        <v>477992</v>
      </c>
      <c r="H198" s="15">
        <f t="shared" si="19"/>
        <v>19119680</v>
      </c>
      <c r="I198" s="15">
        <f t="shared" si="20"/>
        <v>19119680</v>
      </c>
      <c r="J198" s="10"/>
      <c r="K198" s="15">
        <v>52500</v>
      </c>
      <c r="L198" s="15">
        <f t="shared" si="23"/>
        <v>19067180</v>
      </c>
      <c r="M198" s="15">
        <f t="shared" si="24"/>
        <v>52500</v>
      </c>
      <c r="N198" s="15">
        <f t="shared" si="22"/>
        <v>0</v>
      </c>
      <c r="O198" s="10"/>
      <c r="P198" s="10"/>
      <c r="Q198" s="10"/>
      <c r="R198" s="10"/>
      <c r="S198" s="10"/>
      <c r="T198" s="10"/>
      <c r="U198" s="10">
        <f t="shared" si="21"/>
        <v>0</v>
      </c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s="8" customFormat="1">
      <c r="A199" s="14" t="s">
        <v>314</v>
      </c>
      <c r="B199" s="15" t="s">
        <v>315</v>
      </c>
      <c r="C199" s="14" t="s">
        <v>354</v>
      </c>
      <c r="D199" s="15" t="s">
        <v>355</v>
      </c>
      <c r="E199" s="15"/>
      <c r="F199" s="15">
        <f t="shared" si="18"/>
        <v>0</v>
      </c>
      <c r="G199" s="16">
        <v>438085</v>
      </c>
      <c r="H199" s="15">
        <f t="shared" si="19"/>
        <v>17523400</v>
      </c>
      <c r="I199" s="15">
        <f t="shared" si="20"/>
        <v>17523400</v>
      </c>
      <c r="J199" s="10"/>
      <c r="K199" s="15">
        <v>0</v>
      </c>
      <c r="L199" s="15">
        <f t="shared" si="23"/>
        <v>17523400</v>
      </c>
      <c r="M199" s="15">
        <f t="shared" si="24"/>
        <v>0</v>
      </c>
      <c r="N199" s="15">
        <f t="shared" si="22"/>
        <v>0</v>
      </c>
      <c r="O199" s="10"/>
      <c r="P199" s="10"/>
      <c r="Q199" s="10"/>
      <c r="R199" s="10"/>
      <c r="S199" s="10"/>
      <c r="T199" s="10"/>
      <c r="U199" s="10">
        <f t="shared" si="21"/>
        <v>0</v>
      </c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s="8" customFormat="1">
      <c r="A200" s="14" t="s">
        <v>314</v>
      </c>
      <c r="B200" s="15" t="s">
        <v>315</v>
      </c>
      <c r="C200" s="14" t="s">
        <v>356</v>
      </c>
      <c r="D200" s="15" t="s">
        <v>357</v>
      </c>
      <c r="E200" s="15"/>
      <c r="F200" s="15">
        <f t="shared" si="18"/>
        <v>0</v>
      </c>
      <c r="G200" s="16">
        <v>300809</v>
      </c>
      <c r="H200" s="15">
        <f t="shared" si="19"/>
        <v>12032360</v>
      </c>
      <c r="I200" s="15">
        <f t="shared" si="20"/>
        <v>12032360</v>
      </c>
      <c r="J200" s="10"/>
      <c r="K200" s="15">
        <v>6200</v>
      </c>
      <c r="L200" s="15">
        <f t="shared" si="23"/>
        <v>12026160</v>
      </c>
      <c r="M200" s="15">
        <f t="shared" si="24"/>
        <v>6200</v>
      </c>
      <c r="N200" s="15">
        <f t="shared" si="22"/>
        <v>0</v>
      </c>
      <c r="O200" s="10"/>
      <c r="P200" s="10"/>
      <c r="Q200" s="10"/>
      <c r="R200" s="10"/>
      <c r="S200" s="10"/>
      <c r="T200" s="10"/>
      <c r="U200" s="10">
        <f t="shared" si="21"/>
        <v>0</v>
      </c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s="8" customFormat="1">
      <c r="A201" s="14" t="s">
        <v>314</v>
      </c>
      <c r="B201" s="15" t="s">
        <v>315</v>
      </c>
      <c r="C201" s="14" t="s">
        <v>188</v>
      </c>
      <c r="D201" s="15" t="s">
        <v>189</v>
      </c>
      <c r="E201" s="15"/>
      <c r="F201" s="15">
        <f t="shared" si="18"/>
        <v>0</v>
      </c>
      <c r="G201" s="16">
        <v>846585</v>
      </c>
      <c r="H201" s="15">
        <f t="shared" si="19"/>
        <v>33863400</v>
      </c>
      <c r="I201" s="15">
        <f t="shared" si="20"/>
        <v>33863400</v>
      </c>
      <c r="J201" s="10"/>
      <c r="K201" s="15">
        <v>79200</v>
      </c>
      <c r="L201" s="15">
        <f t="shared" si="23"/>
        <v>33784200</v>
      </c>
      <c r="M201" s="15">
        <f t="shared" si="24"/>
        <v>79200</v>
      </c>
      <c r="N201" s="15">
        <f t="shared" si="22"/>
        <v>0</v>
      </c>
      <c r="O201" s="10"/>
      <c r="P201" s="10"/>
      <c r="Q201" s="10"/>
      <c r="R201" s="10"/>
      <c r="S201" s="10"/>
      <c r="T201" s="10"/>
      <c r="U201" s="10">
        <f t="shared" si="21"/>
        <v>0</v>
      </c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s="8" customFormat="1">
      <c r="A202" s="14" t="s">
        <v>314</v>
      </c>
      <c r="B202" s="15" t="s">
        <v>315</v>
      </c>
      <c r="C202" s="14" t="s">
        <v>358</v>
      </c>
      <c r="D202" s="15" t="s">
        <v>359</v>
      </c>
      <c r="E202" s="15"/>
      <c r="F202" s="15">
        <f t="shared" si="18"/>
        <v>0</v>
      </c>
      <c r="G202" s="16">
        <v>1</v>
      </c>
      <c r="H202" s="15">
        <f t="shared" si="19"/>
        <v>40</v>
      </c>
      <c r="I202" s="15">
        <f t="shared" si="20"/>
        <v>40</v>
      </c>
      <c r="J202" s="10"/>
      <c r="K202" s="15">
        <v>142620</v>
      </c>
      <c r="L202" s="15">
        <f>IF(I202&gt;K202,I202-K202,0)</f>
        <v>0</v>
      </c>
      <c r="M202" s="15">
        <f t="shared" si="24"/>
        <v>40</v>
      </c>
      <c r="N202" s="15">
        <f t="shared" si="22"/>
        <v>142580</v>
      </c>
      <c r="O202" s="10"/>
      <c r="P202" s="10"/>
      <c r="Q202" s="10"/>
      <c r="R202" s="10"/>
      <c r="S202" s="10"/>
      <c r="T202" s="10"/>
      <c r="U202" s="10">
        <f t="shared" si="21"/>
        <v>0</v>
      </c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s="8" customFormat="1">
      <c r="A203" s="14" t="s">
        <v>314</v>
      </c>
      <c r="B203" s="15" t="s">
        <v>315</v>
      </c>
      <c r="C203" s="14" t="s">
        <v>190</v>
      </c>
      <c r="D203" s="15" t="s">
        <v>191</v>
      </c>
      <c r="E203" s="15"/>
      <c r="F203" s="15">
        <f t="shared" si="18"/>
        <v>0</v>
      </c>
      <c r="G203" s="16">
        <v>470243</v>
      </c>
      <c r="H203" s="15">
        <f t="shared" si="19"/>
        <v>18809720</v>
      </c>
      <c r="I203" s="15">
        <f t="shared" si="20"/>
        <v>18809720</v>
      </c>
      <c r="J203" s="10"/>
      <c r="K203" s="15">
        <v>0</v>
      </c>
      <c r="L203" s="15">
        <f t="shared" si="23"/>
        <v>18809720</v>
      </c>
      <c r="M203" s="15">
        <f t="shared" si="24"/>
        <v>0</v>
      </c>
      <c r="N203" s="15">
        <f t="shared" si="22"/>
        <v>0</v>
      </c>
      <c r="O203" s="10"/>
      <c r="P203" s="10"/>
      <c r="Q203" s="10"/>
      <c r="R203" s="10"/>
      <c r="S203" s="10"/>
      <c r="T203" s="10"/>
      <c r="U203" s="10">
        <f t="shared" si="21"/>
        <v>0</v>
      </c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s="8" customFormat="1">
      <c r="A204" s="14" t="s">
        <v>314</v>
      </c>
      <c r="B204" s="15" t="s">
        <v>315</v>
      </c>
      <c r="C204" s="14" t="s">
        <v>360</v>
      </c>
      <c r="D204" s="15" t="s">
        <v>361</v>
      </c>
      <c r="E204" s="15"/>
      <c r="F204" s="15">
        <f t="shared" ref="F204:F269" si="25">E204*50</f>
        <v>0</v>
      </c>
      <c r="G204" s="16">
        <v>27094</v>
      </c>
      <c r="H204" s="15">
        <f t="shared" ref="H204:H269" si="26">G204*40</f>
        <v>1083760</v>
      </c>
      <c r="I204" s="15">
        <f t="shared" ref="I204:I269" si="27">F204+H204</f>
        <v>1083760</v>
      </c>
      <c r="J204" s="10"/>
      <c r="K204" s="15">
        <v>499300</v>
      </c>
      <c r="L204" s="15">
        <f t="shared" si="23"/>
        <v>584460</v>
      </c>
      <c r="M204" s="15">
        <f t="shared" si="24"/>
        <v>499300</v>
      </c>
      <c r="N204" s="15">
        <f t="shared" si="22"/>
        <v>0</v>
      </c>
      <c r="O204" s="10"/>
      <c r="P204" s="10"/>
      <c r="Q204" s="10"/>
      <c r="R204" s="10"/>
      <c r="S204" s="10"/>
      <c r="T204" s="10"/>
      <c r="U204" s="10">
        <f t="shared" si="21"/>
        <v>0</v>
      </c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s="8" customFormat="1">
      <c r="A205" s="14" t="s">
        <v>314</v>
      </c>
      <c r="B205" s="15" t="s">
        <v>315</v>
      </c>
      <c r="C205" s="14" t="s">
        <v>362</v>
      </c>
      <c r="D205" s="15" t="s">
        <v>363</v>
      </c>
      <c r="E205" s="15"/>
      <c r="F205" s="15">
        <f t="shared" si="25"/>
        <v>0</v>
      </c>
      <c r="G205" s="16">
        <v>118308</v>
      </c>
      <c r="H205" s="15">
        <f t="shared" si="26"/>
        <v>4732320</v>
      </c>
      <c r="I205" s="15">
        <f t="shared" si="27"/>
        <v>4732320</v>
      </c>
      <c r="J205" s="10"/>
      <c r="K205" s="15">
        <v>180700</v>
      </c>
      <c r="L205" s="15">
        <f t="shared" si="23"/>
        <v>4551620</v>
      </c>
      <c r="M205" s="15">
        <f t="shared" si="24"/>
        <v>180700</v>
      </c>
      <c r="N205" s="15">
        <f t="shared" si="22"/>
        <v>0</v>
      </c>
      <c r="O205" s="10"/>
      <c r="P205" s="10"/>
      <c r="Q205" s="10"/>
      <c r="R205" s="10"/>
      <c r="S205" s="10"/>
      <c r="T205" s="10"/>
      <c r="U205" s="10">
        <f t="shared" si="21"/>
        <v>0</v>
      </c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s="8" customFormat="1">
      <c r="A206" s="14" t="s">
        <v>314</v>
      </c>
      <c r="B206" s="15" t="s">
        <v>315</v>
      </c>
      <c r="C206" s="14" t="s">
        <v>364</v>
      </c>
      <c r="D206" s="15" t="s">
        <v>365</v>
      </c>
      <c r="E206" s="15"/>
      <c r="F206" s="15">
        <f t="shared" si="25"/>
        <v>0</v>
      </c>
      <c r="G206" s="16">
        <v>3</v>
      </c>
      <c r="H206" s="15">
        <f t="shared" si="26"/>
        <v>120</v>
      </c>
      <c r="I206" s="15">
        <f t="shared" si="27"/>
        <v>120</v>
      </c>
      <c r="J206" s="10"/>
      <c r="K206" s="15">
        <v>0</v>
      </c>
      <c r="L206" s="15">
        <f t="shared" si="23"/>
        <v>120</v>
      </c>
      <c r="M206" s="15">
        <f t="shared" si="24"/>
        <v>0</v>
      </c>
      <c r="N206" s="15">
        <f t="shared" si="22"/>
        <v>0</v>
      </c>
      <c r="O206" s="10"/>
      <c r="P206" s="10"/>
      <c r="Q206" s="10"/>
      <c r="R206" s="10"/>
      <c r="S206" s="10"/>
      <c r="T206" s="10"/>
      <c r="U206" s="10">
        <f t="shared" si="21"/>
        <v>0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s="8" customFormat="1">
      <c r="A207" s="14" t="s">
        <v>314</v>
      </c>
      <c r="B207" s="15" t="s">
        <v>315</v>
      </c>
      <c r="C207" s="14" t="s">
        <v>312</v>
      </c>
      <c r="D207" s="15" t="s">
        <v>313</v>
      </c>
      <c r="E207" s="15"/>
      <c r="F207" s="15">
        <f t="shared" si="25"/>
        <v>0</v>
      </c>
      <c r="G207" s="16">
        <v>57873</v>
      </c>
      <c r="H207" s="15">
        <f t="shared" si="26"/>
        <v>2314920</v>
      </c>
      <c r="I207" s="15">
        <f t="shared" si="27"/>
        <v>2314920</v>
      </c>
      <c r="J207" s="10"/>
      <c r="K207" s="15">
        <v>0</v>
      </c>
      <c r="L207" s="15">
        <f t="shared" si="23"/>
        <v>2314920</v>
      </c>
      <c r="M207" s="15">
        <f t="shared" si="24"/>
        <v>0</v>
      </c>
      <c r="N207" s="15">
        <f t="shared" si="22"/>
        <v>0</v>
      </c>
      <c r="O207" s="10"/>
      <c r="P207" s="10"/>
      <c r="Q207" s="10"/>
      <c r="R207" s="10"/>
      <c r="S207" s="10"/>
      <c r="T207" s="10"/>
      <c r="U207" s="10">
        <f t="shared" si="21"/>
        <v>0</v>
      </c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s="8" customFormat="1">
      <c r="A208" s="14" t="s">
        <v>314</v>
      </c>
      <c r="B208" s="15" t="s">
        <v>315</v>
      </c>
      <c r="C208" s="14" t="s">
        <v>366</v>
      </c>
      <c r="D208" s="15" t="s">
        <v>367</v>
      </c>
      <c r="E208" s="15"/>
      <c r="F208" s="15">
        <f t="shared" si="25"/>
        <v>0</v>
      </c>
      <c r="G208" s="16">
        <v>662761</v>
      </c>
      <c r="H208" s="15">
        <f t="shared" si="26"/>
        <v>26510440</v>
      </c>
      <c r="I208" s="15">
        <f t="shared" si="27"/>
        <v>26510440</v>
      </c>
      <c r="J208" s="10"/>
      <c r="K208" s="15">
        <v>2400</v>
      </c>
      <c r="L208" s="15">
        <f t="shared" si="23"/>
        <v>26508040</v>
      </c>
      <c r="M208" s="15">
        <f t="shared" si="24"/>
        <v>2400</v>
      </c>
      <c r="N208" s="15">
        <f t="shared" si="22"/>
        <v>0</v>
      </c>
      <c r="O208" s="10"/>
      <c r="P208" s="10"/>
      <c r="Q208" s="10"/>
      <c r="R208" s="10"/>
      <c r="S208" s="10"/>
      <c r="T208" s="10"/>
      <c r="U208" s="10">
        <f t="shared" si="21"/>
        <v>0</v>
      </c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s="8" customFormat="1">
      <c r="A209" s="14" t="s">
        <v>314</v>
      </c>
      <c r="B209" s="15" t="s">
        <v>315</v>
      </c>
      <c r="C209" s="14" t="s">
        <v>368</v>
      </c>
      <c r="D209" s="15" t="s">
        <v>369</v>
      </c>
      <c r="E209" s="15"/>
      <c r="F209" s="15">
        <f t="shared" si="25"/>
        <v>0</v>
      </c>
      <c r="G209" s="16">
        <v>198982</v>
      </c>
      <c r="H209" s="15">
        <f t="shared" si="26"/>
        <v>7959280</v>
      </c>
      <c r="I209" s="15">
        <f t="shared" si="27"/>
        <v>7959280</v>
      </c>
      <c r="J209" s="10"/>
      <c r="K209" s="15">
        <v>0</v>
      </c>
      <c r="L209" s="15">
        <f t="shared" si="23"/>
        <v>7959280</v>
      </c>
      <c r="M209" s="15">
        <f t="shared" si="24"/>
        <v>0</v>
      </c>
      <c r="N209" s="15">
        <f t="shared" si="22"/>
        <v>0</v>
      </c>
      <c r="O209" s="10"/>
      <c r="P209" s="10"/>
      <c r="Q209" s="10"/>
      <c r="R209" s="10"/>
      <c r="S209" s="10"/>
      <c r="T209" s="10"/>
      <c r="U209" s="10">
        <f t="shared" si="21"/>
        <v>0</v>
      </c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s="8" customFormat="1">
      <c r="A210" s="14" t="s">
        <v>314</v>
      </c>
      <c r="B210" s="15" t="s">
        <v>315</v>
      </c>
      <c r="C210" s="14" t="s">
        <v>370</v>
      </c>
      <c r="D210" s="15" t="s">
        <v>371</v>
      </c>
      <c r="E210" s="15"/>
      <c r="F210" s="15">
        <f t="shared" si="25"/>
        <v>0</v>
      </c>
      <c r="G210" s="16">
        <v>19198</v>
      </c>
      <c r="H210" s="15">
        <f t="shared" si="26"/>
        <v>767920</v>
      </c>
      <c r="I210" s="15">
        <f t="shared" si="27"/>
        <v>767920</v>
      </c>
      <c r="J210" s="10"/>
      <c r="K210" s="15">
        <v>0</v>
      </c>
      <c r="L210" s="15">
        <f t="shared" si="23"/>
        <v>767920</v>
      </c>
      <c r="M210" s="15">
        <f t="shared" si="24"/>
        <v>0</v>
      </c>
      <c r="N210" s="15">
        <f t="shared" si="22"/>
        <v>0</v>
      </c>
      <c r="O210" s="10"/>
      <c r="P210" s="10"/>
      <c r="Q210" s="10"/>
      <c r="R210" s="10"/>
      <c r="S210" s="10"/>
      <c r="T210" s="10"/>
      <c r="U210" s="10">
        <f t="shared" si="21"/>
        <v>0</v>
      </c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s="8" customFormat="1">
      <c r="A211" s="14" t="s">
        <v>314</v>
      </c>
      <c r="B211" s="15" t="s">
        <v>315</v>
      </c>
      <c r="C211" s="14" t="s">
        <v>372</v>
      </c>
      <c r="D211" s="15" t="s">
        <v>373</v>
      </c>
      <c r="E211" s="15"/>
      <c r="F211" s="15">
        <f t="shared" si="25"/>
        <v>0</v>
      </c>
      <c r="G211" s="16">
        <v>71094</v>
      </c>
      <c r="H211" s="15">
        <f t="shared" si="26"/>
        <v>2843760</v>
      </c>
      <c r="I211" s="15">
        <f t="shared" si="27"/>
        <v>2843760</v>
      </c>
      <c r="J211" s="10"/>
      <c r="K211" s="15">
        <v>0</v>
      </c>
      <c r="L211" s="15">
        <f t="shared" si="23"/>
        <v>2843760</v>
      </c>
      <c r="M211" s="15">
        <f t="shared" si="24"/>
        <v>0</v>
      </c>
      <c r="N211" s="15">
        <f t="shared" si="22"/>
        <v>0</v>
      </c>
      <c r="O211" s="10"/>
      <c r="P211" s="10"/>
      <c r="Q211" s="10"/>
      <c r="R211" s="10"/>
      <c r="S211" s="10"/>
      <c r="T211" s="10"/>
      <c r="U211" s="10">
        <f t="shared" si="21"/>
        <v>0</v>
      </c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s="8" customFormat="1">
      <c r="A212" s="14" t="s">
        <v>314</v>
      </c>
      <c r="B212" s="15" t="s">
        <v>315</v>
      </c>
      <c r="C212" s="14" t="s">
        <v>374</v>
      </c>
      <c r="D212" s="15" t="s">
        <v>375</v>
      </c>
      <c r="E212" s="15"/>
      <c r="F212" s="15">
        <f t="shared" si="25"/>
        <v>0</v>
      </c>
      <c r="G212" s="16">
        <v>259547</v>
      </c>
      <c r="H212" s="15">
        <f t="shared" si="26"/>
        <v>10381880</v>
      </c>
      <c r="I212" s="15">
        <f t="shared" si="27"/>
        <v>10381880</v>
      </c>
      <c r="J212" s="10"/>
      <c r="K212" s="15">
        <v>0</v>
      </c>
      <c r="L212" s="15">
        <f t="shared" si="23"/>
        <v>10381880</v>
      </c>
      <c r="M212" s="15">
        <f t="shared" si="24"/>
        <v>0</v>
      </c>
      <c r="N212" s="15">
        <f t="shared" si="22"/>
        <v>0</v>
      </c>
      <c r="O212" s="10"/>
      <c r="P212" s="10"/>
      <c r="Q212" s="10"/>
      <c r="R212" s="10"/>
      <c r="S212" s="10"/>
      <c r="T212" s="10"/>
      <c r="U212" s="10">
        <f t="shared" si="21"/>
        <v>0</v>
      </c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s="8" customFormat="1">
      <c r="A213" s="14" t="s">
        <v>314</v>
      </c>
      <c r="B213" s="15" t="s">
        <v>315</v>
      </c>
      <c r="C213" s="14" t="s">
        <v>376</v>
      </c>
      <c r="D213" s="15" t="s">
        <v>377</v>
      </c>
      <c r="E213" s="15"/>
      <c r="F213" s="15">
        <f t="shared" si="25"/>
        <v>0</v>
      </c>
      <c r="G213" s="16">
        <v>272948</v>
      </c>
      <c r="H213" s="15">
        <f t="shared" si="26"/>
        <v>10917920</v>
      </c>
      <c r="I213" s="15">
        <f t="shared" si="27"/>
        <v>10917920</v>
      </c>
      <c r="J213" s="10"/>
      <c r="K213" s="15">
        <v>0</v>
      </c>
      <c r="L213" s="15">
        <f t="shared" si="23"/>
        <v>10917920</v>
      </c>
      <c r="M213" s="15">
        <f t="shared" si="24"/>
        <v>0</v>
      </c>
      <c r="N213" s="15">
        <f t="shared" si="22"/>
        <v>0</v>
      </c>
      <c r="O213" s="10"/>
      <c r="P213" s="10"/>
      <c r="Q213" s="10"/>
      <c r="R213" s="10"/>
      <c r="S213" s="10"/>
      <c r="T213" s="10"/>
      <c r="U213" s="10">
        <f t="shared" si="21"/>
        <v>0</v>
      </c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s="8" customFormat="1">
      <c r="A214" s="14" t="s">
        <v>314</v>
      </c>
      <c r="B214" s="15" t="s">
        <v>315</v>
      </c>
      <c r="C214" s="14" t="s">
        <v>378</v>
      </c>
      <c r="D214" s="15" t="s">
        <v>379</v>
      </c>
      <c r="E214" s="15"/>
      <c r="F214" s="15">
        <f t="shared" si="25"/>
        <v>0</v>
      </c>
      <c r="G214" s="16">
        <v>40566</v>
      </c>
      <c r="H214" s="15">
        <f t="shared" si="26"/>
        <v>1622640</v>
      </c>
      <c r="I214" s="15">
        <f t="shared" si="27"/>
        <v>1622640</v>
      </c>
      <c r="J214" s="10"/>
      <c r="K214" s="15">
        <v>0</v>
      </c>
      <c r="L214" s="15">
        <f t="shared" si="23"/>
        <v>1622640</v>
      </c>
      <c r="M214" s="15">
        <f t="shared" si="24"/>
        <v>0</v>
      </c>
      <c r="N214" s="15">
        <f t="shared" si="22"/>
        <v>0</v>
      </c>
      <c r="O214" s="10"/>
      <c r="P214" s="10"/>
      <c r="Q214" s="10"/>
      <c r="R214" s="10"/>
      <c r="S214" s="10"/>
      <c r="T214" s="10"/>
      <c r="U214" s="10">
        <f t="shared" si="21"/>
        <v>0</v>
      </c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s="8" customFormat="1">
      <c r="A215" s="14" t="s">
        <v>314</v>
      </c>
      <c r="B215" s="15" t="s">
        <v>315</v>
      </c>
      <c r="C215" s="14" t="s">
        <v>380</v>
      </c>
      <c r="D215" s="15" t="s">
        <v>381</v>
      </c>
      <c r="E215" s="15"/>
      <c r="F215" s="15">
        <f t="shared" si="25"/>
        <v>0</v>
      </c>
      <c r="G215" s="16">
        <v>2276</v>
      </c>
      <c r="H215" s="15">
        <f t="shared" si="26"/>
        <v>91040</v>
      </c>
      <c r="I215" s="15">
        <f t="shared" si="27"/>
        <v>91040</v>
      </c>
      <c r="J215" s="10">
        <f>SUM(I165:I215)</f>
        <v>333036480</v>
      </c>
      <c r="K215" s="15">
        <v>0</v>
      </c>
      <c r="L215" s="15">
        <f t="shared" si="23"/>
        <v>91040</v>
      </c>
      <c r="M215" s="15">
        <f t="shared" si="24"/>
        <v>0</v>
      </c>
      <c r="N215" s="15">
        <f t="shared" si="22"/>
        <v>0</v>
      </c>
      <c r="O215" s="10">
        <f>SUM(L165:L215)</f>
        <v>332185640</v>
      </c>
      <c r="P215" s="10">
        <v>0</v>
      </c>
      <c r="Q215" s="10">
        <f>O215-P215</f>
        <v>332185640</v>
      </c>
      <c r="R215" s="10">
        <v>0</v>
      </c>
      <c r="S215" s="10">
        <v>0</v>
      </c>
      <c r="T215" s="10">
        <v>142580</v>
      </c>
      <c r="U215" s="10">
        <f t="shared" si="21"/>
        <v>142580</v>
      </c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s="9" customFormat="1">
      <c r="A216" s="14" t="s">
        <v>382</v>
      </c>
      <c r="B216" s="15" t="s">
        <v>383</v>
      </c>
      <c r="C216" s="14" t="s">
        <v>384</v>
      </c>
      <c r="D216" s="15" t="s">
        <v>385</v>
      </c>
      <c r="E216" s="15"/>
      <c r="F216" s="15">
        <f t="shared" si="25"/>
        <v>0</v>
      </c>
      <c r="G216" s="16">
        <v>42</v>
      </c>
      <c r="H216" s="15">
        <f t="shared" si="26"/>
        <v>1680</v>
      </c>
      <c r="I216" s="15">
        <f t="shared" si="27"/>
        <v>1680</v>
      </c>
      <c r="J216" s="10"/>
      <c r="K216" s="15">
        <v>0</v>
      </c>
      <c r="L216" s="15">
        <f t="shared" si="23"/>
        <v>1680</v>
      </c>
      <c r="M216" s="15">
        <f t="shared" si="24"/>
        <v>0</v>
      </c>
      <c r="N216" s="15">
        <f t="shared" si="22"/>
        <v>0</v>
      </c>
      <c r="O216" s="10"/>
      <c r="P216" s="10"/>
      <c r="Q216" s="10"/>
      <c r="R216" s="10"/>
      <c r="S216" s="10"/>
      <c r="T216" s="10"/>
      <c r="U216" s="10">
        <f t="shared" si="21"/>
        <v>0</v>
      </c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s="9" customFormat="1">
      <c r="A217" s="14" t="s">
        <v>382</v>
      </c>
      <c r="B217" s="15" t="s">
        <v>383</v>
      </c>
      <c r="C217" s="14" t="s">
        <v>386</v>
      </c>
      <c r="D217" s="15" t="s">
        <v>387</v>
      </c>
      <c r="E217" s="15"/>
      <c r="F217" s="15">
        <f t="shared" si="25"/>
        <v>0</v>
      </c>
      <c r="G217" s="16">
        <v>29664</v>
      </c>
      <c r="H217" s="15">
        <f t="shared" si="26"/>
        <v>1186560</v>
      </c>
      <c r="I217" s="15">
        <f t="shared" si="27"/>
        <v>1186560</v>
      </c>
      <c r="J217" s="10">
        <f>SUM(I216:I217)</f>
        <v>1188240</v>
      </c>
      <c r="K217" s="15">
        <v>0</v>
      </c>
      <c r="L217" s="15">
        <f t="shared" si="23"/>
        <v>1186560</v>
      </c>
      <c r="M217" s="15">
        <f t="shared" si="24"/>
        <v>0</v>
      </c>
      <c r="N217" s="15">
        <f t="shared" si="22"/>
        <v>0</v>
      </c>
      <c r="O217" s="10">
        <f>SUM(L216:L217)</f>
        <v>1188240</v>
      </c>
      <c r="P217" s="10">
        <v>0</v>
      </c>
      <c r="Q217" s="10">
        <f>O217-P217</f>
        <v>1188240</v>
      </c>
      <c r="R217" s="10">
        <v>0</v>
      </c>
      <c r="S217" s="10">
        <v>0</v>
      </c>
      <c r="T217" s="10">
        <v>0</v>
      </c>
      <c r="U217" s="10">
        <f t="shared" si="21"/>
        <v>0</v>
      </c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s="8" customFormat="1">
      <c r="A218" s="14" t="s">
        <v>388</v>
      </c>
      <c r="B218" s="15" t="s">
        <v>389</v>
      </c>
      <c r="C218" s="14" t="s">
        <v>390</v>
      </c>
      <c r="D218" s="15" t="s">
        <v>391</v>
      </c>
      <c r="E218" s="15"/>
      <c r="F218" s="15">
        <f t="shared" si="25"/>
        <v>0</v>
      </c>
      <c r="G218" s="16">
        <v>5901</v>
      </c>
      <c r="H218" s="15">
        <f t="shared" si="26"/>
        <v>236040</v>
      </c>
      <c r="I218" s="15">
        <f t="shared" si="27"/>
        <v>236040</v>
      </c>
      <c r="J218" s="10">
        <f>I218</f>
        <v>236040</v>
      </c>
      <c r="K218" s="15">
        <v>0</v>
      </c>
      <c r="L218" s="15">
        <f t="shared" si="23"/>
        <v>236040</v>
      </c>
      <c r="M218" s="15">
        <f t="shared" si="24"/>
        <v>0</v>
      </c>
      <c r="N218" s="15">
        <f t="shared" si="22"/>
        <v>0</v>
      </c>
      <c r="O218" s="10">
        <f>L218</f>
        <v>236040</v>
      </c>
      <c r="P218" s="10">
        <v>0</v>
      </c>
      <c r="Q218" s="10">
        <f>O218</f>
        <v>236040</v>
      </c>
      <c r="R218" s="10">
        <v>0</v>
      </c>
      <c r="S218" s="10">
        <v>0</v>
      </c>
      <c r="T218" s="10">
        <v>0</v>
      </c>
      <c r="U218" s="10">
        <f t="shared" si="21"/>
        <v>0</v>
      </c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s="9" customFormat="1">
      <c r="A219" s="14" t="s">
        <v>392</v>
      </c>
      <c r="B219" s="15" t="s">
        <v>393</v>
      </c>
      <c r="C219" s="14" t="s">
        <v>394</v>
      </c>
      <c r="D219" s="15" t="s">
        <v>395</v>
      </c>
      <c r="E219" s="15"/>
      <c r="F219" s="15">
        <f t="shared" si="25"/>
        <v>0</v>
      </c>
      <c r="G219" s="16">
        <v>12734</v>
      </c>
      <c r="H219" s="15">
        <f t="shared" si="26"/>
        <v>509360</v>
      </c>
      <c r="I219" s="15">
        <f t="shared" si="27"/>
        <v>509360</v>
      </c>
      <c r="J219" s="10"/>
      <c r="K219" s="15">
        <v>0</v>
      </c>
      <c r="L219" s="15">
        <f t="shared" si="23"/>
        <v>509360</v>
      </c>
      <c r="M219" s="15">
        <f t="shared" si="24"/>
        <v>0</v>
      </c>
      <c r="N219" s="15">
        <f t="shared" si="22"/>
        <v>0</v>
      </c>
      <c r="O219" s="10"/>
      <c r="P219" s="10"/>
      <c r="Q219" s="10"/>
      <c r="R219" s="10"/>
      <c r="S219" s="10"/>
      <c r="T219" s="10"/>
      <c r="U219" s="10">
        <f t="shared" si="21"/>
        <v>0</v>
      </c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s="9" customFormat="1">
      <c r="A220" s="14" t="s">
        <v>392</v>
      </c>
      <c r="B220" s="15" t="s">
        <v>393</v>
      </c>
      <c r="C220" s="14" t="s">
        <v>396</v>
      </c>
      <c r="D220" s="15" t="s">
        <v>222</v>
      </c>
      <c r="E220" s="15"/>
      <c r="F220" s="15">
        <f t="shared" si="25"/>
        <v>0</v>
      </c>
      <c r="G220" s="16">
        <v>764</v>
      </c>
      <c r="H220" s="15">
        <f t="shared" si="26"/>
        <v>30560</v>
      </c>
      <c r="I220" s="15">
        <f t="shared" si="27"/>
        <v>30560</v>
      </c>
      <c r="J220" s="10"/>
      <c r="K220" s="15">
        <v>529320</v>
      </c>
      <c r="L220" s="15">
        <f t="shared" si="23"/>
        <v>0</v>
      </c>
      <c r="M220" s="15">
        <f t="shared" si="24"/>
        <v>30560</v>
      </c>
      <c r="N220" s="15">
        <f t="shared" si="22"/>
        <v>498760</v>
      </c>
      <c r="O220" s="10"/>
      <c r="P220" s="10"/>
      <c r="Q220" s="10"/>
      <c r="R220" s="10"/>
      <c r="S220" s="10"/>
      <c r="T220" s="10"/>
      <c r="U220" s="10">
        <f t="shared" si="21"/>
        <v>0</v>
      </c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s="9" customFormat="1">
      <c r="A221" s="14" t="s">
        <v>392</v>
      </c>
      <c r="B221" s="15" t="s">
        <v>393</v>
      </c>
      <c r="C221" s="14" t="s">
        <v>397</v>
      </c>
      <c r="D221" s="15" t="s">
        <v>398</v>
      </c>
      <c r="E221" s="15"/>
      <c r="F221" s="15">
        <f t="shared" si="25"/>
        <v>0</v>
      </c>
      <c r="G221" s="16">
        <v>1375</v>
      </c>
      <c r="H221" s="15">
        <f t="shared" si="26"/>
        <v>55000</v>
      </c>
      <c r="I221" s="15">
        <f t="shared" si="27"/>
        <v>55000</v>
      </c>
      <c r="J221" s="10"/>
      <c r="K221" s="15">
        <v>0</v>
      </c>
      <c r="L221" s="15">
        <f t="shared" si="23"/>
        <v>55000</v>
      </c>
      <c r="M221" s="15">
        <f t="shared" si="24"/>
        <v>0</v>
      </c>
      <c r="N221" s="15">
        <f t="shared" si="22"/>
        <v>0</v>
      </c>
      <c r="O221" s="10"/>
      <c r="P221" s="10"/>
      <c r="Q221" s="10"/>
      <c r="R221" s="10"/>
      <c r="S221" s="10"/>
      <c r="T221" s="10"/>
      <c r="U221" s="10">
        <f t="shared" ref="U221:U284" si="28">S221+T221</f>
        <v>0</v>
      </c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s="9" customFormat="1">
      <c r="A222" s="14" t="s">
        <v>392</v>
      </c>
      <c r="B222" s="15" t="s">
        <v>393</v>
      </c>
      <c r="C222" s="14" t="s">
        <v>144</v>
      </c>
      <c r="D222" s="15" t="s">
        <v>145</v>
      </c>
      <c r="E222" s="15"/>
      <c r="F222" s="15">
        <f t="shared" si="25"/>
        <v>0</v>
      </c>
      <c r="G222" s="16">
        <v>21711</v>
      </c>
      <c r="H222" s="15">
        <f t="shared" si="26"/>
        <v>868440</v>
      </c>
      <c r="I222" s="15">
        <f t="shared" si="27"/>
        <v>868440</v>
      </c>
      <c r="J222" s="10"/>
      <c r="K222" s="15">
        <v>134500</v>
      </c>
      <c r="L222" s="15">
        <f t="shared" si="23"/>
        <v>733940</v>
      </c>
      <c r="M222" s="15">
        <f t="shared" si="24"/>
        <v>134500</v>
      </c>
      <c r="N222" s="15">
        <f t="shared" si="22"/>
        <v>0</v>
      </c>
      <c r="O222" s="10"/>
      <c r="P222" s="10"/>
      <c r="Q222" s="10"/>
      <c r="R222" s="10"/>
      <c r="S222" s="10"/>
      <c r="T222" s="10"/>
      <c r="U222" s="10">
        <f t="shared" si="28"/>
        <v>0</v>
      </c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s="9" customFormat="1">
      <c r="A223" s="14" t="s">
        <v>392</v>
      </c>
      <c r="B223" s="15" t="s">
        <v>393</v>
      </c>
      <c r="C223" s="14" t="s">
        <v>198</v>
      </c>
      <c r="D223" s="15" t="s">
        <v>199</v>
      </c>
      <c r="E223" s="15"/>
      <c r="F223" s="15">
        <f t="shared" si="25"/>
        <v>0</v>
      </c>
      <c r="G223" s="16">
        <v>1</v>
      </c>
      <c r="H223" s="15">
        <f t="shared" si="26"/>
        <v>40</v>
      </c>
      <c r="I223" s="15">
        <f t="shared" si="27"/>
        <v>40</v>
      </c>
      <c r="J223" s="10"/>
      <c r="K223" s="15">
        <v>0</v>
      </c>
      <c r="L223" s="15">
        <f t="shared" si="23"/>
        <v>40</v>
      </c>
      <c r="M223" s="15">
        <f t="shared" si="24"/>
        <v>0</v>
      </c>
      <c r="N223" s="15">
        <f t="shared" si="22"/>
        <v>0</v>
      </c>
      <c r="O223" s="10"/>
      <c r="P223" s="10"/>
      <c r="Q223" s="10"/>
      <c r="R223" s="10"/>
      <c r="S223" s="10"/>
      <c r="T223" s="10"/>
      <c r="U223" s="10">
        <f t="shared" si="28"/>
        <v>0</v>
      </c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s="9" customFormat="1">
      <c r="A224" s="14" t="s">
        <v>392</v>
      </c>
      <c r="B224" s="15" t="s">
        <v>393</v>
      </c>
      <c r="C224" s="14" t="s">
        <v>399</v>
      </c>
      <c r="D224" s="15" t="s">
        <v>400</v>
      </c>
      <c r="E224" s="15"/>
      <c r="F224" s="15">
        <f t="shared" si="25"/>
        <v>0</v>
      </c>
      <c r="G224" s="16">
        <v>12372</v>
      </c>
      <c r="H224" s="15">
        <f t="shared" si="26"/>
        <v>494880</v>
      </c>
      <c r="I224" s="15">
        <f>F224+H224+332900</f>
        <v>827780</v>
      </c>
      <c r="J224" s="10"/>
      <c r="K224" s="15">
        <v>0</v>
      </c>
      <c r="L224" s="15">
        <f t="shared" si="23"/>
        <v>827780</v>
      </c>
      <c r="M224" s="15">
        <f t="shared" si="24"/>
        <v>0</v>
      </c>
      <c r="N224" s="15">
        <f t="shared" si="22"/>
        <v>0</v>
      </c>
      <c r="O224" s="10"/>
      <c r="P224" s="10"/>
      <c r="Q224" s="10"/>
      <c r="R224" s="10"/>
      <c r="S224" s="10"/>
      <c r="T224" s="10"/>
      <c r="U224" s="10">
        <f t="shared" si="28"/>
        <v>0</v>
      </c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s="9" customFormat="1">
      <c r="A225" s="14" t="s">
        <v>392</v>
      </c>
      <c r="B225" s="15" t="s">
        <v>393</v>
      </c>
      <c r="C225" s="14" t="s">
        <v>150</v>
      </c>
      <c r="D225" s="15" t="s">
        <v>151</v>
      </c>
      <c r="E225" s="15"/>
      <c r="F225" s="15">
        <f t="shared" si="25"/>
        <v>0</v>
      </c>
      <c r="G225" s="16">
        <v>27</v>
      </c>
      <c r="H225" s="15">
        <f t="shared" si="26"/>
        <v>1080</v>
      </c>
      <c r="I225" s="15">
        <f t="shared" si="27"/>
        <v>1080</v>
      </c>
      <c r="J225" s="10"/>
      <c r="K225" s="15">
        <v>0</v>
      </c>
      <c r="L225" s="15">
        <f t="shared" si="23"/>
        <v>1080</v>
      </c>
      <c r="M225" s="15">
        <f t="shared" si="24"/>
        <v>0</v>
      </c>
      <c r="N225" s="15">
        <f t="shared" si="22"/>
        <v>0</v>
      </c>
      <c r="O225" s="10"/>
      <c r="P225" s="10"/>
      <c r="Q225" s="10"/>
      <c r="R225" s="10"/>
      <c r="S225" s="10"/>
      <c r="T225" s="10"/>
      <c r="U225" s="10">
        <f t="shared" si="28"/>
        <v>0</v>
      </c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s="9" customFormat="1">
      <c r="A226" s="14" t="s">
        <v>392</v>
      </c>
      <c r="B226" s="15" t="s">
        <v>393</v>
      </c>
      <c r="C226" s="14" t="s">
        <v>308</v>
      </c>
      <c r="D226" s="15" t="s">
        <v>309</v>
      </c>
      <c r="E226" s="15"/>
      <c r="F226" s="15">
        <f t="shared" si="25"/>
        <v>0</v>
      </c>
      <c r="G226" s="16">
        <v>8678</v>
      </c>
      <c r="H226" s="15">
        <f t="shared" si="26"/>
        <v>347120</v>
      </c>
      <c r="I226" s="15">
        <f t="shared" si="27"/>
        <v>347120</v>
      </c>
      <c r="J226" s="10"/>
      <c r="K226" s="15">
        <v>0</v>
      </c>
      <c r="L226" s="15">
        <f t="shared" si="23"/>
        <v>347120</v>
      </c>
      <c r="M226" s="15">
        <f t="shared" si="24"/>
        <v>0</v>
      </c>
      <c r="N226" s="15">
        <f t="shared" si="22"/>
        <v>0</v>
      </c>
      <c r="O226" s="10"/>
      <c r="P226" s="10"/>
      <c r="Q226" s="10"/>
      <c r="R226" s="10"/>
      <c r="S226" s="10"/>
      <c r="T226" s="10"/>
      <c r="U226" s="10">
        <f t="shared" si="28"/>
        <v>0</v>
      </c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s="9" customFormat="1">
      <c r="A227" s="14" t="s">
        <v>392</v>
      </c>
      <c r="B227" s="15" t="s">
        <v>393</v>
      </c>
      <c r="C227" s="14" t="s">
        <v>401</v>
      </c>
      <c r="D227" s="15" t="s">
        <v>402</v>
      </c>
      <c r="E227" s="15"/>
      <c r="F227" s="15">
        <f t="shared" si="25"/>
        <v>0</v>
      </c>
      <c r="G227" s="16">
        <v>32589</v>
      </c>
      <c r="H227" s="15">
        <f t="shared" si="26"/>
        <v>1303560</v>
      </c>
      <c r="I227" s="15">
        <f t="shared" si="27"/>
        <v>1303560</v>
      </c>
      <c r="J227" s="10"/>
      <c r="K227" s="15">
        <v>0</v>
      </c>
      <c r="L227" s="15">
        <f t="shared" si="23"/>
        <v>1303560</v>
      </c>
      <c r="M227" s="15">
        <f t="shared" si="24"/>
        <v>0</v>
      </c>
      <c r="N227" s="15">
        <f t="shared" si="22"/>
        <v>0</v>
      </c>
      <c r="O227" s="10"/>
      <c r="P227" s="10"/>
      <c r="Q227" s="10"/>
      <c r="R227" s="10"/>
      <c r="S227" s="10"/>
      <c r="T227" s="10"/>
      <c r="U227" s="10">
        <f t="shared" si="28"/>
        <v>0</v>
      </c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s="9" customFormat="1">
      <c r="A228" s="14" t="s">
        <v>392</v>
      </c>
      <c r="B228" s="15" t="s">
        <v>393</v>
      </c>
      <c r="C228" s="14" t="s">
        <v>403</v>
      </c>
      <c r="D228" s="15" t="s">
        <v>404</v>
      </c>
      <c r="E228" s="15"/>
      <c r="F228" s="15">
        <f t="shared" si="25"/>
        <v>0</v>
      </c>
      <c r="G228" s="16">
        <v>78135</v>
      </c>
      <c r="H228" s="15">
        <f t="shared" si="26"/>
        <v>3125400</v>
      </c>
      <c r="I228" s="15">
        <f t="shared" si="27"/>
        <v>3125400</v>
      </c>
      <c r="J228" s="10"/>
      <c r="K228" s="15">
        <v>0</v>
      </c>
      <c r="L228" s="15">
        <f t="shared" si="23"/>
        <v>3125400</v>
      </c>
      <c r="M228" s="15">
        <f t="shared" si="24"/>
        <v>0</v>
      </c>
      <c r="N228" s="15">
        <f t="shared" si="22"/>
        <v>0</v>
      </c>
      <c r="O228" s="10"/>
      <c r="P228" s="10"/>
      <c r="Q228" s="10"/>
      <c r="R228" s="10"/>
      <c r="S228" s="10"/>
      <c r="T228" s="10"/>
      <c r="U228" s="10">
        <f t="shared" si="28"/>
        <v>0</v>
      </c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s="9" customFormat="1">
      <c r="A229" s="14" t="s">
        <v>392</v>
      </c>
      <c r="B229" s="15" t="s">
        <v>393</v>
      </c>
      <c r="C229" s="14" t="s">
        <v>405</v>
      </c>
      <c r="D229" s="15" t="s">
        <v>406</v>
      </c>
      <c r="E229" s="15"/>
      <c r="F229" s="15">
        <f t="shared" si="25"/>
        <v>0</v>
      </c>
      <c r="G229" s="16">
        <v>495</v>
      </c>
      <c r="H229" s="15">
        <f t="shared" si="26"/>
        <v>19800</v>
      </c>
      <c r="I229" s="15">
        <f t="shared" si="27"/>
        <v>19800</v>
      </c>
      <c r="J229" s="10"/>
      <c r="K229" s="15">
        <v>855380</v>
      </c>
      <c r="L229" s="15">
        <f t="shared" si="23"/>
        <v>0</v>
      </c>
      <c r="M229" s="15">
        <f t="shared" si="24"/>
        <v>19800</v>
      </c>
      <c r="N229" s="15">
        <f t="shared" si="22"/>
        <v>835580</v>
      </c>
      <c r="O229" s="10"/>
      <c r="P229" s="10"/>
      <c r="Q229" s="10"/>
      <c r="R229" s="10"/>
      <c r="S229" s="10"/>
      <c r="T229" s="10"/>
      <c r="U229" s="10">
        <f t="shared" si="28"/>
        <v>0</v>
      </c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s="9" customFormat="1">
      <c r="A230" s="14" t="s">
        <v>392</v>
      </c>
      <c r="B230" s="15" t="s">
        <v>393</v>
      </c>
      <c r="C230" s="14" t="s">
        <v>240</v>
      </c>
      <c r="D230" s="15" t="s">
        <v>241</v>
      </c>
      <c r="E230" s="15"/>
      <c r="F230" s="15">
        <f t="shared" si="25"/>
        <v>0</v>
      </c>
      <c r="G230" s="16">
        <v>9</v>
      </c>
      <c r="H230" s="15">
        <f t="shared" si="26"/>
        <v>360</v>
      </c>
      <c r="I230" s="15">
        <f t="shared" si="27"/>
        <v>360</v>
      </c>
      <c r="J230" s="10"/>
      <c r="K230" s="15">
        <v>0</v>
      </c>
      <c r="L230" s="15">
        <f t="shared" si="23"/>
        <v>360</v>
      </c>
      <c r="M230" s="15">
        <f t="shared" si="24"/>
        <v>0</v>
      </c>
      <c r="N230" s="15">
        <f t="shared" ref="N230:N293" si="29">K230-M230</f>
        <v>0</v>
      </c>
      <c r="O230" s="10"/>
      <c r="P230" s="10"/>
      <c r="Q230" s="10"/>
      <c r="R230" s="10"/>
      <c r="S230" s="10"/>
      <c r="T230" s="10"/>
      <c r="U230" s="10">
        <f t="shared" si="28"/>
        <v>0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s="9" customFormat="1">
      <c r="A231" s="14" t="s">
        <v>392</v>
      </c>
      <c r="B231" s="15" t="s">
        <v>393</v>
      </c>
      <c r="C231" s="14" t="s">
        <v>154</v>
      </c>
      <c r="D231" s="15" t="s">
        <v>155</v>
      </c>
      <c r="E231" s="15"/>
      <c r="F231" s="15">
        <f t="shared" si="25"/>
        <v>0</v>
      </c>
      <c r="G231" s="16">
        <v>316690</v>
      </c>
      <c r="H231" s="15">
        <f t="shared" si="26"/>
        <v>12667600</v>
      </c>
      <c r="I231" s="15">
        <f t="shared" si="27"/>
        <v>12667600</v>
      </c>
      <c r="J231" s="10"/>
      <c r="K231" s="15">
        <v>0</v>
      </c>
      <c r="L231" s="15">
        <f t="shared" ref="L231:L365" si="30">IF(I231&gt;K231,I231-K231,0)</f>
        <v>12667600</v>
      </c>
      <c r="M231" s="15">
        <f t="shared" si="24"/>
        <v>0</v>
      </c>
      <c r="N231" s="15">
        <f t="shared" si="29"/>
        <v>0</v>
      </c>
      <c r="O231" s="10"/>
      <c r="P231" s="10"/>
      <c r="Q231" s="10"/>
      <c r="R231" s="10"/>
      <c r="S231" s="10"/>
      <c r="T231" s="10"/>
      <c r="U231" s="10">
        <f t="shared" si="28"/>
        <v>0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  <row r="232" spans="1:42" s="9" customFormat="1">
      <c r="A232" s="14" t="s">
        <v>392</v>
      </c>
      <c r="B232" s="15" t="s">
        <v>393</v>
      </c>
      <c r="C232" s="14" t="s">
        <v>220</v>
      </c>
      <c r="D232" s="15" t="s">
        <v>221</v>
      </c>
      <c r="E232" s="15"/>
      <c r="F232" s="15">
        <f t="shared" si="25"/>
        <v>0</v>
      </c>
      <c r="G232" s="16">
        <v>2</v>
      </c>
      <c r="H232" s="15">
        <f t="shared" si="26"/>
        <v>80</v>
      </c>
      <c r="I232" s="15">
        <f t="shared" si="27"/>
        <v>80</v>
      </c>
      <c r="J232" s="10"/>
      <c r="K232" s="15">
        <v>0</v>
      </c>
      <c r="L232" s="15">
        <f t="shared" si="30"/>
        <v>80</v>
      </c>
      <c r="M232" s="15">
        <f t="shared" si="24"/>
        <v>0</v>
      </c>
      <c r="N232" s="15">
        <f t="shared" si="29"/>
        <v>0</v>
      </c>
      <c r="O232" s="10"/>
      <c r="P232" s="10"/>
      <c r="Q232" s="10"/>
      <c r="R232" s="10"/>
      <c r="S232" s="10"/>
      <c r="T232" s="10"/>
      <c r="U232" s="10">
        <f t="shared" si="28"/>
        <v>0</v>
      </c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 spans="1:42" s="9" customFormat="1">
      <c r="A233" s="14" t="s">
        <v>392</v>
      </c>
      <c r="B233" s="15" t="s">
        <v>393</v>
      </c>
      <c r="C233" s="14" t="s">
        <v>80</v>
      </c>
      <c r="D233" s="15" t="s">
        <v>81</v>
      </c>
      <c r="E233" s="15"/>
      <c r="F233" s="15">
        <f t="shared" si="25"/>
        <v>0</v>
      </c>
      <c r="G233" s="16">
        <v>3</v>
      </c>
      <c r="H233" s="15">
        <f t="shared" si="26"/>
        <v>120</v>
      </c>
      <c r="I233" s="15">
        <f t="shared" si="27"/>
        <v>120</v>
      </c>
      <c r="J233" s="10"/>
      <c r="K233" s="15">
        <v>0</v>
      </c>
      <c r="L233" s="15">
        <f t="shared" si="30"/>
        <v>120</v>
      </c>
      <c r="M233" s="15">
        <f t="shared" si="24"/>
        <v>0</v>
      </c>
      <c r="N233" s="15">
        <f t="shared" si="29"/>
        <v>0</v>
      </c>
      <c r="O233" s="10"/>
      <c r="P233" s="10"/>
      <c r="Q233" s="10"/>
      <c r="R233" s="10"/>
      <c r="S233" s="10"/>
      <c r="T233" s="10"/>
      <c r="U233" s="10">
        <f t="shared" si="28"/>
        <v>0</v>
      </c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</row>
    <row r="234" spans="1:42" s="9" customFormat="1">
      <c r="A234" s="14" t="s">
        <v>392</v>
      </c>
      <c r="B234" s="15" t="s">
        <v>393</v>
      </c>
      <c r="C234" s="14" t="s">
        <v>407</v>
      </c>
      <c r="D234" s="15" t="s">
        <v>408</v>
      </c>
      <c r="E234" s="15"/>
      <c r="F234" s="15">
        <f t="shared" si="25"/>
        <v>0</v>
      </c>
      <c r="G234" s="16">
        <v>75726</v>
      </c>
      <c r="H234" s="15">
        <f t="shared" si="26"/>
        <v>3029040</v>
      </c>
      <c r="I234" s="15">
        <f t="shared" si="27"/>
        <v>3029040</v>
      </c>
      <c r="J234" s="10"/>
      <c r="K234" s="15">
        <v>98700</v>
      </c>
      <c r="L234" s="15">
        <f t="shared" si="30"/>
        <v>2930340</v>
      </c>
      <c r="M234" s="15">
        <f t="shared" si="24"/>
        <v>98700</v>
      </c>
      <c r="N234" s="15">
        <f t="shared" si="29"/>
        <v>0</v>
      </c>
      <c r="O234" s="10"/>
      <c r="P234" s="10"/>
      <c r="Q234" s="10"/>
      <c r="R234" s="10"/>
      <c r="S234" s="10"/>
      <c r="T234" s="10"/>
      <c r="U234" s="10">
        <f t="shared" si="28"/>
        <v>0</v>
      </c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</row>
    <row r="235" spans="1:42" s="9" customFormat="1">
      <c r="A235" s="14" t="s">
        <v>392</v>
      </c>
      <c r="B235" s="15" t="s">
        <v>393</v>
      </c>
      <c r="C235" s="14" t="s">
        <v>156</v>
      </c>
      <c r="D235" s="15" t="s">
        <v>157</v>
      </c>
      <c r="E235" s="15"/>
      <c r="F235" s="15">
        <f t="shared" si="25"/>
        <v>0</v>
      </c>
      <c r="G235" s="16">
        <v>36</v>
      </c>
      <c r="H235" s="15">
        <f t="shared" si="26"/>
        <v>1440</v>
      </c>
      <c r="I235" s="15">
        <f t="shared" si="27"/>
        <v>1440</v>
      </c>
      <c r="J235" s="10"/>
      <c r="K235" s="15">
        <v>0</v>
      </c>
      <c r="L235" s="15">
        <f t="shared" si="30"/>
        <v>1440</v>
      </c>
      <c r="M235" s="15">
        <f t="shared" si="24"/>
        <v>0</v>
      </c>
      <c r="N235" s="15">
        <f t="shared" si="29"/>
        <v>0</v>
      </c>
      <c r="O235" s="10"/>
      <c r="P235" s="10"/>
      <c r="Q235" s="10"/>
      <c r="R235" s="10"/>
      <c r="S235" s="10"/>
      <c r="T235" s="10"/>
      <c r="U235" s="10">
        <f t="shared" si="28"/>
        <v>0</v>
      </c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</row>
    <row r="236" spans="1:42" s="9" customFormat="1">
      <c r="A236" s="14" t="s">
        <v>392</v>
      </c>
      <c r="B236" s="15" t="s">
        <v>393</v>
      </c>
      <c r="C236" s="14" t="s">
        <v>230</v>
      </c>
      <c r="D236" s="15" t="s">
        <v>231</v>
      </c>
      <c r="E236" s="15"/>
      <c r="F236" s="15">
        <f t="shared" si="25"/>
        <v>0</v>
      </c>
      <c r="G236" s="16">
        <v>5</v>
      </c>
      <c r="H236" s="15">
        <f t="shared" si="26"/>
        <v>200</v>
      </c>
      <c r="I236" s="15">
        <f t="shared" si="27"/>
        <v>200</v>
      </c>
      <c r="J236" s="10"/>
      <c r="K236" s="15">
        <v>0</v>
      </c>
      <c r="L236" s="15">
        <f t="shared" si="30"/>
        <v>200</v>
      </c>
      <c r="M236" s="15">
        <f t="shared" si="24"/>
        <v>0</v>
      </c>
      <c r="N236" s="15">
        <f t="shared" si="29"/>
        <v>0</v>
      </c>
      <c r="O236" s="10"/>
      <c r="P236" s="10"/>
      <c r="Q236" s="10"/>
      <c r="R236" s="10"/>
      <c r="S236" s="10"/>
      <c r="T236" s="10"/>
      <c r="U236" s="10">
        <f t="shared" si="28"/>
        <v>0</v>
      </c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 spans="1:42" s="9" customFormat="1">
      <c r="A237" s="14" t="s">
        <v>392</v>
      </c>
      <c r="B237" s="15" t="s">
        <v>393</v>
      </c>
      <c r="C237" s="14" t="s">
        <v>409</v>
      </c>
      <c r="D237" s="15" t="s">
        <v>410</v>
      </c>
      <c r="E237" s="15"/>
      <c r="F237" s="15">
        <f t="shared" si="25"/>
        <v>0</v>
      </c>
      <c r="G237" s="16">
        <v>21</v>
      </c>
      <c r="H237" s="15">
        <f t="shared" si="26"/>
        <v>840</v>
      </c>
      <c r="I237" s="15">
        <f t="shared" si="27"/>
        <v>840</v>
      </c>
      <c r="J237" s="10">
        <f>SUM(I219:I237)</f>
        <v>22787820</v>
      </c>
      <c r="K237" s="15">
        <v>0</v>
      </c>
      <c r="L237" s="15">
        <f t="shared" si="30"/>
        <v>840</v>
      </c>
      <c r="M237" s="15">
        <f t="shared" si="24"/>
        <v>0</v>
      </c>
      <c r="N237" s="15">
        <f t="shared" si="29"/>
        <v>0</v>
      </c>
      <c r="O237" s="10">
        <f>SUM(L219:L237)</f>
        <v>22504260</v>
      </c>
      <c r="P237" s="10">
        <v>0</v>
      </c>
      <c r="Q237" s="10">
        <f>O237-P237</f>
        <v>22504260</v>
      </c>
      <c r="R237" s="10">
        <v>0</v>
      </c>
      <c r="S237" s="10">
        <v>0</v>
      </c>
      <c r="T237" s="10">
        <f>SUM(N219:N237)</f>
        <v>1334340</v>
      </c>
      <c r="U237" s="10">
        <f t="shared" si="28"/>
        <v>1334340</v>
      </c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</row>
    <row r="238" spans="1:42" s="8" customFormat="1">
      <c r="A238" s="14" t="s">
        <v>411</v>
      </c>
      <c r="B238" s="15" t="s">
        <v>412</v>
      </c>
      <c r="C238" s="14" t="s">
        <v>319</v>
      </c>
      <c r="D238" s="15" t="s">
        <v>320</v>
      </c>
      <c r="E238" s="15"/>
      <c r="F238" s="15">
        <f t="shared" si="25"/>
        <v>0</v>
      </c>
      <c r="G238" s="16">
        <v>29</v>
      </c>
      <c r="H238" s="15">
        <f t="shared" si="26"/>
        <v>1160</v>
      </c>
      <c r="I238" s="15">
        <f t="shared" si="27"/>
        <v>1160</v>
      </c>
      <c r="J238" s="10"/>
      <c r="K238" s="7">
        <v>1400</v>
      </c>
      <c r="L238" s="15">
        <f t="shared" si="30"/>
        <v>0</v>
      </c>
      <c r="M238" s="15">
        <f t="shared" si="24"/>
        <v>1160</v>
      </c>
      <c r="N238" s="15">
        <f t="shared" si="29"/>
        <v>240</v>
      </c>
      <c r="O238" s="10"/>
      <c r="P238" s="10"/>
      <c r="Q238" s="10"/>
      <c r="R238" s="10"/>
      <c r="S238" s="10"/>
      <c r="T238" s="10"/>
      <c r="U238" s="10">
        <f t="shared" si="28"/>
        <v>0</v>
      </c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</row>
    <row r="239" spans="1:42" s="8" customFormat="1">
      <c r="A239" s="14" t="s">
        <v>411</v>
      </c>
      <c r="B239" s="15" t="s">
        <v>412</v>
      </c>
      <c r="C239" s="14" t="s">
        <v>148</v>
      </c>
      <c r="D239" s="15" t="s">
        <v>149</v>
      </c>
      <c r="E239" s="15"/>
      <c r="F239" s="15">
        <f t="shared" si="25"/>
        <v>0</v>
      </c>
      <c r="G239" s="16">
        <v>11</v>
      </c>
      <c r="H239" s="15">
        <f t="shared" si="26"/>
        <v>440</v>
      </c>
      <c r="I239" s="15">
        <f t="shared" si="27"/>
        <v>440</v>
      </c>
      <c r="J239" s="10"/>
      <c r="K239" s="15">
        <v>2419340</v>
      </c>
      <c r="L239" s="15">
        <f t="shared" si="30"/>
        <v>0</v>
      </c>
      <c r="M239" s="15">
        <f t="shared" si="24"/>
        <v>440</v>
      </c>
      <c r="N239" s="15">
        <f t="shared" si="29"/>
        <v>2418900</v>
      </c>
      <c r="O239" s="10"/>
      <c r="P239" s="10"/>
      <c r="Q239" s="10"/>
      <c r="R239" s="10"/>
      <c r="S239" s="10"/>
      <c r="T239" s="10"/>
      <c r="U239" s="10">
        <f t="shared" si="28"/>
        <v>0</v>
      </c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</row>
    <row r="240" spans="1:42" s="8" customFormat="1">
      <c r="A240" s="14" t="s">
        <v>411</v>
      </c>
      <c r="B240" s="15" t="s">
        <v>412</v>
      </c>
      <c r="C240" s="14" t="s">
        <v>413</v>
      </c>
      <c r="D240" s="15" t="s">
        <v>414</v>
      </c>
      <c r="E240" s="15"/>
      <c r="F240" s="15">
        <f t="shared" si="25"/>
        <v>0</v>
      </c>
      <c r="G240" s="16">
        <v>1</v>
      </c>
      <c r="H240" s="15">
        <f t="shared" si="26"/>
        <v>40</v>
      </c>
      <c r="I240" s="15">
        <f t="shared" si="27"/>
        <v>40</v>
      </c>
      <c r="J240" s="10">
        <f>SUM(I238:I240)</f>
        <v>1640</v>
      </c>
      <c r="K240" s="15">
        <v>139520</v>
      </c>
      <c r="L240" s="15">
        <f t="shared" si="30"/>
        <v>0</v>
      </c>
      <c r="M240" s="15">
        <f t="shared" si="24"/>
        <v>40</v>
      </c>
      <c r="N240" s="15">
        <f t="shared" si="29"/>
        <v>139480</v>
      </c>
      <c r="O240" s="10">
        <f>SUM(L238:L240)</f>
        <v>0</v>
      </c>
      <c r="P240" s="10">
        <v>0</v>
      </c>
      <c r="Q240" s="10">
        <f>O240-P240</f>
        <v>0</v>
      </c>
      <c r="R240" s="10">
        <v>0</v>
      </c>
      <c r="S240" s="10">
        <v>0</v>
      </c>
      <c r="T240" s="10">
        <f>SUM(N238:N240)</f>
        <v>2558620</v>
      </c>
      <c r="U240" s="10">
        <f t="shared" si="28"/>
        <v>2558620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  <row r="241" spans="1:42" s="9" customFormat="1">
      <c r="A241" s="14" t="s">
        <v>415</v>
      </c>
      <c r="B241" s="15" t="s">
        <v>416</v>
      </c>
      <c r="C241" s="14" t="s">
        <v>144</v>
      </c>
      <c r="D241" s="15" t="s">
        <v>145</v>
      </c>
      <c r="E241" s="15"/>
      <c r="F241" s="15">
        <f t="shared" si="25"/>
        <v>0</v>
      </c>
      <c r="G241" s="16">
        <v>6</v>
      </c>
      <c r="H241" s="15">
        <f t="shared" si="26"/>
        <v>240</v>
      </c>
      <c r="I241" s="15">
        <f t="shared" si="27"/>
        <v>240</v>
      </c>
      <c r="J241" s="10"/>
      <c r="K241" s="15">
        <v>0</v>
      </c>
      <c r="L241" s="15">
        <f t="shared" si="30"/>
        <v>240</v>
      </c>
      <c r="M241" s="15">
        <f t="shared" si="24"/>
        <v>0</v>
      </c>
      <c r="N241" s="15">
        <f t="shared" si="29"/>
        <v>0</v>
      </c>
      <c r="O241" s="10"/>
      <c r="P241" s="10"/>
      <c r="Q241" s="10"/>
      <c r="R241" s="10"/>
      <c r="S241" s="10"/>
      <c r="T241" s="10"/>
      <c r="U241" s="10">
        <f t="shared" si="28"/>
        <v>0</v>
      </c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</row>
    <row r="242" spans="1:42" s="9" customFormat="1">
      <c r="A242" s="14" t="s">
        <v>415</v>
      </c>
      <c r="B242" s="15" t="s">
        <v>416</v>
      </c>
      <c r="C242" s="14" t="s">
        <v>24</v>
      </c>
      <c r="D242" s="15" t="s">
        <v>25</v>
      </c>
      <c r="E242" s="15"/>
      <c r="F242" s="15">
        <f t="shared" si="25"/>
        <v>0</v>
      </c>
      <c r="G242" s="16">
        <v>29</v>
      </c>
      <c r="H242" s="15">
        <f t="shared" si="26"/>
        <v>1160</v>
      </c>
      <c r="I242" s="15">
        <f t="shared" si="27"/>
        <v>1160</v>
      </c>
      <c r="J242" s="10"/>
      <c r="K242" s="15">
        <v>0</v>
      </c>
      <c r="L242" s="15">
        <f t="shared" si="30"/>
        <v>1160</v>
      </c>
      <c r="M242" s="15">
        <f t="shared" si="24"/>
        <v>0</v>
      </c>
      <c r="N242" s="15">
        <f t="shared" si="29"/>
        <v>0</v>
      </c>
      <c r="O242" s="10"/>
      <c r="P242" s="10"/>
      <c r="Q242" s="10"/>
      <c r="R242" s="10"/>
      <c r="S242" s="10"/>
      <c r="T242" s="10"/>
      <c r="U242" s="10">
        <f t="shared" si="28"/>
        <v>0</v>
      </c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</row>
    <row r="243" spans="1:42" s="9" customFormat="1">
      <c r="A243" s="14" t="s">
        <v>415</v>
      </c>
      <c r="B243" s="15" t="s">
        <v>416</v>
      </c>
      <c r="C243" s="14" t="s">
        <v>417</v>
      </c>
      <c r="D243" s="15" t="s">
        <v>418</v>
      </c>
      <c r="E243" s="15"/>
      <c r="F243" s="15">
        <f t="shared" si="25"/>
        <v>0</v>
      </c>
      <c r="G243" s="16">
        <v>1</v>
      </c>
      <c r="H243" s="15">
        <f t="shared" si="26"/>
        <v>40</v>
      </c>
      <c r="I243" s="15">
        <f t="shared" si="27"/>
        <v>40</v>
      </c>
      <c r="J243" s="10"/>
      <c r="K243" s="15">
        <v>0</v>
      </c>
      <c r="L243" s="15">
        <f t="shared" si="30"/>
        <v>40</v>
      </c>
      <c r="M243" s="15">
        <f t="shared" si="24"/>
        <v>0</v>
      </c>
      <c r="N243" s="15">
        <f t="shared" si="29"/>
        <v>0</v>
      </c>
      <c r="O243" s="10"/>
      <c r="P243" s="10"/>
      <c r="Q243" s="10"/>
      <c r="R243" s="10"/>
      <c r="S243" s="10"/>
      <c r="T243" s="10"/>
      <c r="U243" s="10">
        <f t="shared" si="28"/>
        <v>0</v>
      </c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</row>
    <row r="244" spans="1:42" s="9" customFormat="1">
      <c r="A244" s="14" t="s">
        <v>415</v>
      </c>
      <c r="B244" s="15" t="s">
        <v>416</v>
      </c>
      <c r="C244" s="14" t="s">
        <v>324</v>
      </c>
      <c r="D244" s="15" t="s">
        <v>325</v>
      </c>
      <c r="E244" s="15"/>
      <c r="F244" s="15">
        <f t="shared" si="25"/>
        <v>0</v>
      </c>
      <c r="G244" s="16">
        <v>46</v>
      </c>
      <c r="H244" s="15">
        <f t="shared" si="26"/>
        <v>1840</v>
      </c>
      <c r="I244" s="15">
        <f t="shared" si="27"/>
        <v>1840</v>
      </c>
      <c r="J244" s="10"/>
      <c r="K244" s="15">
        <v>0</v>
      </c>
      <c r="L244" s="15">
        <f t="shared" si="30"/>
        <v>1840</v>
      </c>
      <c r="M244" s="15">
        <f t="shared" si="24"/>
        <v>0</v>
      </c>
      <c r="N244" s="15">
        <f t="shared" si="29"/>
        <v>0</v>
      </c>
      <c r="O244" s="10"/>
      <c r="P244" s="10"/>
      <c r="Q244" s="10"/>
      <c r="R244" s="10"/>
      <c r="S244" s="10"/>
      <c r="T244" s="10"/>
      <c r="U244" s="10">
        <f t="shared" si="28"/>
        <v>0</v>
      </c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</row>
    <row r="245" spans="1:42" s="9" customFormat="1">
      <c r="A245" s="14" t="s">
        <v>415</v>
      </c>
      <c r="B245" s="15" t="s">
        <v>416</v>
      </c>
      <c r="C245" s="14" t="s">
        <v>419</v>
      </c>
      <c r="D245" s="15" t="s">
        <v>420</v>
      </c>
      <c r="E245" s="15"/>
      <c r="F245" s="15">
        <f t="shared" si="25"/>
        <v>0</v>
      </c>
      <c r="G245" s="16">
        <v>4</v>
      </c>
      <c r="H245" s="15">
        <f t="shared" si="26"/>
        <v>160</v>
      </c>
      <c r="I245" s="15">
        <f t="shared" si="27"/>
        <v>160</v>
      </c>
      <c r="J245" s="10"/>
      <c r="K245" s="15">
        <v>0</v>
      </c>
      <c r="L245" s="15">
        <f t="shared" si="30"/>
        <v>160</v>
      </c>
      <c r="M245" s="15">
        <f t="shared" si="24"/>
        <v>0</v>
      </c>
      <c r="N245" s="15">
        <f t="shared" si="29"/>
        <v>0</v>
      </c>
      <c r="O245" s="10"/>
      <c r="P245" s="10"/>
      <c r="Q245" s="10"/>
      <c r="R245" s="10"/>
      <c r="S245" s="10"/>
      <c r="T245" s="10"/>
      <c r="U245" s="10">
        <f t="shared" si="28"/>
        <v>0</v>
      </c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</row>
    <row r="246" spans="1:42" s="9" customFormat="1">
      <c r="A246" s="14" t="s">
        <v>415</v>
      </c>
      <c r="B246" s="15" t="s">
        <v>416</v>
      </c>
      <c r="C246" s="14" t="s">
        <v>421</v>
      </c>
      <c r="D246" s="15" t="s">
        <v>422</v>
      </c>
      <c r="E246" s="15"/>
      <c r="F246" s="15">
        <f t="shared" si="25"/>
        <v>0</v>
      </c>
      <c r="G246" s="16">
        <v>3</v>
      </c>
      <c r="H246" s="15">
        <f t="shared" si="26"/>
        <v>120</v>
      </c>
      <c r="I246" s="15">
        <f t="shared" si="27"/>
        <v>120</v>
      </c>
      <c r="J246" s="10"/>
      <c r="K246" s="15">
        <v>0</v>
      </c>
      <c r="L246" s="15">
        <f t="shared" si="30"/>
        <v>120</v>
      </c>
      <c r="M246" s="15">
        <f t="shared" si="24"/>
        <v>0</v>
      </c>
      <c r="N246" s="15">
        <f t="shared" si="29"/>
        <v>0</v>
      </c>
      <c r="O246" s="10"/>
      <c r="P246" s="10"/>
      <c r="Q246" s="10"/>
      <c r="R246" s="10"/>
      <c r="S246" s="10"/>
      <c r="T246" s="10"/>
      <c r="U246" s="10">
        <f t="shared" si="28"/>
        <v>0</v>
      </c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</row>
    <row r="247" spans="1:42" s="9" customFormat="1">
      <c r="A247" s="14" t="s">
        <v>415</v>
      </c>
      <c r="B247" s="15" t="s">
        <v>416</v>
      </c>
      <c r="C247" s="14"/>
      <c r="D247" s="15" t="s">
        <v>423</v>
      </c>
      <c r="E247" s="15"/>
      <c r="F247" s="15"/>
      <c r="G247" s="16"/>
      <c r="H247" s="15"/>
      <c r="I247" s="15">
        <v>0</v>
      </c>
      <c r="J247" s="10"/>
      <c r="K247" s="15">
        <v>100980</v>
      </c>
      <c r="L247" s="15">
        <f t="shared" si="30"/>
        <v>0</v>
      </c>
      <c r="M247" s="15">
        <f t="shared" si="24"/>
        <v>0</v>
      </c>
      <c r="N247" s="15">
        <f t="shared" si="29"/>
        <v>100980</v>
      </c>
      <c r="O247" s="10"/>
      <c r="P247" s="10"/>
      <c r="Q247" s="10"/>
      <c r="R247" s="10"/>
      <c r="S247" s="10"/>
      <c r="T247" s="10"/>
      <c r="U247" s="10">
        <f t="shared" si="28"/>
        <v>0</v>
      </c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</row>
    <row r="248" spans="1:42" s="9" customFormat="1">
      <c r="A248" s="14" t="s">
        <v>415</v>
      </c>
      <c r="B248" s="15" t="s">
        <v>416</v>
      </c>
      <c r="C248" s="14"/>
      <c r="D248" s="15" t="s">
        <v>147</v>
      </c>
      <c r="E248" s="15"/>
      <c r="F248" s="15"/>
      <c r="G248" s="16"/>
      <c r="H248" s="15"/>
      <c r="I248" s="15">
        <v>0</v>
      </c>
      <c r="J248" s="10">
        <f>SUM(I241:I248)</f>
        <v>3560</v>
      </c>
      <c r="K248" s="15">
        <v>492800</v>
      </c>
      <c r="L248" s="15">
        <f t="shared" si="30"/>
        <v>0</v>
      </c>
      <c r="M248" s="15">
        <f t="shared" si="24"/>
        <v>0</v>
      </c>
      <c r="N248" s="15">
        <f t="shared" si="29"/>
        <v>492800</v>
      </c>
      <c r="O248" s="10">
        <f>SUM(L241:L248)</f>
        <v>3560</v>
      </c>
      <c r="P248" s="10">
        <v>0</v>
      </c>
      <c r="Q248" s="10">
        <f>O248-P248</f>
        <v>3560</v>
      </c>
      <c r="R248" s="10">
        <v>0</v>
      </c>
      <c r="S248" s="10">
        <v>0</v>
      </c>
      <c r="T248" s="10">
        <f>SUM(N241:N248)</f>
        <v>593780</v>
      </c>
      <c r="U248" s="10">
        <f t="shared" si="28"/>
        <v>593780</v>
      </c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</row>
    <row r="249" spans="1:42" s="8" customFormat="1">
      <c r="A249" s="14" t="s">
        <v>424</v>
      </c>
      <c r="B249" s="15" t="s">
        <v>425</v>
      </c>
      <c r="C249" s="14" t="s">
        <v>236</v>
      </c>
      <c r="D249" s="15" t="s">
        <v>237</v>
      </c>
      <c r="E249" s="15"/>
      <c r="F249" s="15">
        <f t="shared" si="25"/>
        <v>0</v>
      </c>
      <c r="G249" s="16">
        <v>104683</v>
      </c>
      <c r="H249" s="15">
        <f t="shared" si="26"/>
        <v>4187320</v>
      </c>
      <c r="I249" s="15">
        <f t="shared" si="27"/>
        <v>4187320</v>
      </c>
      <c r="J249" s="10"/>
      <c r="K249" s="15">
        <v>0</v>
      </c>
      <c r="L249" s="15">
        <f t="shared" si="30"/>
        <v>4187320</v>
      </c>
      <c r="M249" s="15">
        <f t="shared" si="24"/>
        <v>0</v>
      </c>
      <c r="N249" s="15">
        <f t="shared" si="29"/>
        <v>0</v>
      </c>
      <c r="O249" s="10"/>
      <c r="P249" s="10"/>
      <c r="Q249" s="10"/>
      <c r="R249" s="10"/>
      <c r="S249" s="10"/>
      <c r="T249" s="10"/>
      <c r="U249" s="10">
        <f t="shared" si="28"/>
        <v>0</v>
      </c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</row>
    <row r="250" spans="1:42" s="8" customFormat="1">
      <c r="A250" s="14" t="s">
        <v>424</v>
      </c>
      <c r="B250" s="15" t="s">
        <v>425</v>
      </c>
      <c r="C250" s="14" t="s">
        <v>426</v>
      </c>
      <c r="D250" s="15" t="s">
        <v>427</v>
      </c>
      <c r="E250" s="15"/>
      <c r="F250" s="15">
        <f t="shared" si="25"/>
        <v>0</v>
      </c>
      <c r="G250" s="16">
        <v>212624</v>
      </c>
      <c r="H250" s="15">
        <f t="shared" si="26"/>
        <v>8504960</v>
      </c>
      <c r="I250" s="15">
        <f t="shared" si="27"/>
        <v>8504960</v>
      </c>
      <c r="J250" s="10"/>
      <c r="K250" s="15">
        <v>0</v>
      </c>
      <c r="L250" s="15">
        <f t="shared" si="30"/>
        <v>8504960</v>
      </c>
      <c r="M250" s="15">
        <f t="shared" ref="M250:M367" si="31">I250-L250</f>
        <v>0</v>
      </c>
      <c r="N250" s="15">
        <f t="shared" si="29"/>
        <v>0</v>
      </c>
      <c r="O250" s="10"/>
      <c r="P250" s="10"/>
      <c r="Q250" s="10"/>
      <c r="R250" s="10"/>
      <c r="S250" s="10"/>
      <c r="T250" s="10"/>
      <c r="U250" s="10">
        <f t="shared" si="28"/>
        <v>0</v>
      </c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</row>
    <row r="251" spans="1:42" s="8" customFormat="1">
      <c r="A251" s="14" t="s">
        <v>424</v>
      </c>
      <c r="B251" s="15" t="s">
        <v>425</v>
      </c>
      <c r="C251" s="14" t="s">
        <v>278</v>
      </c>
      <c r="D251" s="15" t="s">
        <v>279</v>
      </c>
      <c r="E251" s="15"/>
      <c r="F251" s="15">
        <f t="shared" si="25"/>
        <v>0</v>
      </c>
      <c r="G251" s="16">
        <v>1215</v>
      </c>
      <c r="H251" s="15">
        <f t="shared" si="26"/>
        <v>48600</v>
      </c>
      <c r="I251" s="15">
        <f t="shared" si="27"/>
        <v>48600</v>
      </c>
      <c r="J251" s="10"/>
      <c r="K251" s="15">
        <v>0</v>
      </c>
      <c r="L251" s="15">
        <f t="shared" si="30"/>
        <v>48600</v>
      </c>
      <c r="M251" s="15">
        <f t="shared" si="31"/>
        <v>0</v>
      </c>
      <c r="N251" s="15">
        <f t="shared" si="29"/>
        <v>0</v>
      </c>
      <c r="O251" s="10"/>
      <c r="P251" s="10"/>
      <c r="Q251" s="10"/>
      <c r="R251" s="10"/>
      <c r="S251" s="10"/>
      <c r="T251" s="10"/>
      <c r="U251" s="10">
        <f t="shared" si="28"/>
        <v>0</v>
      </c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</row>
    <row r="252" spans="1:42" s="8" customFormat="1">
      <c r="A252" s="14" t="s">
        <v>424</v>
      </c>
      <c r="B252" s="15" t="s">
        <v>425</v>
      </c>
      <c r="C252" s="14" t="s">
        <v>428</v>
      </c>
      <c r="D252" s="15" t="s">
        <v>429</v>
      </c>
      <c r="E252" s="15"/>
      <c r="F252" s="15">
        <f t="shared" si="25"/>
        <v>0</v>
      </c>
      <c r="G252" s="16">
        <v>105532</v>
      </c>
      <c r="H252" s="15">
        <f t="shared" si="26"/>
        <v>4221280</v>
      </c>
      <c r="I252" s="15">
        <f t="shared" si="27"/>
        <v>4221280</v>
      </c>
      <c r="J252" s="10"/>
      <c r="K252" s="15">
        <v>0</v>
      </c>
      <c r="L252" s="15">
        <f t="shared" si="30"/>
        <v>4221280</v>
      </c>
      <c r="M252" s="15">
        <f t="shared" si="31"/>
        <v>0</v>
      </c>
      <c r="N252" s="15">
        <f t="shared" si="29"/>
        <v>0</v>
      </c>
      <c r="O252" s="10"/>
      <c r="P252" s="10"/>
      <c r="Q252" s="10"/>
      <c r="R252" s="10"/>
      <c r="S252" s="10"/>
      <c r="T252" s="10"/>
      <c r="U252" s="10">
        <f t="shared" si="28"/>
        <v>0</v>
      </c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</row>
    <row r="253" spans="1:42" s="8" customFormat="1">
      <c r="A253" s="14" t="s">
        <v>424</v>
      </c>
      <c r="B253" s="15" t="s">
        <v>425</v>
      </c>
      <c r="C253" s="14" t="s">
        <v>32</v>
      </c>
      <c r="D253" s="15" t="s">
        <v>33</v>
      </c>
      <c r="E253" s="15"/>
      <c r="F253" s="15">
        <f t="shared" si="25"/>
        <v>0</v>
      </c>
      <c r="G253" s="16">
        <v>103215</v>
      </c>
      <c r="H253" s="15">
        <f t="shared" si="26"/>
        <v>4128600</v>
      </c>
      <c r="I253" s="15">
        <f t="shared" si="27"/>
        <v>4128600</v>
      </c>
      <c r="J253" s="10">
        <f>SUM(I249:I253)</f>
        <v>21090760</v>
      </c>
      <c r="K253" s="15">
        <v>0</v>
      </c>
      <c r="L253" s="15">
        <f t="shared" si="30"/>
        <v>4128600</v>
      </c>
      <c r="M253" s="15">
        <f t="shared" si="31"/>
        <v>0</v>
      </c>
      <c r="N253" s="15">
        <f t="shared" si="29"/>
        <v>0</v>
      </c>
      <c r="O253" s="10">
        <f>SUM(L249:L253)</f>
        <v>21090760</v>
      </c>
      <c r="P253" s="10">
        <v>0</v>
      </c>
      <c r="Q253" s="10">
        <f>O253-P253</f>
        <v>21090760</v>
      </c>
      <c r="R253" s="10">
        <v>0</v>
      </c>
      <c r="S253" s="10">
        <v>0</v>
      </c>
      <c r="T253" s="10">
        <v>0</v>
      </c>
      <c r="U253" s="10">
        <f t="shared" si="28"/>
        <v>0</v>
      </c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</row>
    <row r="254" spans="1:42" s="9" customFormat="1">
      <c r="A254" s="14" t="s">
        <v>430</v>
      </c>
      <c r="B254" s="15" t="s">
        <v>431</v>
      </c>
      <c r="C254" s="14" t="s">
        <v>146</v>
      </c>
      <c r="D254" s="15" t="s">
        <v>147</v>
      </c>
      <c r="E254" s="15"/>
      <c r="F254" s="15">
        <f t="shared" si="25"/>
        <v>0</v>
      </c>
      <c r="G254" s="16">
        <v>193624</v>
      </c>
      <c r="H254" s="15">
        <f t="shared" si="26"/>
        <v>7744960</v>
      </c>
      <c r="I254" s="15">
        <f t="shared" si="27"/>
        <v>7744960</v>
      </c>
      <c r="J254" s="10"/>
      <c r="K254" s="15">
        <v>0</v>
      </c>
      <c r="L254" s="15">
        <f t="shared" si="30"/>
        <v>7744960</v>
      </c>
      <c r="M254" s="15">
        <f t="shared" si="31"/>
        <v>0</v>
      </c>
      <c r="N254" s="15">
        <f t="shared" si="29"/>
        <v>0</v>
      </c>
      <c r="O254" s="10"/>
      <c r="P254" s="10"/>
      <c r="Q254" s="10"/>
      <c r="R254" s="10"/>
      <c r="S254" s="10"/>
      <c r="T254" s="10"/>
      <c r="U254" s="10">
        <f t="shared" si="28"/>
        <v>0</v>
      </c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</row>
    <row r="255" spans="1:42" s="9" customFormat="1">
      <c r="A255" s="14">
        <v>608</v>
      </c>
      <c r="B255" s="15" t="s">
        <v>431</v>
      </c>
      <c r="C255" s="14">
        <v>1093</v>
      </c>
      <c r="D255" s="15" t="s">
        <v>432</v>
      </c>
      <c r="E255" s="15">
        <v>1</v>
      </c>
      <c r="F255" s="15">
        <f t="shared" si="25"/>
        <v>50</v>
      </c>
      <c r="G255" s="16"/>
      <c r="H255" s="15">
        <f t="shared" si="26"/>
        <v>0</v>
      </c>
      <c r="I255" s="15">
        <f t="shared" si="27"/>
        <v>50</v>
      </c>
      <c r="J255" s="10"/>
      <c r="K255" s="15">
        <v>0</v>
      </c>
      <c r="L255" s="15">
        <f t="shared" si="30"/>
        <v>50</v>
      </c>
      <c r="M255" s="15">
        <f t="shared" si="31"/>
        <v>0</v>
      </c>
      <c r="N255" s="15">
        <f t="shared" si="29"/>
        <v>0</v>
      </c>
      <c r="O255" s="10"/>
      <c r="P255" s="10"/>
      <c r="Q255" s="10"/>
      <c r="R255" s="10"/>
      <c r="S255" s="10"/>
      <c r="T255" s="10"/>
      <c r="U255" s="10">
        <f t="shared" si="28"/>
        <v>0</v>
      </c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</row>
    <row r="256" spans="1:42" s="9" customFormat="1">
      <c r="A256" s="14" t="s">
        <v>430</v>
      </c>
      <c r="B256" s="15" t="s">
        <v>431</v>
      </c>
      <c r="C256" s="14" t="s">
        <v>428</v>
      </c>
      <c r="D256" s="15" t="s">
        <v>429</v>
      </c>
      <c r="E256" s="15"/>
      <c r="F256" s="15">
        <f t="shared" si="25"/>
        <v>0</v>
      </c>
      <c r="G256" s="16">
        <v>34332</v>
      </c>
      <c r="H256" s="15">
        <f t="shared" si="26"/>
        <v>1373280</v>
      </c>
      <c r="I256" s="15">
        <f t="shared" si="27"/>
        <v>1373280</v>
      </c>
      <c r="J256" s="10"/>
      <c r="K256" s="15">
        <v>0</v>
      </c>
      <c r="L256" s="15">
        <f t="shared" si="30"/>
        <v>1373280</v>
      </c>
      <c r="M256" s="15">
        <f t="shared" si="31"/>
        <v>0</v>
      </c>
      <c r="N256" s="15">
        <f t="shared" si="29"/>
        <v>0</v>
      </c>
      <c r="O256" s="10"/>
      <c r="P256" s="10"/>
      <c r="Q256" s="10"/>
      <c r="R256" s="10"/>
      <c r="S256" s="10"/>
      <c r="T256" s="10"/>
      <c r="U256" s="10">
        <f t="shared" si="28"/>
        <v>0</v>
      </c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</row>
    <row r="257" spans="1:42" s="9" customFormat="1">
      <c r="A257" s="14" t="s">
        <v>430</v>
      </c>
      <c r="B257" s="15" t="s">
        <v>431</v>
      </c>
      <c r="C257" s="14" t="s">
        <v>230</v>
      </c>
      <c r="D257" s="15" t="s">
        <v>231</v>
      </c>
      <c r="E257" s="15"/>
      <c r="F257" s="15">
        <f t="shared" si="25"/>
        <v>0</v>
      </c>
      <c r="G257" s="16">
        <v>271</v>
      </c>
      <c r="H257" s="15">
        <f t="shared" si="26"/>
        <v>10840</v>
      </c>
      <c r="I257" s="15">
        <f t="shared" si="27"/>
        <v>10840</v>
      </c>
      <c r="J257" s="10"/>
      <c r="K257" s="15">
        <v>0</v>
      </c>
      <c r="L257" s="15">
        <f t="shared" si="30"/>
        <v>10840</v>
      </c>
      <c r="M257" s="15">
        <f t="shared" si="31"/>
        <v>0</v>
      </c>
      <c r="N257" s="15">
        <f t="shared" si="29"/>
        <v>0</v>
      </c>
      <c r="O257" s="10"/>
      <c r="P257" s="10"/>
      <c r="Q257" s="10"/>
      <c r="R257" s="10"/>
      <c r="S257" s="10"/>
      <c r="T257" s="10"/>
      <c r="U257" s="10">
        <f t="shared" si="28"/>
        <v>0</v>
      </c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</row>
    <row r="258" spans="1:42" s="9" customFormat="1">
      <c r="A258" s="14" t="s">
        <v>430</v>
      </c>
      <c r="B258" s="15" t="s">
        <v>431</v>
      </c>
      <c r="C258" s="14" t="s">
        <v>433</v>
      </c>
      <c r="D258" s="15" t="s">
        <v>434</v>
      </c>
      <c r="E258" s="15"/>
      <c r="F258" s="15">
        <f t="shared" si="25"/>
        <v>0</v>
      </c>
      <c r="G258" s="16">
        <v>105919</v>
      </c>
      <c r="H258" s="15">
        <f t="shared" si="26"/>
        <v>4236760</v>
      </c>
      <c r="I258" s="15">
        <f t="shared" si="27"/>
        <v>4236760</v>
      </c>
      <c r="J258" s="10">
        <f>SUM(I254:I258)</f>
        <v>13365890</v>
      </c>
      <c r="K258" s="15">
        <v>0</v>
      </c>
      <c r="L258" s="15">
        <f t="shared" si="30"/>
        <v>4236760</v>
      </c>
      <c r="M258" s="15">
        <f t="shared" si="31"/>
        <v>0</v>
      </c>
      <c r="N258" s="15">
        <f t="shared" si="29"/>
        <v>0</v>
      </c>
      <c r="O258" s="10">
        <f>SUM(L254:L258)</f>
        <v>13365890</v>
      </c>
      <c r="P258" s="10">
        <v>0</v>
      </c>
      <c r="Q258" s="10">
        <f>O258-P258</f>
        <v>13365890</v>
      </c>
      <c r="R258" s="10">
        <v>0</v>
      </c>
      <c r="S258" s="10">
        <v>0</v>
      </c>
      <c r="T258" s="10">
        <v>0</v>
      </c>
      <c r="U258" s="10">
        <f t="shared" si="28"/>
        <v>0</v>
      </c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</row>
    <row r="259" spans="1:42" s="8" customFormat="1">
      <c r="A259" s="14" t="s">
        <v>435</v>
      </c>
      <c r="B259" s="15" t="s">
        <v>436</v>
      </c>
      <c r="C259" s="14" t="s">
        <v>146</v>
      </c>
      <c r="D259" s="15" t="s">
        <v>147</v>
      </c>
      <c r="E259" s="15"/>
      <c r="F259" s="15">
        <f t="shared" si="25"/>
        <v>0</v>
      </c>
      <c r="G259" s="16">
        <v>495532</v>
      </c>
      <c r="H259" s="15">
        <f t="shared" si="26"/>
        <v>19821280</v>
      </c>
      <c r="I259" s="15">
        <f t="shared" si="27"/>
        <v>19821280</v>
      </c>
      <c r="J259" s="10"/>
      <c r="K259" s="15">
        <v>0</v>
      </c>
      <c r="L259" s="15">
        <f t="shared" si="30"/>
        <v>19821280</v>
      </c>
      <c r="M259" s="15">
        <f t="shared" si="31"/>
        <v>0</v>
      </c>
      <c r="N259" s="15">
        <f t="shared" si="29"/>
        <v>0</v>
      </c>
      <c r="O259" s="10"/>
      <c r="P259" s="10"/>
      <c r="Q259" s="10"/>
      <c r="R259" s="10"/>
      <c r="S259" s="10"/>
      <c r="T259" s="10"/>
      <c r="U259" s="10">
        <f t="shared" si="28"/>
        <v>0</v>
      </c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</row>
    <row r="260" spans="1:42" s="8" customFormat="1">
      <c r="A260" s="14" t="s">
        <v>435</v>
      </c>
      <c r="B260" s="15" t="s">
        <v>436</v>
      </c>
      <c r="C260" s="14" t="s">
        <v>428</v>
      </c>
      <c r="D260" s="15" t="s">
        <v>429</v>
      </c>
      <c r="E260" s="15"/>
      <c r="F260" s="15">
        <f t="shared" si="25"/>
        <v>0</v>
      </c>
      <c r="G260" s="16">
        <v>10836</v>
      </c>
      <c r="H260" s="15">
        <f t="shared" si="26"/>
        <v>433440</v>
      </c>
      <c r="I260" s="15">
        <f t="shared" si="27"/>
        <v>433440</v>
      </c>
      <c r="J260" s="10"/>
      <c r="K260" s="15">
        <v>0</v>
      </c>
      <c r="L260" s="15">
        <f t="shared" si="30"/>
        <v>433440</v>
      </c>
      <c r="M260" s="15">
        <f t="shared" si="31"/>
        <v>0</v>
      </c>
      <c r="N260" s="15">
        <f t="shared" si="29"/>
        <v>0</v>
      </c>
      <c r="O260" s="10"/>
      <c r="P260" s="10"/>
      <c r="Q260" s="10"/>
      <c r="R260" s="10"/>
      <c r="S260" s="10"/>
      <c r="T260" s="10"/>
      <c r="U260" s="10">
        <f t="shared" si="28"/>
        <v>0</v>
      </c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</row>
    <row r="261" spans="1:42" s="8" customFormat="1">
      <c r="A261" s="14" t="s">
        <v>435</v>
      </c>
      <c r="B261" s="15" t="s">
        <v>436</v>
      </c>
      <c r="C261" s="14" t="s">
        <v>80</v>
      </c>
      <c r="D261" s="15" t="s">
        <v>81</v>
      </c>
      <c r="E261" s="15">
        <v>4</v>
      </c>
      <c r="F261" s="15">
        <f t="shared" si="25"/>
        <v>200</v>
      </c>
      <c r="G261" s="16">
        <v>782758</v>
      </c>
      <c r="H261" s="15">
        <f t="shared" si="26"/>
        <v>31310320</v>
      </c>
      <c r="I261" s="15">
        <f t="shared" si="27"/>
        <v>31310520</v>
      </c>
      <c r="J261" s="10">
        <f>SUM(I259:I261)</f>
        <v>51565240</v>
      </c>
      <c r="K261" s="15">
        <v>0</v>
      </c>
      <c r="L261" s="15">
        <f t="shared" si="30"/>
        <v>31310520</v>
      </c>
      <c r="M261" s="15">
        <f t="shared" si="31"/>
        <v>0</v>
      </c>
      <c r="N261" s="15">
        <f t="shared" si="29"/>
        <v>0</v>
      </c>
      <c r="O261" s="10">
        <f>SUM(L259:L261)</f>
        <v>51565240</v>
      </c>
      <c r="P261" s="10">
        <v>0</v>
      </c>
      <c r="Q261" s="10">
        <f>O261</f>
        <v>51565240</v>
      </c>
      <c r="R261" s="10">
        <v>0</v>
      </c>
      <c r="S261" s="10">
        <v>0</v>
      </c>
      <c r="T261" s="10">
        <v>0</v>
      </c>
      <c r="U261" s="10">
        <f t="shared" si="28"/>
        <v>0</v>
      </c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</row>
    <row r="262" spans="1:42" s="9" customFormat="1">
      <c r="A262" s="14" t="s">
        <v>437</v>
      </c>
      <c r="B262" s="15" t="s">
        <v>438</v>
      </c>
      <c r="C262" s="14" t="s">
        <v>146</v>
      </c>
      <c r="D262" s="15" t="s">
        <v>147</v>
      </c>
      <c r="E262" s="15"/>
      <c r="F262" s="15">
        <f t="shared" si="25"/>
        <v>0</v>
      </c>
      <c r="G262" s="16">
        <v>387028</v>
      </c>
      <c r="H262" s="15">
        <f t="shared" si="26"/>
        <v>15481120</v>
      </c>
      <c r="I262" s="15">
        <f t="shared" si="27"/>
        <v>15481120</v>
      </c>
      <c r="J262" s="10"/>
      <c r="K262" s="15">
        <v>0</v>
      </c>
      <c r="L262" s="15">
        <f t="shared" si="30"/>
        <v>15481120</v>
      </c>
      <c r="M262" s="15">
        <f t="shared" si="31"/>
        <v>0</v>
      </c>
      <c r="N262" s="15">
        <f t="shared" si="29"/>
        <v>0</v>
      </c>
      <c r="O262" s="10"/>
      <c r="P262" s="10"/>
      <c r="Q262" s="10"/>
      <c r="R262" s="10"/>
      <c r="S262" s="10"/>
      <c r="T262" s="10"/>
      <c r="U262" s="10">
        <f t="shared" si="28"/>
        <v>0</v>
      </c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</row>
    <row r="263" spans="1:42" s="9" customFormat="1">
      <c r="A263" s="14" t="s">
        <v>437</v>
      </c>
      <c r="B263" s="15" t="s">
        <v>438</v>
      </c>
      <c r="C263" s="14" t="s">
        <v>428</v>
      </c>
      <c r="D263" s="15" t="s">
        <v>429</v>
      </c>
      <c r="E263" s="15"/>
      <c r="F263" s="15">
        <f t="shared" si="25"/>
        <v>0</v>
      </c>
      <c r="G263" s="16">
        <v>91887</v>
      </c>
      <c r="H263" s="15">
        <f t="shared" si="26"/>
        <v>3675480</v>
      </c>
      <c r="I263" s="15">
        <f t="shared" si="27"/>
        <v>3675480</v>
      </c>
      <c r="J263" s="10"/>
      <c r="K263" s="15">
        <v>46500</v>
      </c>
      <c r="L263" s="15">
        <f t="shared" si="30"/>
        <v>3628980</v>
      </c>
      <c r="M263" s="15">
        <f t="shared" si="31"/>
        <v>46500</v>
      </c>
      <c r="N263" s="15">
        <f t="shared" si="29"/>
        <v>0</v>
      </c>
      <c r="O263" s="10"/>
      <c r="P263" s="10"/>
      <c r="Q263" s="10"/>
      <c r="R263" s="10"/>
      <c r="S263" s="10"/>
      <c r="T263" s="10"/>
      <c r="U263" s="10">
        <f t="shared" si="28"/>
        <v>0</v>
      </c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</row>
    <row r="264" spans="1:42" s="9" customFormat="1">
      <c r="A264" s="14" t="s">
        <v>437</v>
      </c>
      <c r="B264" s="15" t="s">
        <v>438</v>
      </c>
      <c r="C264" s="14" t="s">
        <v>439</v>
      </c>
      <c r="D264" s="15" t="s">
        <v>440</v>
      </c>
      <c r="E264" s="15"/>
      <c r="F264" s="15">
        <f t="shared" si="25"/>
        <v>0</v>
      </c>
      <c r="G264" s="16">
        <v>6330</v>
      </c>
      <c r="H264" s="15">
        <f t="shared" si="26"/>
        <v>253200</v>
      </c>
      <c r="I264" s="15">
        <f t="shared" si="27"/>
        <v>253200</v>
      </c>
      <c r="J264" s="10"/>
      <c r="K264" s="15">
        <v>0</v>
      </c>
      <c r="L264" s="15">
        <f t="shared" si="30"/>
        <v>253200</v>
      </c>
      <c r="M264" s="15">
        <f t="shared" si="31"/>
        <v>0</v>
      </c>
      <c r="N264" s="15">
        <f t="shared" si="29"/>
        <v>0</v>
      </c>
      <c r="O264" s="10"/>
      <c r="P264" s="10"/>
      <c r="Q264" s="10"/>
      <c r="R264" s="10"/>
      <c r="S264" s="10"/>
      <c r="T264" s="10"/>
      <c r="U264" s="10">
        <f t="shared" si="28"/>
        <v>0</v>
      </c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</row>
    <row r="265" spans="1:42" s="9" customFormat="1">
      <c r="A265" s="14" t="s">
        <v>437</v>
      </c>
      <c r="B265" s="15" t="s">
        <v>438</v>
      </c>
      <c r="C265" s="14" t="s">
        <v>441</v>
      </c>
      <c r="D265" s="15" t="s">
        <v>442</v>
      </c>
      <c r="E265" s="15"/>
      <c r="F265" s="15">
        <f t="shared" si="25"/>
        <v>0</v>
      </c>
      <c r="G265" s="16">
        <v>136821</v>
      </c>
      <c r="H265" s="15">
        <f t="shared" si="26"/>
        <v>5472840</v>
      </c>
      <c r="I265" s="15">
        <f t="shared" si="27"/>
        <v>5472840</v>
      </c>
      <c r="J265" s="10"/>
      <c r="K265" s="15">
        <v>0</v>
      </c>
      <c r="L265" s="15">
        <f t="shared" si="30"/>
        <v>5472840</v>
      </c>
      <c r="M265" s="15">
        <f t="shared" si="31"/>
        <v>0</v>
      </c>
      <c r="N265" s="15">
        <f t="shared" si="29"/>
        <v>0</v>
      </c>
      <c r="O265" s="10"/>
      <c r="P265" s="10"/>
      <c r="Q265" s="10"/>
      <c r="R265" s="10"/>
      <c r="S265" s="10"/>
      <c r="T265" s="10"/>
      <c r="U265" s="10">
        <f t="shared" si="28"/>
        <v>0</v>
      </c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</row>
    <row r="266" spans="1:42" s="9" customFormat="1">
      <c r="A266" s="14" t="s">
        <v>437</v>
      </c>
      <c r="B266" s="15" t="s">
        <v>438</v>
      </c>
      <c r="C266" s="14" t="s">
        <v>176</v>
      </c>
      <c r="D266" s="15" t="s">
        <v>177</v>
      </c>
      <c r="E266" s="15"/>
      <c r="F266" s="15">
        <f t="shared" si="25"/>
        <v>0</v>
      </c>
      <c r="G266" s="16">
        <v>20920</v>
      </c>
      <c r="H266" s="15">
        <f t="shared" si="26"/>
        <v>836800</v>
      </c>
      <c r="I266" s="15">
        <f t="shared" si="27"/>
        <v>836800</v>
      </c>
      <c r="J266" s="10"/>
      <c r="K266" s="15">
        <v>0</v>
      </c>
      <c r="L266" s="15">
        <f t="shared" si="30"/>
        <v>836800</v>
      </c>
      <c r="M266" s="15">
        <f t="shared" si="31"/>
        <v>0</v>
      </c>
      <c r="N266" s="15">
        <f t="shared" si="29"/>
        <v>0</v>
      </c>
      <c r="O266" s="10"/>
      <c r="P266" s="10"/>
      <c r="Q266" s="10"/>
      <c r="R266" s="10"/>
      <c r="S266" s="10"/>
      <c r="T266" s="10"/>
      <c r="U266" s="10">
        <f t="shared" si="28"/>
        <v>0</v>
      </c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</row>
    <row r="267" spans="1:42" s="9" customFormat="1">
      <c r="A267" s="14" t="s">
        <v>437</v>
      </c>
      <c r="B267" s="15" t="s">
        <v>438</v>
      </c>
      <c r="C267" s="14" t="s">
        <v>186</v>
      </c>
      <c r="D267" s="15" t="s">
        <v>187</v>
      </c>
      <c r="E267" s="15"/>
      <c r="F267" s="15">
        <f t="shared" si="25"/>
        <v>0</v>
      </c>
      <c r="G267" s="16">
        <v>341916</v>
      </c>
      <c r="H267" s="15">
        <f t="shared" si="26"/>
        <v>13676640</v>
      </c>
      <c r="I267" s="15">
        <f t="shared" si="27"/>
        <v>13676640</v>
      </c>
      <c r="J267" s="10">
        <f>SUM(I262:I267)</f>
        <v>39396080</v>
      </c>
      <c r="K267" s="15">
        <v>0</v>
      </c>
      <c r="L267" s="15">
        <f t="shared" si="30"/>
        <v>13676640</v>
      </c>
      <c r="M267" s="15">
        <f t="shared" si="31"/>
        <v>0</v>
      </c>
      <c r="N267" s="15">
        <f t="shared" si="29"/>
        <v>0</v>
      </c>
      <c r="O267" s="10">
        <f>SUM(L262:L267)</f>
        <v>39349580</v>
      </c>
      <c r="P267" s="10">
        <v>0</v>
      </c>
      <c r="Q267" s="10">
        <f>O267-P267</f>
        <v>39349580</v>
      </c>
      <c r="R267" s="10">
        <v>0</v>
      </c>
      <c r="S267" s="10">
        <v>0</v>
      </c>
      <c r="T267" s="10">
        <v>0</v>
      </c>
      <c r="U267" s="10">
        <f t="shared" si="28"/>
        <v>0</v>
      </c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</row>
    <row r="268" spans="1:42" s="8" customFormat="1">
      <c r="A268" s="14" t="s">
        <v>443</v>
      </c>
      <c r="B268" s="15" t="s">
        <v>444</v>
      </c>
      <c r="C268" s="14" t="s">
        <v>150</v>
      </c>
      <c r="D268" s="15" t="s">
        <v>151</v>
      </c>
      <c r="E268" s="15"/>
      <c r="F268" s="15">
        <f t="shared" si="25"/>
        <v>0</v>
      </c>
      <c r="G268" s="16">
        <v>71844</v>
      </c>
      <c r="H268" s="15">
        <f t="shared" si="26"/>
        <v>2873760</v>
      </c>
      <c r="I268" s="15">
        <f t="shared" si="27"/>
        <v>2873760</v>
      </c>
      <c r="J268" s="10">
        <f>I268</f>
        <v>2873760</v>
      </c>
      <c r="K268" s="15">
        <v>2700</v>
      </c>
      <c r="L268" s="15">
        <f t="shared" si="30"/>
        <v>2871060</v>
      </c>
      <c r="M268" s="15">
        <f t="shared" si="31"/>
        <v>2700</v>
      </c>
      <c r="N268" s="15">
        <f t="shared" si="29"/>
        <v>0</v>
      </c>
      <c r="O268" s="10">
        <f>L268</f>
        <v>2871060</v>
      </c>
      <c r="P268" s="10">
        <v>0</v>
      </c>
      <c r="Q268" s="10">
        <f>O268</f>
        <v>2871060</v>
      </c>
      <c r="R268" s="10">
        <v>0</v>
      </c>
      <c r="S268" s="10">
        <v>0</v>
      </c>
      <c r="T268" s="10">
        <v>0</v>
      </c>
      <c r="U268" s="10">
        <f t="shared" si="28"/>
        <v>0</v>
      </c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</row>
    <row r="269" spans="1:42" s="9" customFormat="1">
      <c r="A269" s="14" t="s">
        <v>445</v>
      </c>
      <c r="B269" s="15" t="s">
        <v>446</v>
      </c>
      <c r="C269" s="14" t="s">
        <v>198</v>
      </c>
      <c r="D269" s="15" t="s">
        <v>199</v>
      </c>
      <c r="E269" s="15"/>
      <c r="F269" s="15">
        <f t="shared" si="25"/>
        <v>0</v>
      </c>
      <c r="G269" s="16">
        <v>78507</v>
      </c>
      <c r="H269" s="15">
        <f t="shared" si="26"/>
        <v>3140280</v>
      </c>
      <c r="I269" s="15">
        <f t="shared" si="27"/>
        <v>3140280</v>
      </c>
      <c r="J269" s="10"/>
      <c r="K269" s="15">
        <v>0</v>
      </c>
      <c r="L269" s="15">
        <f t="shared" si="30"/>
        <v>3140280</v>
      </c>
      <c r="M269" s="15">
        <f t="shared" si="31"/>
        <v>0</v>
      </c>
      <c r="N269" s="15">
        <f t="shared" si="29"/>
        <v>0</v>
      </c>
      <c r="O269" s="10"/>
      <c r="P269" s="10"/>
      <c r="Q269" s="10"/>
      <c r="R269" s="10"/>
      <c r="S269" s="10"/>
      <c r="T269" s="10"/>
      <c r="U269" s="10">
        <f t="shared" si="28"/>
        <v>0</v>
      </c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</row>
    <row r="270" spans="1:42" s="9" customFormat="1">
      <c r="A270" s="14" t="s">
        <v>445</v>
      </c>
      <c r="B270" s="15" t="s">
        <v>446</v>
      </c>
      <c r="C270" s="14" t="s">
        <v>447</v>
      </c>
      <c r="D270" s="15" t="s">
        <v>223</v>
      </c>
      <c r="E270" s="15"/>
      <c r="F270" s="15">
        <f t="shared" ref="F270:F333" si="32">E270*50</f>
        <v>0</v>
      </c>
      <c r="G270" s="16">
        <v>108696</v>
      </c>
      <c r="H270" s="15">
        <f t="shared" ref="H270:H333" si="33">G270*40</f>
        <v>4347840</v>
      </c>
      <c r="I270" s="15">
        <f t="shared" ref="I270:I333" si="34">F270+H270</f>
        <v>4347840</v>
      </c>
      <c r="J270" s="10"/>
      <c r="K270" s="15">
        <v>0</v>
      </c>
      <c r="L270" s="15">
        <f t="shared" si="30"/>
        <v>4347840</v>
      </c>
      <c r="M270" s="15">
        <f t="shared" si="31"/>
        <v>0</v>
      </c>
      <c r="N270" s="15">
        <f t="shared" si="29"/>
        <v>0</v>
      </c>
      <c r="O270" s="10"/>
      <c r="P270" s="10"/>
      <c r="Q270" s="10"/>
      <c r="R270" s="10"/>
      <c r="S270" s="10"/>
      <c r="T270" s="10"/>
      <c r="U270" s="10">
        <f t="shared" si="28"/>
        <v>0</v>
      </c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</row>
    <row r="271" spans="1:42" s="9" customFormat="1">
      <c r="A271" s="14" t="s">
        <v>445</v>
      </c>
      <c r="B271" s="15" t="s">
        <v>446</v>
      </c>
      <c r="C271" s="14" t="s">
        <v>401</v>
      </c>
      <c r="D271" s="15" t="s">
        <v>402</v>
      </c>
      <c r="E271" s="15"/>
      <c r="F271" s="15">
        <f t="shared" si="32"/>
        <v>0</v>
      </c>
      <c r="G271" s="16">
        <v>3930</v>
      </c>
      <c r="H271" s="15">
        <f t="shared" si="33"/>
        <v>157200</v>
      </c>
      <c r="I271" s="15">
        <f t="shared" si="34"/>
        <v>157200</v>
      </c>
      <c r="J271" s="10"/>
      <c r="K271" s="15">
        <v>0</v>
      </c>
      <c r="L271" s="15">
        <f t="shared" si="30"/>
        <v>157200</v>
      </c>
      <c r="M271" s="15">
        <f t="shared" si="31"/>
        <v>0</v>
      </c>
      <c r="N271" s="15">
        <f t="shared" si="29"/>
        <v>0</v>
      </c>
      <c r="O271" s="10"/>
      <c r="P271" s="10"/>
      <c r="Q271" s="10"/>
      <c r="R271" s="10"/>
      <c r="S271" s="10"/>
      <c r="T271" s="10"/>
      <c r="U271" s="10">
        <f t="shared" si="28"/>
        <v>0</v>
      </c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</row>
    <row r="272" spans="1:42" s="9" customFormat="1">
      <c r="A272" s="14" t="s">
        <v>445</v>
      </c>
      <c r="B272" s="15" t="s">
        <v>446</v>
      </c>
      <c r="C272" s="14" t="s">
        <v>80</v>
      </c>
      <c r="D272" s="15" t="s">
        <v>81</v>
      </c>
      <c r="E272" s="15"/>
      <c r="F272" s="15">
        <f t="shared" si="32"/>
        <v>0</v>
      </c>
      <c r="G272" s="16">
        <v>131</v>
      </c>
      <c r="H272" s="15">
        <f t="shared" si="33"/>
        <v>5240</v>
      </c>
      <c r="I272" s="15">
        <f t="shared" si="34"/>
        <v>5240</v>
      </c>
      <c r="J272" s="10"/>
      <c r="K272" s="15">
        <v>0</v>
      </c>
      <c r="L272" s="15">
        <f t="shared" si="30"/>
        <v>5240</v>
      </c>
      <c r="M272" s="15">
        <f t="shared" si="31"/>
        <v>0</v>
      </c>
      <c r="N272" s="15">
        <f t="shared" si="29"/>
        <v>0</v>
      </c>
      <c r="O272" s="10"/>
      <c r="P272" s="10"/>
      <c r="Q272" s="10"/>
      <c r="R272" s="10"/>
      <c r="S272" s="10"/>
      <c r="T272" s="10"/>
      <c r="U272" s="10">
        <f t="shared" si="28"/>
        <v>0</v>
      </c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</row>
    <row r="273" spans="1:42" s="9" customFormat="1">
      <c r="A273" s="14" t="s">
        <v>445</v>
      </c>
      <c r="B273" s="15" t="s">
        <v>446</v>
      </c>
      <c r="C273" s="14" t="s">
        <v>448</v>
      </c>
      <c r="D273" s="15" t="s">
        <v>449</v>
      </c>
      <c r="E273" s="15"/>
      <c r="F273" s="15">
        <f t="shared" si="32"/>
        <v>0</v>
      </c>
      <c r="G273" s="16">
        <v>2110</v>
      </c>
      <c r="H273" s="15">
        <f t="shared" si="33"/>
        <v>84400</v>
      </c>
      <c r="I273" s="15">
        <f t="shared" si="34"/>
        <v>84400</v>
      </c>
      <c r="J273" s="10"/>
      <c r="K273" s="15">
        <v>0</v>
      </c>
      <c r="L273" s="15">
        <f t="shared" si="30"/>
        <v>84400</v>
      </c>
      <c r="M273" s="15">
        <f t="shared" si="31"/>
        <v>0</v>
      </c>
      <c r="N273" s="15">
        <f t="shared" si="29"/>
        <v>0</v>
      </c>
      <c r="O273" s="10"/>
      <c r="P273" s="10"/>
      <c r="Q273" s="10"/>
      <c r="R273" s="10"/>
      <c r="S273" s="10"/>
      <c r="T273" s="10"/>
      <c r="U273" s="10">
        <f t="shared" si="28"/>
        <v>0</v>
      </c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</row>
    <row r="274" spans="1:42" s="9" customFormat="1">
      <c r="A274" s="14" t="s">
        <v>445</v>
      </c>
      <c r="B274" s="15" t="s">
        <v>446</v>
      </c>
      <c r="C274" s="14" t="s">
        <v>324</v>
      </c>
      <c r="D274" s="15" t="s">
        <v>325</v>
      </c>
      <c r="E274" s="15"/>
      <c r="F274" s="15">
        <f t="shared" si="32"/>
        <v>0</v>
      </c>
      <c r="G274" s="16">
        <v>2553</v>
      </c>
      <c r="H274" s="15">
        <f t="shared" si="33"/>
        <v>102120</v>
      </c>
      <c r="I274" s="15">
        <f t="shared" si="34"/>
        <v>102120</v>
      </c>
      <c r="J274" s="10"/>
      <c r="K274" s="15">
        <v>0</v>
      </c>
      <c r="L274" s="15">
        <f t="shared" si="30"/>
        <v>102120</v>
      </c>
      <c r="M274" s="15">
        <f t="shared" si="31"/>
        <v>0</v>
      </c>
      <c r="N274" s="15">
        <f t="shared" si="29"/>
        <v>0</v>
      </c>
      <c r="O274" s="10"/>
      <c r="P274" s="10"/>
      <c r="Q274" s="10"/>
      <c r="R274" s="10"/>
      <c r="S274" s="10"/>
      <c r="T274" s="10"/>
      <c r="U274" s="10">
        <f t="shared" si="28"/>
        <v>0</v>
      </c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</row>
    <row r="275" spans="1:42" s="9" customFormat="1">
      <c r="A275" s="14" t="s">
        <v>445</v>
      </c>
      <c r="B275" s="15" t="s">
        <v>446</v>
      </c>
      <c r="C275" s="14" t="s">
        <v>419</v>
      </c>
      <c r="D275" s="15" t="s">
        <v>420</v>
      </c>
      <c r="E275" s="15"/>
      <c r="F275" s="15">
        <f t="shared" si="32"/>
        <v>0</v>
      </c>
      <c r="G275" s="16">
        <v>20556</v>
      </c>
      <c r="H275" s="15">
        <f t="shared" si="33"/>
        <v>822240</v>
      </c>
      <c r="I275" s="15">
        <f t="shared" si="34"/>
        <v>822240</v>
      </c>
      <c r="J275" s="10"/>
      <c r="K275" s="15">
        <v>0</v>
      </c>
      <c r="L275" s="15">
        <f t="shared" si="30"/>
        <v>822240</v>
      </c>
      <c r="M275" s="15">
        <f t="shared" si="31"/>
        <v>0</v>
      </c>
      <c r="N275" s="15">
        <f t="shared" si="29"/>
        <v>0</v>
      </c>
      <c r="O275" s="10"/>
      <c r="P275" s="10"/>
      <c r="Q275" s="10"/>
      <c r="R275" s="10"/>
      <c r="S275" s="10"/>
      <c r="T275" s="10"/>
      <c r="U275" s="10">
        <f t="shared" si="28"/>
        <v>0</v>
      </c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</row>
    <row r="276" spans="1:42" s="9" customFormat="1">
      <c r="A276" s="14" t="s">
        <v>445</v>
      </c>
      <c r="B276" s="15" t="s">
        <v>446</v>
      </c>
      <c r="C276" s="14" t="s">
        <v>450</v>
      </c>
      <c r="D276" s="15" t="s">
        <v>451</v>
      </c>
      <c r="E276" s="15"/>
      <c r="F276" s="15">
        <f t="shared" si="32"/>
        <v>0</v>
      </c>
      <c r="G276" s="16">
        <v>135726</v>
      </c>
      <c r="H276" s="15">
        <f t="shared" si="33"/>
        <v>5429040</v>
      </c>
      <c r="I276" s="15">
        <f t="shared" si="34"/>
        <v>5429040</v>
      </c>
      <c r="J276" s="10"/>
      <c r="K276" s="15">
        <v>0</v>
      </c>
      <c r="L276" s="15">
        <f t="shared" si="30"/>
        <v>5429040</v>
      </c>
      <c r="M276" s="15">
        <f t="shared" si="31"/>
        <v>0</v>
      </c>
      <c r="N276" s="15">
        <f t="shared" si="29"/>
        <v>0</v>
      </c>
      <c r="O276" s="10"/>
      <c r="P276" s="10"/>
      <c r="Q276" s="10"/>
      <c r="R276" s="10"/>
      <c r="S276" s="10"/>
      <c r="T276" s="10"/>
      <c r="U276" s="10">
        <f t="shared" si="28"/>
        <v>0</v>
      </c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</row>
    <row r="277" spans="1:42" s="9" customFormat="1">
      <c r="A277" s="14" t="s">
        <v>445</v>
      </c>
      <c r="B277" s="15" t="s">
        <v>446</v>
      </c>
      <c r="C277" s="14" t="s">
        <v>452</v>
      </c>
      <c r="D277" s="15" t="s">
        <v>453</v>
      </c>
      <c r="E277" s="15"/>
      <c r="F277" s="15">
        <f t="shared" si="32"/>
        <v>0</v>
      </c>
      <c r="G277" s="16">
        <v>120135</v>
      </c>
      <c r="H277" s="15">
        <f t="shared" si="33"/>
        <v>4805400</v>
      </c>
      <c r="I277" s="15">
        <f t="shared" si="34"/>
        <v>4805400</v>
      </c>
      <c r="J277" s="10"/>
      <c r="K277" s="15">
        <v>0</v>
      </c>
      <c r="L277" s="15">
        <f t="shared" si="30"/>
        <v>4805400</v>
      </c>
      <c r="M277" s="15">
        <f t="shared" si="31"/>
        <v>0</v>
      </c>
      <c r="N277" s="15">
        <f t="shared" si="29"/>
        <v>0</v>
      </c>
      <c r="O277" s="10"/>
      <c r="P277" s="10"/>
      <c r="Q277" s="10"/>
      <c r="R277" s="10"/>
      <c r="S277" s="10"/>
      <c r="T277" s="10"/>
      <c r="U277" s="10">
        <f t="shared" si="28"/>
        <v>0</v>
      </c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</row>
    <row r="278" spans="1:42" s="9" customFormat="1">
      <c r="A278" s="14" t="s">
        <v>445</v>
      </c>
      <c r="B278" s="15" t="s">
        <v>446</v>
      </c>
      <c r="C278" s="14" t="s">
        <v>174</v>
      </c>
      <c r="D278" s="15" t="s">
        <v>175</v>
      </c>
      <c r="E278" s="15"/>
      <c r="F278" s="15">
        <f t="shared" si="32"/>
        <v>0</v>
      </c>
      <c r="G278" s="16">
        <v>58021</v>
      </c>
      <c r="H278" s="15">
        <f t="shared" si="33"/>
        <v>2320840</v>
      </c>
      <c r="I278" s="15">
        <f t="shared" si="34"/>
        <v>2320840</v>
      </c>
      <c r="J278" s="10"/>
      <c r="K278" s="15">
        <v>0</v>
      </c>
      <c r="L278" s="15">
        <f t="shared" si="30"/>
        <v>2320840</v>
      </c>
      <c r="M278" s="15">
        <f t="shared" si="31"/>
        <v>0</v>
      </c>
      <c r="N278" s="15">
        <f t="shared" si="29"/>
        <v>0</v>
      </c>
      <c r="O278" s="10"/>
      <c r="P278" s="10"/>
      <c r="Q278" s="10"/>
      <c r="R278" s="10"/>
      <c r="S278" s="10"/>
      <c r="T278" s="10"/>
      <c r="U278" s="10">
        <f t="shared" si="28"/>
        <v>0</v>
      </c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</row>
    <row r="279" spans="1:42" s="9" customFormat="1">
      <c r="A279" s="14" t="s">
        <v>445</v>
      </c>
      <c r="B279" s="15" t="s">
        <v>446</v>
      </c>
      <c r="C279" s="14" t="s">
        <v>454</v>
      </c>
      <c r="D279" s="15" t="s">
        <v>455</v>
      </c>
      <c r="E279" s="15"/>
      <c r="F279" s="15">
        <f t="shared" si="32"/>
        <v>0</v>
      </c>
      <c r="G279" s="16">
        <v>204788</v>
      </c>
      <c r="H279" s="15">
        <f t="shared" si="33"/>
        <v>8191520</v>
      </c>
      <c r="I279" s="15">
        <f t="shared" si="34"/>
        <v>8191520</v>
      </c>
      <c r="J279" s="10"/>
      <c r="K279" s="15">
        <v>0</v>
      </c>
      <c r="L279" s="15">
        <f t="shared" si="30"/>
        <v>8191520</v>
      </c>
      <c r="M279" s="15">
        <f t="shared" si="31"/>
        <v>0</v>
      </c>
      <c r="N279" s="15">
        <f t="shared" si="29"/>
        <v>0</v>
      </c>
      <c r="O279" s="10"/>
      <c r="P279" s="10"/>
      <c r="Q279" s="10"/>
      <c r="R279" s="10"/>
      <c r="S279" s="10"/>
      <c r="T279" s="10"/>
      <c r="U279" s="10">
        <f t="shared" si="28"/>
        <v>0</v>
      </c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</row>
    <row r="280" spans="1:42" s="9" customFormat="1">
      <c r="A280" s="14" t="s">
        <v>445</v>
      </c>
      <c r="B280" s="15" t="s">
        <v>446</v>
      </c>
      <c r="C280" s="14" t="s">
        <v>456</v>
      </c>
      <c r="D280" s="15" t="s">
        <v>457</v>
      </c>
      <c r="E280" s="15"/>
      <c r="F280" s="15">
        <f t="shared" si="32"/>
        <v>0</v>
      </c>
      <c r="G280" s="16">
        <v>29437</v>
      </c>
      <c r="H280" s="15">
        <f t="shared" si="33"/>
        <v>1177480</v>
      </c>
      <c r="I280" s="15">
        <f t="shared" si="34"/>
        <v>1177480</v>
      </c>
      <c r="J280" s="10"/>
      <c r="K280" s="15">
        <v>0</v>
      </c>
      <c r="L280" s="15">
        <f t="shared" si="30"/>
        <v>1177480</v>
      </c>
      <c r="M280" s="15">
        <f t="shared" si="31"/>
        <v>0</v>
      </c>
      <c r="N280" s="15">
        <f t="shared" si="29"/>
        <v>0</v>
      </c>
      <c r="O280" s="10"/>
      <c r="P280" s="10"/>
      <c r="Q280" s="10"/>
      <c r="R280" s="10"/>
      <c r="S280" s="10"/>
      <c r="T280" s="10"/>
      <c r="U280" s="10">
        <f t="shared" si="28"/>
        <v>0</v>
      </c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</row>
    <row r="281" spans="1:42" s="9" customFormat="1">
      <c r="A281" s="14" t="s">
        <v>445</v>
      </c>
      <c r="B281" s="15" t="s">
        <v>446</v>
      </c>
      <c r="C281" s="14" t="s">
        <v>178</v>
      </c>
      <c r="D281" s="15" t="s">
        <v>179</v>
      </c>
      <c r="E281" s="15"/>
      <c r="F281" s="15">
        <f t="shared" si="32"/>
        <v>0</v>
      </c>
      <c r="G281" s="16">
        <v>22</v>
      </c>
      <c r="H281" s="15">
        <f t="shared" si="33"/>
        <v>880</v>
      </c>
      <c r="I281" s="15">
        <f t="shared" si="34"/>
        <v>880</v>
      </c>
      <c r="J281" s="10"/>
      <c r="K281" s="15">
        <v>0</v>
      </c>
      <c r="L281" s="15">
        <f t="shared" si="30"/>
        <v>880</v>
      </c>
      <c r="M281" s="15">
        <f t="shared" si="31"/>
        <v>0</v>
      </c>
      <c r="N281" s="15">
        <f t="shared" si="29"/>
        <v>0</v>
      </c>
      <c r="O281" s="10"/>
      <c r="P281" s="10"/>
      <c r="Q281" s="10"/>
      <c r="R281" s="10"/>
      <c r="S281" s="10"/>
      <c r="T281" s="10"/>
      <c r="U281" s="10">
        <f t="shared" si="28"/>
        <v>0</v>
      </c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</row>
    <row r="282" spans="1:42" s="9" customFormat="1">
      <c r="A282" s="14" t="s">
        <v>445</v>
      </c>
      <c r="B282" s="15" t="s">
        <v>446</v>
      </c>
      <c r="C282" s="14" t="s">
        <v>458</v>
      </c>
      <c r="D282" s="15" t="s">
        <v>459</v>
      </c>
      <c r="E282" s="15"/>
      <c r="F282" s="15">
        <f t="shared" si="32"/>
        <v>0</v>
      </c>
      <c r="G282" s="16">
        <v>2112</v>
      </c>
      <c r="H282" s="15">
        <f t="shared" si="33"/>
        <v>84480</v>
      </c>
      <c r="I282" s="15">
        <f t="shared" si="34"/>
        <v>84480</v>
      </c>
      <c r="J282" s="10"/>
      <c r="K282" s="15">
        <v>0</v>
      </c>
      <c r="L282" s="15">
        <f t="shared" si="30"/>
        <v>84480</v>
      </c>
      <c r="M282" s="15">
        <f t="shared" si="31"/>
        <v>0</v>
      </c>
      <c r="N282" s="15">
        <f t="shared" si="29"/>
        <v>0</v>
      </c>
      <c r="O282" s="10"/>
      <c r="P282" s="10"/>
      <c r="Q282" s="10"/>
      <c r="R282" s="10"/>
      <c r="S282" s="10"/>
      <c r="T282" s="10"/>
      <c r="U282" s="10">
        <f t="shared" si="28"/>
        <v>0</v>
      </c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</row>
    <row r="283" spans="1:42" s="9" customFormat="1">
      <c r="A283" s="14" t="s">
        <v>445</v>
      </c>
      <c r="B283" s="15" t="s">
        <v>446</v>
      </c>
      <c r="C283" s="14" t="s">
        <v>460</v>
      </c>
      <c r="D283" s="15" t="s">
        <v>461</v>
      </c>
      <c r="E283" s="15"/>
      <c r="F283" s="15">
        <f t="shared" si="32"/>
        <v>0</v>
      </c>
      <c r="G283" s="16">
        <v>101</v>
      </c>
      <c r="H283" s="15">
        <f t="shared" si="33"/>
        <v>4040</v>
      </c>
      <c r="I283" s="15">
        <f t="shared" si="34"/>
        <v>4040</v>
      </c>
      <c r="J283" s="10"/>
      <c r="K283" s="15">
        <v>0</v>
      </c>
      <c r="L283" s="15">
        <f t="shared" si="30"/>
        <v>4040</v>
      </c>
      <c r="M283" s="15">
        <f t="shared" si="31"/>
        <v>0</v>
      </c>
      <c r="N283" s="15">
        <f t="shared" si="29"/>
        <v>0</v>
      </c>
      <c r="O283" s="10"/>
      <c r="P283" s="10"/>
      <c r="Q283" s="10"/>
      <c r="R283" s="10"/>
      <c r="S283" s="10"/>
      <c r="T283" s="10"/>
      <c r="U283" s="10">
        <f t="shared" si="28"/>
        <v>0</v>
      </c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</row>
    <row r="284" spans="1:42" s="9" customFormat="1">
      <c r="A284" s="14" t="s">
        <v>445</v>
      </c>
      <c r="B284" s="15" t="s">
        <v>446</v>
      </c>
      <c r="C284" s="14" t="s">
        <v>310</v>
      </c>
      <c r="D284" s="15" t="s">
        <v>311</v>
      </c>
      <c r="E284" s="15"/>
      <c r="F284" s="15">
        <f t="shared" si="32"/>
        <v>0</v>
      </c>
      <c r="G284" s="16">
        <v>66117</v>
      </c>
      <c r="H284" s="15">
        <f t="shared" si="33"/>
        <v>2644680</v>
      </c>
      <c r="I284" s="15">
        <f t="shared" si="34"/>
        <v>2644680</v>
      </c>
      <c r="J284" s="10">
        <f>SUM(I269:I284)</f>
        <v>33317680</v>
      </c>
      <c r="K284" s="15">
        <v>0</v>
      </c>
      <c r="L284" s="15">
        <f t="shared" si="30"/>
        <v>2644680</v>
      </c>
      <c r="M284" s="15">
        <f t="shared" si="31"/>
        <v>0</v>
      </c>
      <c r="N284" s="15">
        <f t="shared" si="29"/>
        <v>0</v>
      </c>
      <c r="O284" s="10">
        <f>SUM(L269:L284)</f>
        <v>33317680</v>
      </c>
      <c r="P284" s="10">
        <v>0</v>
      </c>
      <c r="Q284" s="10">
        <f>O284</f>
        <v>33317680</v>
      </c>
      <c r="R284" s="10">
        <v>0</v>
      </c>
      <c r="S284" s="10">
        <v>0</v>
      </c>
      <c r="T284" s="10">
        <v>0</v>
      </c>
      <c r="U284" s="10">
        <f t="shared" si="28"/>
        <v>0</v>
      </c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</row>
    <row r="285" spans="1:42" s="8" customFormat="1">
      <c r="A285" s="14" t="s">
        <v>462</v>
      </c>
      <c r="B285" s="15" t="s">
        <v>463</v>
      </c>
      <c r="C285" s="14" t="s">
        <v>146</v>
      </c>
      <c r="D285" s="15" t="s">
        <v>147</v>
      </c>
      <c r="E285" s="15"/>
      <c r="F285" s="15">
        <f t="shared" si="32"/>
        <v>0</v>
      </c>
      <c r="G285" s="16">
        <v>18</v>
      </c>
      <c r="H285" s="15">
        <f t="shared" si="33"/>
        <v>720</v>
      </c>
      <c r="I285" s="15">
        <f t="shared" si="34"/>
        <v>720</v>
      </c>
      <c r="J285" s="10"/>
      <c r="K285" s="15">
        <v>0</v>
      </c>
      <c r="L285" s="15">
        <f t="shared" si="30"/>
        <v>720</v>
      </c>
      <c r="M285" s="15">
        <f t="shared" si="31"/>
        <v>0</v>
      </c>
      <c r="N285" s="15">
        <f t="shared" si="29"/>
        <v>0</v>
      </c>
      <c r="O285" s="10"/>
      <c r="P285" s="10"/>
      <c r="Q285" s="10"/>
      <c r="R285" s="10"/>
      <c r="S285" s="10"/>
      <c r="T285" s="10"/>
      <c r="U285" s="10">
        <f t="shared" ref="U285:U348" si="35">S285+T285</f>
        <v>0</v>
      </c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</row>
    <row r="286" spans="1:42" s="8" customFormat="1">
      <c r="A286" s="14" t="s">
        <v>462</v>
      </c>
      <c r="B286" s="15" t="s">
        <v>463</v>
      </c>
      <c r="C286" s="14" t="s">
        <v>228</v>
      </c>
      <c r="D286" s="15" t="s">
        <v>229</v>
      </c>
      <c r="E286" s="15"/>
      <c r="F286" s="15">
        <f t="shared" si="32"/>
        <v>0</v>
      </c>
      <c r="G286" s="16">
        <v>27490</v>
      </c>
      <c r="H286" s="15">
        <f t="shared" si="33"/>
        <v>1099600</v>
      </c>
      <c r="I286" s="15">
        <f t="shared" si="34"/>
        <v>1099600</v>
      </c>
      <c r="J286" s="10">
        <f>SUM(I285:I286)</f>
        <v>1100320</v>
      </c>
      <c r="K286" s="15">
        <v>0</v>
      </c>
      <c r="L286" s="15">
        <f t="shared" si="30"/>
        <v>1099600</v>
      </c>
      <c r="M286" s="15">
        <f t="shared" si="31"/>
        <v>0</v>
      </c>
      <c r="N286" s="15">
        <f t="shared" si="29"/>
        <v>0</v>
      </c>
      <c r="O286" s="10">
        <f>SUM(L285:L286)</f>
        <v>1100320</v>
      </c>
      <c r="P286" s="10">
        <v>0</v>
      </c>
      <c r="Q286" s="10">
        <f>O286-P286</f>
        <v>1100320</v>
      </c>
      <c r="R286" s="10">
        <v>0</v>
      </c>
      <c r="S286" s="10">
        <v>0</v>
      </c>
      <c r="T286" s="10">
        <v>0</v>
      </c>
      <c r="U286" s="10">
        <f t="shared" si="35"/>
        <v>0</v>
      </c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</row>
    <row r="287" spans="1:42" s="9" customFormat="1">
      <c r="A287" s="14" t="s">
        <v>464</v>
      </c>
      <c r="B287" s="15" t="s">
        <v>465</v>
      </c>
      <c r="C287" s="14" t="s">
        <v>136</v>
      </c>
      <c r="D287" s="15" t="s">
        <v>137</v>
      </c>
      <c r="E287" s="15"/>
      <c r="F287" s="15">
        <f t="shared" si="32"/>
        <v>0</v>
      </c>
      <c r="G287" s="16">
        <v>96819</v>
      </c>
      <c r="H287" s="15">
        <f t="shared" si="33"/>
        <v>3872760</v>
      </c>
      <c r="I287" s="15">
        <f t="shared" si="34"/>
        <v>3872760</v>
      </c>
      <c r="J287" s="10"/>
      <c r="K287" s="15">
        <v>0</v>
      </c>
      <c r="L287" s="15">
        <f t="shared" si="30"/>
        <v>3872760</v>
      </c>
      <c r="M287" s="15">
        <f t="shared" si="31"/>
        <v>0</v>
      </c>
      <c r="N287" s="15">
        <f t="shared" si="29"/>
        <v>0</v>
      </c>
      <c r="O287" s="10"/>
      <c r="P287" s="10"/>
      <c r="Q287" s="10"/>
      <c r="R287" s="10"/>
      <c r="S287" s="10"/>
      <c r="T287" s="10"/>
      <c r="U287" s="10">
        <f t="shared" si="35"/>
        <v>0</v>
      </c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</row>
    <row r="288" spans="1:42" s="9" customFormat="1">
      <c r="A288" s="14" t="s">
        <v>464</v>
      </c>
      <c r="B288" s="15" t="s">
        <v>465</v>
      </c>
      <c r="C288" s="14" t="s">
        <v>138</v>
      </c>
      <c r="D288" s="15" t="s">
        <v>139</v>
      </c>
      <c r="E288" s="15"/>
      <c r="F288" s="15">
        <f t="shared" si="32"/>
        <v>0</v>
      </c>
      <c r="G288" s="16">
        <v>77144</v>
      </c>
      <c r="H288" s="15">
        <f t="shared" si="33"/>
        <v>3085760</v>
      </c>
      <c r="I288" s="15">
        <f t="shared" si="34"/>
        <v>3085760</v>
      </c>
      <c r="J288" s="10"/>
      <c r="K288" s="15">
        <v>0</v>
      </c>
      <c r="L288" s="15">
        <f t="shared" si="30"/>
        <v>3085760</v>
      </c>
      <c r="M288" s="15">
        <f t="shared" si="31"/>
        <v>0</v>
      </c>
      <c r="N288" s="15">
        <f t="shared" si="29"/>
        <v>0</v>
      </c>
      <c r="O288" s="10"/>
      <c r="P288" s="10"/>
      <c r="Q288" s="10"/>
      <c r="R288" s="10"/>
      <c r="S288" s="10"/>
      <c r="T288" s="10"/>
      <c r="U288" s="10">
        <f t="shared" si="35"/>
        <v>0</v>
      </c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</row>
    <row r="289" spans="1:42" s="9" customFormat="1">
      <c r="A289" s="14" t="s">
        <v>464</v>
      </c>
      <c r="B289" s="15" t="s">
        <v>465</v>
      </c>
      <c r="C289" s="14" t="s">
        <v>396</v>
      </c>
      <c r="D289" s="15" t="s">
        <v>222</v>
      </c>
      <c r="E289" s="15"/>
      <c r="F289" s="15">
        <f t="shared" si="32"/>
        <v>0</v>
      </c>
      <c r="G289" s="16">
        <v>13707</v>
      </c>
      <c r="H289" s="15">
        <f t="shared" si="33"/>
        <v>548280</v>
      </c>
      <c r="I289" s="15">
        <f t="shared" si="34"/>
        <v>548280</v>
      </c>
      <c r="J289" s="10"/>
      <c r="K289" s="15">
        <v>500</v>
      </c>
      <c r="L289" s="15">
        <f t="shared" si="30"/>
        <v>547780</v>
      </c>
      <c r="M289" s="15">
        <f t="shared" si="31"/>
        <v>500</v>
      </c>
      <c r="N289" s="15">
        <f t="shared" si="29"/>
        <v>0</v>
      </c>
      <c r="O289" s="10"/>
      <c r="P289" s="10"/>
      <c r="Q289" s="10"/>
      <c r="R289" s="10"/>
      <c r="S289" s="10"/>
      <c r="T289" s="10"/>
      <c r="U289" s="10">
        <f t="shared" si="35"/>
        <v>0</v>
      </c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</row>
    <row r="290" spans="1:42" s="9" customFormat="1">
      <c r="A290" s="14" t="s">
        <v>464</v>
      </c>
      <c r="B290" s="15" t="s">
        <v>465</v>
      </c>
      <c r="C290" s="14" t="s">
        <v>140</v>
      </c>
      <c r="D290" s="15" t="s">
        <v>141</v>
      </c>
      <c r="E290" s="15"/>
      <c r="F290" s="15">
        <f t="shared" si="32"/>
        <v>0</v>
      </c>
      <c r="G290" s="16">
        <v>49005</v>
      </c>
      <c r="H290" s="15">
        <f t="shared" si="33"/>
        <v>1960200</v>
      </c>
      <c r="I290" s="15">
        <f t="shared" si="34"/>
        <v>1960200</v>
      </c>
      <c r="J290" s="10"/>
      <c r="K290" s="15">
        <v>0</v>
      </c>
      <c r="L290" s="15">
        <f t="shared" si="30"/>
        <v>1960200</v>
      </c>
      <c r="M290" s="15">
        <f t="shared" si="31"/>
        <v>0</v>
      </c>
      <c r="N290" s="15">
        <f t="shared" si="29"/>
        <v>0</v>
      </c>
      <c r="O290" s="10"/>
      <c r="P290" s="10"/>
      <c r="Q290" s="10"/>
      <c r="R290" s="10"/>
      <c r="S290" s="10"/>
      <c r="T290" s="10"/>
      <c r="U290" s="10">
        <f t="shared" si="35"/>
        <v>0</v>
      </c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</row>
    <row r="291" spans="1:42" s="9" customFormat="1">
      <c r="A291" s="14" t="s">
        <v>464</v>
      </c>
      <c r="B291" s="15" t="s">
        <v>465</v>
      </c>
      <c r="C291" s="14" t="s">
        <v>319</v>
      </c>
      <c r="D291" s="15" t="s">
        <v>320</v>
      </c>
      <c r="E291" s="15"/>
      <c r="F291" s="15">
        <f t="shared" si="32"/>
        <v>0</v>
      </c>
      <c r="G291" s="16">
        <v>53980</v>
      </c>
      <c r="H291" s="15">
        <f t="shared" si="33"/>
        <v>2159200</v>
      </c>
      <c r="I291" s="15">
        <f t="shared" si="34"/>
        <v>2159200</v>
      </c>
      <c r="J291" s="10"/>
      <c r="K291" s="15">
        <v>1520000</v>
      </c>
      <c r="L291" s="15">
        <f t="shared" si="30"/>
        <v>639200</v>
      </c>
      <c r="M291" s="15">
        <f t="shared" si="31"/>
        <v>1520000</v>
      </c>
      <c r="N291" s="15">
        <f t="shared" si="29"/>
        <v>0</v>
      </c>
      <c r="O291" s="10"/>
      <c r="P291" s="10"/>
      <c r="Q291" s="10"/>
      <c r="R291" s="10"/>
      <c r="S291" s="10"/>
      <c r="T291" s="10"/>
      <c r="U291" s="10">
        <f t="shared" si="35"/>
        <v>0</v>
      </c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</row>
    <row r="292" spans="1:42" s="9" customFormat="1">
      <c r="A292" s="14" t="s">
        <v>464</v>
      </c>
      <c r="B292" s="15" t="s">
        <v>465</v>
      </c>
      <c r="C292" s="14" t="s">
        <v>144</v>
      </c>
      <c r="D292" s="15" t="s">
        <v>145</v>
      </c>
      <c r="E292" s="15"/>
      <c r="F292" s="15">
        <f t="shared" si="32"/>
        <v>0</v>
      </c>
      <c r="G292" s="16">
        <v>54788</v>
      </c>
      <c r="H292" s="15">
        <f t="shared" si="33"/>
        <v>2191520</v>
      </c>
      <c r="I292" s="15">
        <f t="shared" si="34"/>
        <v>2191520</v>
      </c>
      <c r="J292" s="10"/>
      <c r="K292" s="15">
        <v>65700</v>
      </c>
      <c r="L292" s="15">
        <f t="shared" si="30"/>
        <v>2125820</v>
      </c>
      <c r="M292" s="15">
        <f t="shared" si="31"/>
        <v>65700</v>
      </c>
      <c r="N292" s="15">
        <f t="shared" si="29"/>
        <v>0</v>
      </c>
      <c r="O292" s="10"/>
      <c r="P292" s="10"/>
      <c r="Q292" s="10"/>
      <c r="R292" s="10"/>
      <c r="S292" s="10"/>
      <c r="T292" s="10"/>
      <c r="U292" s="10">
        <f t="shared" si="35"/>
        <v>0</v>
      </c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</row>
    <row r="293" spans="1:42" s="9" customFormat="1">
      <c r="A293" s="14" t="s">
        <v>464</v>
      </c>
      <c r="B293" s="15" t="s">
        <v>465</v>
      </c>
      <c r="C293" s="14" t="s">
        <v>426</v>
      </c>
      <c r="D293" s="15" t="s">
        <v>427</v>
      </c>
      <c r="E293" s="15"/>
      <c r="F293" s="15">
        <f t="shared" si="32"/>
        <v>0</v>
      </c>
      <c r="G293" s="16">
        <v>62915</v>
      </c>
      <c r="H293" s="15">
        <f t="shared" si="33"/>
        <v>2516600</v>
      </c>
      <c r="I293" s="15">
        <f t="shared" si="34"/>
        <v>2516600</v>
      </c>
      <c r="J293" s="10"/>
      <c r="K293" s="15">
        <v>0</v>
      </c>
      <c r="L293" s="15">
        <f t="shared" si="30"/>
        <v>2516600</v>
      </c>
      <c r="M293" s="15">
        <f t="shared" si="31"/>
        <v>0</v>
      </c>
      <c r="N293" s="15">
        <f t="shared" si="29"/>
        <v>0</v>
      </c>
      <c r="O293" s="10"/>
      <c r="P293" s="10"/>
      <c r="Q293" s="10"/>
      <c r="R293" s="10"/>
      <c r="S293" s="10"/>
      <c r="T293" s="10"/>
      <c r="U293" s="10">
        <f t="shared" si="35"/>
        <v>0</v>
      </c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</row>
    <row r="294" spans="1:42" s="9" customFormat="1">
      <c r="A294" s="14" t="s">
        <v>464</v>
      </c>
      <c r="B294" s="15" t="s">
        <v>465</v>
      </c>
      <c r="C294" s="14" t="s">
        <v>198</v>
      </c>
      <c r="D294" s="15" t="s">
        <v>199</v>
      </c>
      <c r="E294" s="15"/>
      <c r="F294" s="15">
        <f t="shared" si="32"/>
        <v>0</v>
      </c>
      <c r="G294" s="16">
        <v>208</v>
      </c>
      <c r="H294" s="15">
        <f t="shared" si="33"/>
        <v>8320</v>
      </c>
      <c r="I294" s="15">
        <f t="shared" si="34"/>
        <v>8320</v>
      </c>
      <c r="J294" s="10"/>
      <c r="K294" s="15">
        <v>0</v>
      </c>
      <c r="L294" s="15">
        <f t="shared" si="30"/>
        <v>8320</v>
      </c>
      <c r="M294" s="15">
        <f t="shared" si="31"/>
        <v>0</v>
      </c>
      <c r="N294" s="15">
        <f t="shared" ref="N294:N357" si="36">K294-M294</f>
        <v>0</v>
      </c>
      <c r="O294" s="10"/>
      <c r="P294" s="10"/>
      <c r="Q294" s="10"/>
      <c r="R294" s="10"/>
      <c r="S294" s="10"/>
      <c r="T294" s="10"/>
      <c r="U294" s="10">
        <f t="shared" si="35"/>
        <v>0</v>
      </c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</row>
    <row r="295" spans="1:42" s="9" customFormat="1">
      <c r="A295" s="14" t="s">
        <v>464</v>
      </c>
      <c r="B295" s="15" t="s">
        <v>465</v>
      </c>
      <c r="C295" s="14" t="s">
        <v>146</v>
      </c>
      <c r="D295" s="15" t="s">
        <v>147</v>
      </c>
      <c r="E295" s="15"/>
      <c r="F295" s="15">
        <f t="shared" si="32"/>
        <v>0</v>
      </c>
      <c r="G295" s="16">
        <v>88532</v>
      </c>
      <c r="H295" s="15">
        <f t="shared" si="33"/>
        <v>3541280</v>
      </c>
      <c r="I295" s="15">
        <f t="shared" si="34"/>
        <v>3541280</v>
      </c>
      <c r="J295" s="10"/>
      <c r="K295" s="15">
        <v>0</v>
      </c>
      <c r="L295" s="15">
        <f t="shared" si="30"/>
        <v>3541280</v>
      </c>
      <c r="M295" s="15">
        <f t="shared" si="31"/>
        <v>0</v>
      </c>
      <c r="N295" s="15">
        <f t="shared" si="36"/>
        <v>0</v>
      </c>
      <c r="O295" s="10"/>
      <c r="P295" s="10"/>
      <c r="Q295" s="10"/>
      <c r="R295" s="10"/>
      <c r="S295" s="10"/>
      <c r="T295" s="10"/>
      <c r="U295" s="10">
        <f t="shared" si="35"/>
        <v>0</v>
      </c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</row>
    <row r="296" spans="1:42" s="9" customFormat="1">
      <c r="A296" s="14" t="s">
        <v>464</v>
      </c>
      <c r="B296" s="15" t="s">
        <v>465</v>
      </c>
      <c r="C296" s="14" t="s">
        <v>148</v>
      </c>
      <c r="D296" s="15" t="s">
        <v>149</v>
      </c>
      <c r="E296" s="15"/>
      <c r="F296" s="15">
        <f t="shared" si="32"/>
        <v>0</v>
      </c>
      <c r="G296" s="16">
        <v>125560</v>
      </c>
      <c r="H296" s="15">
        <f t="shared" si="33"/>
        <v>5022400</v>
      </c>
      <c r="I296" s="15">
        <f t="shared" si="34"/>
        <v>5022400</v>
      </c>
      <c r="J296" s="10"/>
      <c r="K296" s="15">
        <v>0</v>
      </c>
      <c r="L296" s="15">
        <f t="shared" si="30"/>
        <v>5022400</v>
      </c>
      <c r="M296" s="15">
        <f t="shared" si="31"/>
        <v>0</v>
      </c>
      <c r="N296" s="15">
        <f t="shared" si="36"/>
        <v>0</v>
      </c>
      <c r="O296" s="10"/>
      <c r="P296" s="10"/>
      <c r="Q296" s="10"/>
      <c r="R296" s="10"/>
      <c r="S296" s="10"/>
      <c r="T296" s="10"/>
      <c r="U296" s="10">
        <f t="shared" si="35"/>
        <v>0</v>
      </c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</row>
    <row r="297" spans="1:42" s="9" customFormat="1">
      <c r="A297" s="14" t="s">
        <v>464</v>
      </c>
      <c r="B297" s="15" t="s">
        <v>465</v>
      </c>
      <c r="C297" s="14" t="s">
        <v>302</v>
      </c>
      <c r="D297" s="15" t="s">
        <v>303</v>
      </c>
      <c r="E297" s="15"/>
      <c r="F297" s="15">
        <f t="shared" si="32"/>
        <v>0</v>
      </c>
      <c r="G297" s="16">
        <v>15451</v>
      </c>
      <c r="H297" s="15">
        <f t="shared" si="33"/>
        <v>618040</v>
      </c>
      <c r="I297" s="15">
        <f t="shared" si="34"/>
        <v>618040</v>
      </c>
      <c r="J297" s="10"/>
      <c r="K297" s="15">
        <v>0</v>
      </c>
      <c r="L297" s="15">
        <f t="shared" si="30"/>
        <v>618040</v>
      </c>
      <c r="M297" s="15">
        <f t="shared" si="31"/>
        <v>0</v>
      </c>
      <c r="N297" s="15">
        <f t="shared" si="36"/>
        <v>0</v>
      </c>
      <c r="O297" s="10"/>
      <c r="P297" s="10"/>
      <c r="Q297" s="10"/>
      <c r="R297" s="10"/>
      <c r="S297" s="10"/>
      <c r="T297" s="10"/>
      <c r="U297" s="10">
        <f t="shared" si="35"/>
        <v>0</v>
      </c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</row>
    <row r="298" spans="1:42" s="9" customFormat="1">
      <c r="A298" s="14" t="s">
        <v>464</v>
      </c>
      <c r="B298" s="15" t="s">
        <v>465</v>
      </c>
      <c r="C298" s="14" t="s">
        <v>278</v>
      </c>
      <c r="D298" s="15" t="s">
        <v>279</v>
      </c>
      <c r="E298" s="15"/>
      <c r="F298" s="15">
        <f t="shared" si="32"/>
        <v>0</v>
      </c>
      <c r="G298" s="16">
        <v>64324</v>
      </c>
      <c r="H298" s="15">
        <f t="shared" si="33"/>
        <v>2572960</v>
      </c>
      <c r="I298" s="15">
        <f t="shared" si="34"/>
        <v>2572960</v>
      </c>
      <c r="J298" s="10"/>
      <c r="K298" s="15">
        <v>0</v>
      </c>
      <c r="L298" s="15">
        <f t="shared" si="30"/>
        <v>2572960</v>
      </c>
      <c r="M298" s="15">
        <f t="shared" si="31"/>
        <v>0</v>
      </c>
      <c r="N298" s="15">
        <f t="shared" si="36"/>
        <v>0</v>
      </c>
      <c r="O298" s="10"/>
      <c r="P298" s="10"/>
      <c r="Q298" s="10"/>
      <c r="R298" s="10"/>
      <c r="S298" s="10"/>
      <c r="T298" s="10"/>
      <c r="U298" s="10">
        <f t="shared" si="35"/>
        <v>0</v>
      </c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</row>
    <row r="299" spans="1:42" s="9" customFormat="1">
      <c r="A299" s="14" t="s">
        <v>464</v>
      </c>
      <c r="B299" s="15" t="s">
        <v>465</v>
      </c>
      <c r="C299" s="14" t="s">
        <v>200</v>
      </c>
      <c r="D299" s="15" t="s">
        <v>201</v>
      </c>
      <c r="E299" s="15"/>
      <c r="F299" s="15">
        <f t="shared" si="32"/>
        <v>0</v>
      </c>
      <c r="G299" s="16">
        <v>36089</v>
      </c>
      <c r="H299" s="15">
        <f t="shared" si="33"/>
        <v>1443560</v>
      </c>
      <c r="I299" s="15">
        <f t="shared" si="34"/>
        <v>1443560</v>
      </c>
      <c r="J299" s="10"/>
      <c r="K299" s="15">
        <v>0</v>
      </c>
      <c r="L299" s="15">
        <f t="shared" si="30"/>
        <v>1443560</v>
      </c>
      <c r="M299" s="15">
        <f t="shared" si="31"/>
        <v>0</v>
      </c>
      <c r="N299" s="15">
        <f t="shared" si="36"/>
        <v>0</v>
      </c>
      <c r="O299" s="10"/>
      <c r="P299" s="10"/>
      <c r="Q299" s="10"/>
      <c r="R299" s="10"/>
      <c r="S299" s="10"/>
      <c r="T299" s="10"/>
      <c r="U299" s="10">
        <f t="shared" si="35"/>
        <v>0</v>
      </c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</row>
    <row r="300" spans="1:42" s="9" customFormat="1">
      <c r="A300" s="14" t="s">
        <v>464</v>
      </c>
      <c r="B300" s="15" t="s">
        <v>465</v>
      </c>
      <c r="C300" s="14" t="s">
        <v>152</v>
      </c>
      <c r="D300" s="15" t="s">
        <v>153</v>
      </c>
      <c r="E300" s="15"/>
      <c r="F300" s="15">
        <f t="shared" si="32"/>
        <v>0</v>
      </c>
      <c r="G300" s="16">
        <v>108770</v>
      </c>
      <c r="H300" s="15">
        <f t="shared" si="33"/>
        <v>4350800</v>
      </c>
      <c r="I300" s="15">
        <f t="shared" si="34"/>
        <v>4350800</v>
      </c>
      <c r="J300" s="10"/>
      <c r="K300" s="15">
        <v>0</v>
      </c>
      <c r="L300" s="15">
        <f t="shared" si="30"/>
        <v>4350800</v>
      </c>
      <c r="M300" s="15">
        <f t="shared" si="31"/>
        <v>0</v>
      </c>
      <c r="N300" s="15">
        <f t="shared" si="36"/>
        <v>0</v>
      </c>
      <c r="O300" s="10"/>
      <c r="P300" s="10"/>
      <c r="Q300" s="10"/>
      <c r="R300" s="10"/>
      <c r="S300" s="10"/>
      <c r="T300" s="10"/>
      <c r="U300" s="10">
        <f t="shared" si="35"/>
        <v>0</v>
      </c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</row>
    <row r="301" spans="1:42" s="9" customFormat="1">
      <c r="A301" s="14" t="s">
        <v>464</v>
      </c>
      <c r="B301" s="15" t="s">
        <v>465</v>
      </c>
      <c r="C301" s="14" t="s">
        <v>220</v>
      </c>
      <c r="D301" s="15" t="s">
        <v>221</v>
      </c>
      <c r="E301" s="15"/>
      <c r="F301" s="15">
        <f t="shared" si="32"/>
        <v>0</v>
      </c>
      <c r="G301" s="16">
        <v>238</v>
      </c>
      <c r="H301" s="15">
        <f t="shared" si="33"/>
        <v>9520</v>
      </c>
      <c r="I301" s="15">
        <f t="shared" si="34"/>
        <v>9520</v>
      </c>
      <c r="J301" s="10"/>
      <c r="K301" s="15">
        <v>0</v>
      </c>
      <c r="L301" s="15">
        <f t="shared" si="30"/>
        <v>9520</v>
      </c>
      <c r="M301" s="15">
        <f t="shared" si="31"/>
        <v>0</v>
      </c>
      <c r="N301" s="15">
        <f t="shared" si="36"/>
        <v>0</v>
      </c>
      <c r="O301" s="10"/>
      <c r="P301" s="10"/>
      <c r="Q301" s="10"/>
      <c r="R301" s="10"/>
      <c r="S301" s="10"/>
      <c r="T301" s="10"/>
      <c r="U301" s="10">
        <f t="shared" si="35"/>
        <v>0</v>
      </c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</row>
    <row r="302" spans="1:42" s="9" customFormat="1">
      <c r="A302" s="14" t="s">
        <v>464</v>
      </c>
      <c r="B302" s="15" t="s">
        <v>465</v>
      </c>
      <c r="C302" s="14" t="s">
        <v>228</v>
      </c>
      <c r="D302" s="15" t="s">
        <v>229</v>
      </c>
      <c r="E302" s="15"/>
      <c r="F302" s="15">
        <f t="shared" si="32"/>
        <v>0</v>
      </c>
      <c r="G302" s="16">
        <v>6387</v>
      </c>
      <c r="H302" s="15">
        <f t="shared" si="33"/>
        <v>255480</v>
      </c>
      <c r="I302" s="15">
        <f t="shared" si="34"/>
        <v>255480</v>
      </c>
      <c r="J302" s="10"/>
      <c r="K302" s="15">
        <v>73700</v>
      </c>
      <c r="L302" s="15">
        <f t="shared" si="30"/>
        <v>181780</v>
      </c>
      <c r="M302" s="15">
        <f t="shared" si="31"/>
        <v>73700</v>
      </c>
      <c r="N302" s="15">
        <f t="shared" si="36"/>
        <v>0</v>
      </c>
      <c r="O302" s="10"/>
      <c r="P302" s="10"/>
      <c r="Q302" s="10"/>
      <c r="R302" s="10"/>
      <c r="S302" s="10"/>
      <c r="T302" s="10"/>
      <c r="U302" s="10">
        <f t="shared" si="35"/>
        <v>0</v>
      </c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</row>
    <row r="303" spans="1:42" s="9" customFormat="1">
      <c r="A303" s="14" t="s">
        <v>464</v>
      </c>
      <c r="B303" s="15" t="s">
        <v>465</v>
      </c>
      <c r="C303" s="14" t="s">
        <v>466</v>
      </c>
      <c r="D303" s="15" t="s">
        <v>467</v>
      </c>
      <c r="E303" s="15"/>
      <c r="F303" s="15">
        <f t="shared" si="32"/>
        <v>0</v>
      </c>
      <c r="G303" s="16">
        <v>11223</v>
      </c>
      <c r="H303" s="15">
        <f t="shared" si="33"/>
        <v>448920</v>
      </c>
      <c r="I303" s="15">
        <f t="shared" si="34"/>
        <v>448920</v>
      </c>
      <c r="J303" s="10"/>
      <c r="K303" s="15">
        <v>0</v>
      </c>
      <c r="L303" s="15">
        <f t="shared" si="30"/>
        <v>448920</v>
      </c>
      <c r="M303" s="15">
        <f t="shared" si="31"/>
        <v>0</v>
      </c>
      <c r="N303" s="15">
        <f t="shared" si="36"/>
        <v>0</v>
      </c>
      <c r="O303" s="10"/>
      <c r="P303" s="10"/>
      <c r="Q303" s="10"/>
      <c r="R303" s="10"/>
      <c r="S303" s="10"/>
      <c r="T303" s="10"/>
      <c r="U303" s="10">
        <f t="shared" si="35"/>
        <v>0</v>
      </c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</row>
    <row r="304" spans="1:42" s="9" customFormat="1">
      <c r="A304" s="14" t="s">
        <v>464</v>
      </c>
      <c r="B304" s="15" t="s">
        <v>465</v>
      </c>
      <c r="C304" s="14" t="s">
        <v>158</v>
      </c>
      <c r="D304" s="15" t="s">
        <v>159</v>
      </c>
      <c r="E304" s="15"/>
      <c r="F304" s="15">
        <f t="shared" si="32"/>
        <v>0</v>
      </c>
      <c r="G304" s="16">
        <v>148361</v>
      </c>
      <c r="H304" s="15">
        <f t="shared" si="33"/>
        <v>5934440</v>
      </c>
      <c r="I304" s="15">
        <f t="shared" si="34"/>
        <v>5934440</v>
      </c>
      <c r="J304" s="10"/>
      <c r="K304" s="15">
        <v>0</v>
      </c>
      <c r="L304" s="15">
        <f t="shared" si="30"/>
        <v>5934440</v>
      </c>
      <c r="M304" s="15">
        <f t="shared" si="31"/>
        <v>0</v>
      </c>
      <c r="N304" s="15">
        <f t="shared" si="36"/>
        <v>0</v>
      </c>
      <c r="O304" s="10"/>
      <c r="P304" s="10"/>
      <c r="Q304" s="10"/>
      <c r="R304" s="10"/>
      <c r="S304" s="10"/>
      <c r="T304" s="10"/>
      <c r="U304" s="10">
        <f t="shared" si="35"/>
        <v>0</v>
      </c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</row>
    <row r="305" spans="1:42" s="9" customFormat="1">
      <c r="A305" s="14" t="s">
        <v>464</v>
      </c>
      <c r="B305" s="15" t="s">
        <v>465</v>
      </c>
      <c r="C305" s="14" t="s">
        <v>468</v>
      </c>
      <c r="D305" s="15" t="s">
        <v>469</v>
      </c>
      <c r="E305" s="15"/>
      <c r="F305" s="15">
        <f t="shared" si="32"/>
        <v>0</v>
      </c>
      <c r="G305" s="16">
        <v>165731</v>
      </c>
      <c r="H305" s="15">
        <f t="shared" si="33"/>
        <v>6629240</v>
      </c>
      <c r="I305" s="15">
        <f t="shared" si="34"/>
        <v>6629240</v>
      </c>
      <c r="J305" s="10"/>
      <c r="K305" s="15">
        <v>0</v>
      </c>
      <c r="L305" s="15">
        <f t="shared" si="30"/>
        <v>6629240</v>
      </c>
      <c r="M305" s="15">
        <f t="shared" si="31"/>
        <v>0</v>
      </c>
      <c r="N305" s="15">
        <f t="shared" si="36"/>
        <v>0</v>
      </c>
      <c r="O305" s="10"/>
      <c r="P305" s="10"/>
      <c r="Q305" s="10"/>
      <c r="R305" s="10"/>
      <c r="S305" s="10"/>
      <c r="T305" s="10"/>
      <c r="U305" s="10">
        <f t="shared" si="35"/>
        <v>0</v>
      </c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</row>
    <row r="306" spans="1:42" s="9" customFormat="1">
      <c r="A306" s="14" t="s">
        <v>464</v>
      </c>
      <c r="B306" s="15" t="s">
        <v>465</v>
      </c>
      <c r="C306" s="14" t="s">
        <v>24</v>
      </c>
      <c r="D306" s="15" t="s">
        <v>25</v>
      </c>
      <c r="E306" s="15"/>
      <c r="F306" s="15">
        <f t="shared" si="32"/>
        <v>0</v>
      </c>
      <c r="G306" s="16">
        <v>356899</v>
      </c>
      <c r="H306" s="15">
        <f t="shared" si="33"/>
        <v>14275960</v>
      </c>
      <c r="I306" s="15">
        <f t="shared" si="34"/>
        <v>14275960</v>
      </c>
      <c r="J306" s="10"/>
      <c r="K306" s="15">
        <v>0</v>
      </c>
      <c r="L306" s="15">
        <f t="shared" si="30"/>
        <v>14275960</v>
      </c>
      <c r="M306" s="15">
        <f t="shared" si="31"/>
        <v>0</v>
      </c>
      <c r="N306" s="15">
        <f t="shared" si="36"/>
        <v>0</v>
      </c>
      <c r="O306" s="10"/>
      <c r="P306" s="10"/>
      <c r="Q306" s="10"/>
      <c r="R306" s="10"/>
      <c r="S306" s="10"/>
      <c r="T306" s="10"/>
      <c r="U306" s="10">
        <f t="shared" si="35"/>
        <v>0</v>
      </c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</row>
    <row r="307" spans="1:42" s="9" customFormat="1">
      <c r="A307" s="14" t="s">
        <v>464</v>
      </c>
      <c r="B307" s="15" t="s">
        <v>465</v>
      </c>
      <c r="C307" s="14" t="s">
        <v>470</v>
      </c>
      <c r="D307" s="15" t="s">
        <v>471</v>
      </c>
      <c r="E307" s="15"/>
      <c r="F307" s="15">
        <f t="shared" si="32"/>
        <v>0</v>
      </c>
      <c r="G307" s="16">
        <v>484239</v>
      </c>
      <c r="H307" s="15">
        <f t="shared" si="33"/>
        <v>19369560</v>
      </c>
      <c r="I307" s="15">
        <f t="shared" si="34"/>
        <v>19369560</v>
      </c>
      <c r="J307" s="10"/>
      <c r="K307" s="15">
        <v>0</v>
      </c>
      <c r="L307" s="15">
        <f t="shared" si="30"/>
        <v>19369560</v>
      </c>
      <c r="M307" s="15">
        <f t="shared" si="31"/>
        <v>0</v>
      </c>
      <c r="N307" s="15">
        <f t="shared" si="36"/>
        <v>0</v>
      </c>
      <c r="O307" s="10"/>
      <c r="P307" s="10"/>
      <c r="Q307" s="10"/>
      <c r="R307" s="10"/>
      <c r="S307" s="10"/>
      <c r="T307" s="10"/>
      <c r="U307" s="10">
        <f t="shared" si="35"/>
        <v>0</v>
      </c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</row>
    <row r="308" spans="1:42" s="9" customFormat="1">
      <c r="A308" s="14" t="s">
        <v>464</v>
      </c>
      <c r="B308" s="15" t="s">
        <v>465</v>
      </c>
      <c r="C308" s="14" t="s">
        <v>160</v>
      </c>
      <c r="D308" s="15" t="s">
        <v>161</v>
      </c>
      <c r="E308" s="15"/>
      <c r="F308" s="15">
        <f t="shared" si="32"/>
        <v>0</v>
      </c>
      <c r="G308" s="16">
        <v>22450</v>
      </c>
      <c r="H308" s="15">
        <f t="shared" si="33"/>
        <v>898000</v>
      </c>
      <c r="I308" s="15">
        <f t="shared" si="34"/>
        <v>898000</v>
      </c>
      <c r="J308" s="10"/>
      <c r="K308" s="15">
        <v>0</v>
      </c>
      <c r="L308" s="15">
        <f t="shared" si="30"/>
        <v>898000</v>
      </c>
      <c r="M308" s="15">
        <f t="shared" si="31"/>
        <v>0</v>
      </c>
      <c r="N308" s="15">
        <f t="shared" si="36"/>
        <v>0</v>
      </c>
      <c r="O308" s="10"/>
      <c r="P308" s="10"/>
      <c r="Q308" s="10"/>
      <c r="R308" s="10"/>
      <c r="S308" s="10"/>
      <c r="T308" s="10"/>
      <c r="U308" s="10">
        <f t="shared" si="35"/>
        <v>0</v>
      </c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</row>
    <row r="309" spans="1:42" s="9" customFormat="1">
      <c r="A309" s="14" t="s">
        <v>464</v>
      </c>
      <c r="B309" s="15" t="s">
        <v>465</v>
      </c>
      <c r="C309" s="14" t="s">
        <v>162</v>
      </c>
      <c r="D309" s="15" t="s">
        <v>163</v>
      </c>
      <c r="E309" s="15"/>
      <c r="F309" s="15">
        <f t="shared" si="32"/>
        <v>0</v>
      </c>
      <c r="G309" s="16">
        <v>33425</v>
      </c>
      <c r="H309" s="15">
        <f t="shared" si="33"/>
        <v>1337000</v>
      </c>
      <c r="I309" s="15">
        <f t="shared" si="34"/>
        <v>1337000</v>
      </c>
      <c r="J309" s="10"/>
      <c r="K309" s="15">
        <v>0</v>
      </c>
      <c r="L309" s="15">
        <f t="shared" si="30"/>
        <v>1337000</v>
      </c>
      <c r="M309" s="15">
        <f t="shared" si="31"/>
        <v>0</v>
      </c>
      <c r="N309" s="15">
        <f t="shared" si="36"/>
        <v>0</v>
      </c>
      <c r="O309" s="10"/>
      <c r="P309" s="10"/>
      <c r="Q309" s="10"/>
      <c r="R309" s="10"/>
      <c r="S309" s="10"/>
      <c r="T309" s="10"/>
      <c r="U309" s="10">
        <f t="shared" si="35"/>
        <v>0</v>
      </c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</row>
    <row r="310" spans="1:42" s="9" customFormat="1">
      <c r="A310" s="14" t="s">
        <v>464</v>
      </c>
      <c r="B310" s="15" t="s">
        <v>465</v>
      </c>
      <c r="C310" s="14" t="s">
        <v>230</v>
      </c>
      <c r="D310" s="15" t="s">
        <v>231</v>
      </c>
      <c r="E310" s="15"/>
      <c r="F310" s="15">
        <f t="shared" si="32"/>
        <v>0</v>
      </c>
      <c r="G310" s="16">
        <v>101327</v>
      </c>
      <c r="H310" s="15">
        <f t="shared" si="33"/>
        <v>4053080</v>
      </c>
      <c r="I310" s="15">
        <f t="shared" si="34"/>
        <v>4053080</v>
      </c>
      <c r="J310" s="10"/>
      <c r="K310" s="15">
        <v>0</v>
      </c>
      <c r="L310" s="15">
        <f t="shared" si="30"/>
        <v>4053080</v>
      </c>
      <c r="M310" s="15">
        <f t="shared" si="31"/>
        <v>0</v>
      </c>
      <c r="N310" s="15">
        <f t="shared" si="36"/>
        <v>0</v>
      </c>
      <c r="O310" s="10"/>
      <c r="P310" s="10"/>
      <c r="Q310" s="10"/>
      <c r="R310" s="10"/>
      <c r="S310" s="10"/>
      <c r="T310" s="10"/>
      <c r="U310" s="10">
        <f t="shared" si="35"/>
        <v>0</v>
      </c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</row>
    <row r="311" spans="1:42" s="9" customFormat="1">
      <c r="A311" s="14" t="s">
        <v>464</v>
      </c>
      <c r="B311" s="15" t="s">
        <v>465</v>
      </c>
      <c r="C311" s="14" t="s">
        <v>164</v>
      </c>
      <c r="D311" s="15" t="s">
        <v>165</v>
      </c>
      <c r="E311" s="15"/>
      <c r="F311" s="15">
        <f t="shared" si="32"/>
        <v>0</v>
      </c>
      <c r="G311" s="16">
        <v>4919</v>
      </c>
      <c r="H311" s="15">
        <f t="shared" si="33"/>
        <v>196760</v>
      </c>
      <c r="I311" s="15">
        <f t="shared" si="34"/>
        <v>196760</v>
      </c>
      <c r="J311" s="10"/>
      <c r="K311" s="15">
        <v>0</v>
      </c>
      <c r="L311" s="15">
        <f t="shared" si="30"/>
        <v>196760</v>
      </c>
      <c r="M311" s="15">
        <f t="shared" si="31"/>
        <v>0</v>
      </c>
      <c r="N311" s="15">
        <f t="shared" si="36"/>
        <v>0</v>
      </c>
      <c r="O311" s="10"/>
      <c r="P311" s="10"/>
      <c r="Q311" s="10"/>
      <c r="R311" s="10"/>
      <c r="S311" s="10"/>
      <c r="T311" s="10"/>
      <c r="U311" s="10">
        <f t="shared" si="35"/>
        <v>0</v>
      </c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</row>
    <row r="312" spans="1:42" s="9" customFormat="1">
      <c r="A312" s="14" t="s">
        <v>464</v>
      </c>
      <c r="B312" s="15" t="s">
        <v>465</v>
      </c>
      <c r="C312" s="14" t="s">
        <v>280</v>
      </c>
      <c r="D312" s="15" t="s">
        <v>281</v>
      </c>
      <c r="E312" s="15"/>
      <c r="F312" s="15">
        <f t="shared" si="32"/>
        <v>0</v>
      </c>
      <c r="G312" s="16">
        <v>7231</v>
      </c>
      <c r="H312" s="15">
        <f t="shared" si="33"/>
        <v>289240</v>
      </c>
      <c r="I312" s="15">
        <f t="shared" si="34"/>
        <v>289240</v>
      </c>
      <c r="J312" s="10"/>
      <c r="K312" s="15">
        <v>0</v>
      </c>
      <c r="L312" s="15">
        <f t="shared" si="30"/>
        <v>289240</v>
      </c>
      <c r="M312" s="15">
        <f t="shared" si="31"/>
        <v>0</v>
      </c>
      <c r="N312" s="15">
        <f t="shared" si="36"/>
        <v>0</v>
      </c>
      <c r="O312" s="10"/>
      <c r="P312" s="10"/>
      <c r="Q312" s="10"/>
      <c r="R312" s="10"/>
      <c r="S312" s="10"/>
      <c r="T312" s="10"/>
      <c r="U312" s="10">
        <f t="shared" si="35"/>
        <v>0</v>
      </c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</row>
    <row r="313" spans="1:42" s="9" customFormat="1">
      <c r="A313" s="14" t="s">
        <v>464</v>
      </c>
      <c r="B313" s="15" t="s">
        <v>465</v>
      </c>
      <c r="C313" s="14" t="s">
        <v>472</v>
      </c>
      <c r="D313" s="15" t="s">
        <v>473</v>
      </c>
      <c r="E313" s="15"/>
      <c r="F313" s="15">
        <f t="shared" si="32"/>
        <v>0</v>
      </c>
      <c r="G313" s="16">
        <v>5</v>
      </c>
      <c r="H313" s="15">
        <f t="shared" si="33"/>
        <v>200</v>
      </c>
      <c r="I313" s="15">
        <f t="shared" si="34"/>
        <v>200</v>
      </c>
      <c r="J313" s="10"/>
      <c r="K313" s="15">
        <v>0</v>
      </c>
      <c r="L313" s="15">
        <f t="shared" si="30"/>
        <v>200</v>
      </c>
      <c r="M313" s="15">
        <f t="shared" si="31"/>
        <v>0</v>
      </c>
      <c r="N313" s="15">
        <f t="shared" si="36"/>
        <v>0</v>
      </c>
      <c r="O313" s="10"/>
      <c r="P313" s="10"/>
      <c r="Q313" s="10"/>
      <c r="R313" s="10"/>
      <c r="S313" s="10"/>
      <c r="T313" s="10"/>
      <c r="U313" s="10">
        <f t="shared" si="35"/>
        <v>0</v>
      </c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</row>
    <row r="314" spans="1:42" s="9" customFormat="1">
      <c r="A314" s="14" t="s">
        <v>464</v>
      </c>
      <c r="B314" s="15" t="s">
        <v>465</v>
      </c>
      <c r="C314" s="14" t="s">
        <v>448</v>
      </c>
      <c r="D314" s="15" t="s">
        <v>449</v>
      </c>
      <c r="E314" s="15"/>
      <c r="F314" s="15">
        <f t="shared" si="32"/>
        <v>0</v>
      </c>
      <c r="G314" s="16">
        <v>36585</v>
      </c>
      <c r="H314" s="15">
        <f t="shared" si="33"/>
        <v>1463400</v>
      </c>
      <c r="I314" s="15">
        <f t="shared" si="34"/>
        <v>1463400</v>
      </c>
      <c r="J314" s="10"/>
      <c r="K314" s="15">
        <v>0</v>
      </c>
      <c r="L314" s="15">
        <f t="shared" si="30"/>
        <v>1463400</v>
      </c>
      <c r="M314" s="15">
        <f t="shared" si="31"/>
        <v>0</v>
      </c>
      <c r="N314" s="15">
        <f t="shared" si="36"/>
        <v>0</v>
      </c>
      <c r="O314" s="10"/>
      <c r="P314" s="10"/>
      <c r="Q314" s="10"/>
      <c r="R314" s="10"/>
      <c r="S314" s="10"/>
      <c r="T314" s="10"/>
      <c r="U314" s="10">
        <f t="shared" si="35"/>
        <v>0</v>
      </c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</row>
    <row r="315" spans="1:42" s="9" customFormat="1">
      <c r="A315" s="14" t="s">
        <v>464</v>
      </c>
      <c r="B315" s="15" t="s">
        <v>465</v>
      </c>
      <c r="C315" s="14" t="s">
        <v>244</v>
      </c>
      <c r="D315" s="15" t="s">
        <v>245</v>
      </c>
      <c r="E315" s="15"/>
      <c r="F315" s="15">
        <f t="shared" si="32"/>
        <v>0</v>
      </c>
      <c r="G315" s="16">
        <v>156801</v>
      </c>
      <c r="H315" s="15">
        <f t="shared" si="33"/>
        <v>6272040</v>
      </c>
      <c r="I315" s="15">
        <f t="shared" si="34"/>
        <v>6272040</v>
      </c>
      <c r="J315" s="10"/>
      <c r="K315" s="15">
        <v>78100</v>
      </c>
      <c r="L315" s="15">
        <f t="shared" si="30"/>
        <v>6193940</v>
      </c>
      <c r="M315" s="15">
        <f t="shared" si="31"/>
        <v>78100</v>
      </c>
      <c r="N315" s="15">
        <f t="shared" si="36"/>
        <v>0</v>
      </c>
      <c r="O315" s="10"/>
      <c r="P315" s="10"/>
      <c r="Q315" s="10"/>
      <c r="R315" s="10"/>
      <c r="S315" s="10"/>
      <c r="T315" s="10"/>
      <c r="U315" s="10">
        <f t="shared" si="35"/>
        <v>0</v>
      </c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</row>
    <row r="316" spans="1:42" s="9" customFormat="1">
      <c r="A316" s="14" t="s">
        <v>464</v>
      </c>
      <c r="B316" s="15" t="s">
        <v>465</v>
      </c>
      <c r="C316" s="14" t="s">
        <v>204</v>
      </c>
      <c r="D316" s="15" t="s">
        <v>205</v>
      </c>
      <c r="E316" s="15"/>
      <c r="F316" s="15">
        <f t="shared" si="32"/>
        <v>0</v>
      </c>
      <c r="G316" s="16">
        <v>8689</v>
      </c>
      <c r="H316" s="15">
        <f t="shared" si="33"/>
        <v>347560</v>
      </c>
      <c r="I316" s="15">
        <f t="shared" si="34"/>
        <v>347560</v>
      </c>
      <c r="J316" s="10"/>
      <c r="K316" s="15">
        <v>0</v>
      </c>
      <c r="L316" s="15">
        <f t="shared" si="30"/>
        <v>347560</v>
      </c>
      <c r="M316" s="15">
        <f t="shared" si="31"/>
        <v>0</v>
      </c>
      <c r="N316" s="15">
        <f t="shared" si="36"/>
        <v>0</v>
      </c>
      <c r="O316" s="10"/>
      <c r="P316" s="10"/>
      <c r="Q316" s="10"/>
      <c r="R316" s="10"/>
      <c r="S316" s="10"/>
      <c r="T316" s="10"/>
      <c r="U316" s="10">
        <f t="shared" si="35"/>
        <v>0</v>
      </c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</row>
    <row r="317" spans="1:42" s="9" customFormat="1">
      <c r="A317" s="14" t="s">
        <v>464</v>
      </c>
      <c r="B317" s="15" t="s">
        <v>465</v>
      </c>
      <c r="C317" s="14" t="s">
        <v>166</v>
      </c>
      <c r="D317" s="15" t="s">
        <v>167</v>
      </c>
      <c r="E317" s="15"/>
      <c r="F317" s="15">
        <f t="shared" si="32"/>
        <v>0</v>
      </c>
      <c r="G317" s="16">
        <v>17812</v>
      </c>
      <c r="H317" s="15">
        <f t="shared" si="33"/>
        <v>712480</v>
      </c>
      <c r="I317" s="15">
        <f t="shared" si="34"/>
        <v>712480</v>
      </c>
      <c r="J317" s="10"/>
      <c r="K317" s="15">
        <v>0</v>
      </c>
      <c r="L317" s="15">
        <f t="shared" si="30"/>
        <v>712480</v>
      </c>
      <c r="M317" s="15">
        <f t="shared" si="31"/>
        <v>0</v>
      </c>
      <c r="N317" s="15">
        <f t="shared" si="36"/>
        <v>0</v>
      </c>
      <c r="O317" s="10"/>
      <c r="P317" s="10"/>
      <c r="Q317" s="10"/>
      <c r="R317" s="10"/>
      <c r="S317" s="10"/>
      <c r="T317" s="10"/>
      <c r="U317" s="10">
        <f t="shared" si="35"/>
        <v>0</v>
      </c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</row>
    <row r="318" spans="1:42" s="9" customFormat="1">
      <c r="A318" s="14" t="s">
        <v>464</v>
      </c>
      <c r="B318" s="15" t="s">
        <v>465</v>
      </c>
      <c r="C318" s="14" t="s">
        <v>132</v>
      </c>
      <c r="D318" s="15" t="s">
        <v>133</v>
      </c>
      <c r="E318" s="15"/>
      <c r="F318" s="15">
        <f t="shared" si="32"/>
        <v>0</v>
      </c>
      <c r="G318" s="16">
        <v>140492</v>
      </c>
      <c r="H318" s="15">
        <f t="shared" si="33"/>
        <v>5619680</v>
      </c>
      <c r="I318" s="15">
        <f t="shared" si="34"/>
        <v>5619680</v>
      </c>
      <c r="J318" s="10"/>
      <c r="K318" s="15">
        <v>0</v>
      </c>
      <c r="L318" s="15">
        <f t="shared" si="30"/>
        <v>5619680</v>
      </c>
      <c r="M318" s="15">
        <f t="shared" si="31"/>
        <v>0</v>
      </c>
      <c r="N318" s="15">
        <f t="shared" si="36"/>
        <v>0</v>
      </c>
      <c r="O318" s="10"/>
      <c r="P318" s="10"/>
      <c r="Q318" s="10"/>
      <c r="R318" s="10"/>
      <c r="S318" s="10"/>
      <c r="T318" s="10"/>
      <c r="U318" s="10">
        <f t="shared" si="35"/>
        <v>0</v>
      </c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</row>
    <row r="319" spans="1:42" s="9" customFormat="1">
      <c r="A319" s="14" t="s">
        <v>464</v>
      </c>
      <c r="B319" s="15" t="s">
        <v>465</v>
      </c>
      <c r="C319" s="14" t="s">
        <v>421</v>
      </c>
      <c r="D319" s="15" t="s">
        <v>422</v>
      </c>
      <c r="E319" s="15"/>
      <c r="F319" s="15">
        <f t="shared" si="32"/>
        <v>0</v>
      </c>
      <c r="G319" s="16">
        <v>6776</v>
      </c>
      <c r="H319" s="15">
        <f t="shared" si="33"/>
        <v>271040</v>
      </c>
      <c r="I319" s="15">
        <f t="shared" si="34"/>
        <v>271040</v>
      </c>
      <c r="J319" s="10"/>
      <c r="K319" s="15">
        <v>0</v>
      </c>
      <c r="L319" s="15">
        <f t="shared" si="30"/>
        <v>271040</v>
      </c>
      <c r="M319" s="15">
        <f t="shared" si="31"/>
        <v>0</v>
      </c>
      <c r="N319" s="15">
        <f t="shared" si="36"/>
        <v>0</v>
      </c>
      <c r="O319" s="10"/>
      <c r="P319" s="10"/>
      <c r="Q319" s="10"/>
      <c r="R319" s="10"/>
      <c r="S319" s="10"/>
      <c r="T319" s="10"/>
      <c r="U319" s="10">
        <f t="shared" si="35"/>
        <v>0</v>
      </c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</row>
    <row r="320" spans="1:42" s="9" customFormat="1">
      <c r="A320" s="14" t="s">
        <v>464</v>
      </c>
      <c r="B320" s="15" t="s">
        <v>465</v>
      </c>
      <c r="C320" s="14" t="s">
        <v>474</v>
      </c>
      <c r="D320" s="15" t="s">
        <v>475</v>
      </c>
      <c r="E320" s="15"/>
      <c r="F320" s="15">
        <f t="shared" si="32"/>
        <v>0</v>
      </c>
      <c r="G320" s="16">
        <v>23</v>
      </c>
      <c r="H320" s="15">
        <f t="shared" si="33"/>
        <v>920</v>
      </c>
      <c r="I320" s="15">
        <f t="shared" si="34"/>
        <v>920</v>
      </c>
      <c r="J320" s="10"/>
      <c r="K320" s="15">
        <v>0</v>
      </c>
      <c r="L320" s="15">
        <f t="shared" si="30"/>
        <v>920</v>
      </c>
      <c r="M320" s="15">
        <f t="shared" si="31"/>
        <v>0</v>
      </c>
      <c r="N320" s="15">
        <f t="shared" si="36"/>
        <v>0</v>
      </c>
      <c r="O320" s="10"/>
      <c r="P320" s="10"/>
      <c r="Q320" s="10"/>
      <c r="R320" s="10"/>
      <c r="S320" s="10"/>
      <c r="T320" s="10"/>
      <c r="U320" s="10">
        <f t="shared" si="35"/>
        <v>0</v>
      </c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</row>
    <row r="321" spans="1:42" s="9" customFormat="1">
      <c r="A321" s="14" t="s">
        <v>464</v>
      </c>
      <c r="B321" s="15" t="s">
        <v>465</v>
      </c>
      <c r="C321" s="14" t="s">
        <v>84</v>
      </c>
      <c r="D321" s="15" t="s">
        <v>85</v>
      </c>
      <c r="E321" s="15"/>
      <c r="F321" s="15">
        <f t="shared" si="32"/>
        <v>0</v>
      </c>
      <c r="G321" s="16">
        <v>4871</v>
      </c>
      <c r="H321" s="15">
        <f t="shared" si="33"/>
        <v>194840</v>
      </c>
      <c r="I321" s="15">
        <f t="shared" si="34"/>
        <v>194840</v>
      </c>
      <c r="J321" s="10"/>
      <c r="K321" s="15">
        <v>0</v>
      </c>
      <c r="L321" s="15">
        <f t="shared" si="30"/>
        <v>194840</v>
      </c>
      <c r="M321" s="15">
        <f t="shared" si="31"/>
        <v>0</v>
      </c>
      <c r="N321" s="15">
        <f t="shared" si="36"/>
        <v>0</v>
      </c>
      <c r="O321" s="10"/>
      <c r="P321" s="10"/>
      <c r="Q321" s="10"/>
      <c r="R321" s="10"/>
      <c r="S321" s="10"/>
      <c r="T321" s="10"/>
      <c r="U321" s="10">
        <f t="shared" si="35"/>
        <v>0</v>
      </c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</row>
    <row r="322" spans="1:42" s="9" customFormat="1">
      <c r="A322" s="14" t="s">
        <v>464</v>
      </c>
      <c r="B322" s="15" t="s">
        <v>465</v>
      </c>
      <c r="C322" s="14" t="s">
        <v>476</v>
      </c>
      <c r="D322" s="15" t="s">
        <v>477</v>
      </c>
      <c r="E322" s="15"/>
      <c r="F322" s="15">
        <f t="shared" si="32"/>
        <v>0</v>
      </c>
      <c r="G322" s="16">
        <v>27656</v>
      </c>
      <c r="H322" s="15">
        <f t="shared" si="33"/>
        <v>1106240</v>
      </c>
      <c r="I322" s="15">
        <f t="shared" si="34"/>
        <v>1106240</v>
      </c>
      <c r="J322" s="10"/>
      <c r="K322" s="15">
        <v>0</v>
      </c>
      <c r="L322" s="15">
        <f t="shared" si="30"/>
        <v>1106240</v>
      </c>
      <c r="M322" s="15">
        <f t="shared" si="31"/>
        <v>0</v>
      </c>
      <c r="N322" s="15">
        <f t="shared" si="36"/>
        <v>0</v>
      </c>
      <c r="O322" s="10"/>
      <c r="P322" s="10"/>
      <c r="Q322" s="10"/>
      <c r="R322" s="10"/>
      <c r="S322" s="10"/>
      <c r="T322" s="10"/>
      <c r="U322" s="10">
        <f t="shared" si="35"/>
        <v>0</v>
      </c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1:42" s="9" customFormat="1">
      <c r="A323" s="14" t="s">
        <v>464</v>
      </c>
      <c r="B323" s="15" t="s">
        <v>465</v>
      </c>
      <c r="C323" s="14" t="s">
        <v>478</v>
      </c>
      <c r="D323" s="15" t="s">
        <v>479</v>
      </c>
      <c r="E323" s="15"/>
      <c r="F323" s="15">
        <f t="shared" si="32"/>
        <v>0</v>
      </c>
      <c r="G323" s="16">
        <v>13751</v>
      </c>
      <c r="H323" s="15">
        <f t="shared" si="33"/>
        <v>550040</v>
      </c>
      <c r="I323" s="15">
        <f t="shared" si="34"/>
        <v>550040</v>
      </c>
      <c r="J323" s="10"/>
      <c r="K323" s="15">
        <v>0</v>
      </c>
      <c r="L323" s="15">
        <f t="shared" si="30"/>
        <v>550040</v>
      </c>
      <c r="M323" s="15">
        <f t="shared" si="31"/>
        <v>0</v>
      </c>
      <c r="N323" s="15">
        <f t="shared" si="36"/>
        <v>0</v>
      </c>
      <c r="O323" s="10"/>
      <c r="P323" s="10"/>
      <c r="Q323" s="10"/>
      <c r="R323" s="10"/>
      <c r="S323" s="10"/>
      <c r="T323" s="10"/>
      <c r="U323" s="10">
        <f t="shared" si="35"/>
        <v>0</v>
      </c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</row>
    <row r="324" spans="1:42" s="9" customFormat="1">
      <c r="A324" s="14" t="s">
        <v>464</v>
      </c>
      <c r="B324" s="15" t="s">
        <v>465</v>
      </c>
      <c r="C324" s="14" t="s">
        <v>450</v>
      </c>
      <c r="D324" s="15" t="s">
        <v>451</v>
      </c>
      <c r="E324" s="15"/>
      <c r="F324" s="15">
        <f t="shared" si="32"/>
        <v>0</v>
      </c>
      <c r="G324" s="16">
        <v>16886</v>
      </c>
      <c r="H324" s="15">
        <f t="shared" si="33"/>
        <v>675440</v>
      </c>
      <c r="I324" s="15">
        <f t="shared" si="34"/>
        <v>675440</v>
      </c>
      <c r="J324" s="10"/>
      <c r="K324" s="15">
        <v>0</v>
      </c>
      <c r="L324" s="15">
        <f t="shared" si="30"/>
        <v>675440</v>
      </c>
      <c r="M324" s="15">
        <f t="shared" si="31"/>
        <v>0</v>
      </c>
      <c r="N324" s="15">
        <f t="shared" si="36"/>
        <v>0</v>
      </c>
      <c r="O324" s="10"/>
      <c r="P324" s="10"/>
      <c r="Q324" s="10"/>
      <c r="R324" s="10"/>
      <c r="S324" s="10"/>
      <c r="T324" s="10"/>
      <c r="U324" s="10">
        <f t="shared" si="35"/>
        <v>0</v>
      </c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 spans="1:42" s="9" customFormat="1">
      <c r="A325" s="14" t="s">
        <v>464</v>
      </c>
      <c r="B325" s="15" t="s">
        <v>465</v>
      </c>
      <c r="C325" s="14" t="s">
        <v>170</v>
      </c>
      <c r="D325" s="15" t="s">
        <v>171</v>
      </c>
      <c r="E325" s="15"/>
      <c r="F325" s="15">
        <f t="shared" si="32"/>
        <v>0</v>
      </c>
      <c r="G325" s="16">
        <v>21180</v>
      </c>
      <c r="H325" s="15">
        <f t="shared" si="33"/>
        <v>847200</v>
      </c>
      <c r="I325" s="15">
        <f t="shared" si="34"/>
        <v>847200</v>
      </c>
      <c r="J325" s="10"/>
      <c r="K325" s="15">
        <v>0</v>
      </c>
      <c r="L325" s="15">
        <f t="shared" si="30"/>
        <v>847200</v>
      </c>
      <c r="M325" s="15">
        <f t="shared" si="31"/>
        <v>0</v>
      </c>
      <c r="N325" s="15">
        <f t="shared" si="36"/>
        <v>0</v>
      </c>
      <c r="O325" s="10"/>
      <c r="P325" s="10"/>
      <c r="Q325" s="10"/>
      <c r="R325" s="10"/>
      <c r="S325" s="10"/>
      <c r="T325" s="10"/>
      <c r="U325" s="10">
        <f t="shared" si="35"/>
        <v>0</v>
      </c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</row>
    <row r="326" spans="1:42" s="9" customFormat="1">
      <c r="A326" s="14" t="s">
        <v>464</v>
      </c>
      <c r="B326" s="15" t="s">
        <v>465</v>
      </c>
      <c r="C326" s="14" t="s">
        <v>328</v>
      </c>
      <c r="D326" s="15" t="s">
        <v>329</v>
      </c>
      <c r="E326" s="15"/>
      <c r="F326" s="15">
        <f t="shared" si="32"/>
        <v>0</v>
      </c>
      <c r="G326" s="16">
        <v>281126</v>
      </c>
      <c r="H326" s="15">
        <f t="shared" si="33"/>
        <v>11245040</v>
      </c>
      <c r="I326" s="15">
        <f t="shared" si="34"/>
        <v>11245040</v>
      </c>
      <c r="J326" s="10"/>
      <c r="K326" s="15">
        <v>0</v>
      </c>
      <c r="L326" s="15">
        <f t="shared" si="30"/>
        <v>11245040</v>
      </c>
      <c r="M326" s="15">
        <f t="shared" si="31"/>
        <v>0</v>
      </c>
      <c r="N326" s="15">
        <f t="shared" si="36"/>
        <v>0</v>
      </c>
      <c r="O326" s="10"/>
      <c r="P326" s="10"/>
      <c r="Q326" s="10"/>
      <c r="R326" s="10"/>
      <c r="S326" s="10"/>
      <c r="T326" s="10"/>
      <c r="U326" s="10">
        <f t="shared" si="35"/>
        <v>0</v>
      </c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</row>
    <row r="327" spans="1:42" s="9" customFormat="1">
      <c r="A327" s="14" t="s">
        <v>464</v>
      </c>
      <c r="B327" s="15" t="s">
        <v>465</v>
      </c>
      <c r="C327" s="14" t="s">
        <v>452</v>
      </c>
      <c r="D327" s="15" t="s">
        <v>453</v>
      </c>
      <c r="E327" s="15"/>
      <c r="F327" s="15">
        <f t="shared" si="32"/>
        <v>0</v>
      </c>
      <c r="G327" s="16">
        <v>89439</v>
      </c>
      <c r="H327" s="15">
        <f t="shared" si="33"/>
        <v>3577560</v>
      </c>
      <c r="I327" s="15">
        <f t="shared" si="34"/>
        <v>3577560</v>
      </c>
      <c r="J327" s="10"/>
      <c r="K327" s="15">
        <v>0</v>
      </c>
      <c r="L327" s="15">
        <f t="shared" si="30"/>
        <v>3577560</v>
      </c>
      <c r="M327" s="15">
        <f t="shared" si="31"/>
        <v>0</v>
      </c>
      <c r="N327" s="15">
        <f t="shared" si="36"/>
        <v>0</v>
      </c>
      <c r="O327" s="10"/>
      <c r="P327" s="10"/>
      <c r="Q327" s="10"/>
      <c r="R327" s="10"/>
      <c r="S327" s="10"/>
      <c r="T327" s="10"/>
      <c r="U327" s="10">
        <f t="shared" si="35"/>
        <v>0</v>
      </c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</row>
    <row r="328" spans="1:42" s="9" customFormat="1">
      <c r="A328" s="14" t="s">
        <v>464</v>
      </c>
      <c r="B328" s="15" t="s">
        <v>465</v>
      </c>
      <c r="C328" s="14" t="s">
        <v>330</v>
      </c>
      <c r="D328" s="15" t="s">
        <v>331</v>
      </c>
      <c r="E328" s="15"/>
      <c r="F328" s="15">
        <f t="shared" si="32"/>
        <v>0</v>
      </c>
      <c r="G328" s="16">
        <v>114186</v>
      </c>
      <c r="H328" s="15">
        <f t="shared" si="33"/>
        <v>4567440</v>
      </c>
      <c r="I328" s="15">
        <f t="shared" si="34"/>
        <v>4567440</v>
      </c>
      <c r="J328" s="10"/>
      <c r="K328" s="15">
        <v>0</v>
      </c>
      <c r="L328" s="15">
        <f t="shared" si="30"/>
        <v>4567440</v>
      </c>
      <c r="M328" s="15">
        <f t="shared" si="31"/>
        <v>0</v>
      </c>
      <c r="N328" s="15">
        <f t="shared" si="36"/>
        <v>0</v>
      </c>
      <c r="O328" s="10"/>
      <c r="P328" s="10"/>
      <c r="Q328" s="10"/>
      <c r="R328" s="10"/>
      <c r="S328" s="10"/>
      <c r="T328" s="10"/>
      <c r="U328" s="10">
        <f t="shared" si="35"/>
        <v>0</v>
      </c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</row>
    <row r="329" spans="1:42" s="9" customFormat="1">
      <c r="A329" s="14" t="s">
        <v>464</v>
      </c>
      <c r="B329" s="15" t="s">
        <v>465</v>
      </c>
      <c r="C329" s="14" t="s">
        <v>480</v>
      </c>
      <c r="D329" s="15" t="s">
        <v>481</v>
      </c>
      <c r="E329" s="15"/>
      <c r="F329" s="15">
        <f t="shared" si="32"/>
        <v>0</v>
      </c>
      <c r="G329" s="16">
        <v>12033</v>
      </c>
      <c r="H329" s="15">
        <f t="shared" si="33"/>
        <v>481320</v>
      </c>
      <c r="I329" s="15">
        <f t="shared" si="34"/>
        <v>481320</v>
      </c>
      <c r="J329" s="10"/>
      <c r="K329" s="15">
        <v>0</v>
      </c>
      <c r="L329" s="15">
        <f t="shared" si="30"/>
        <v>481320</v>
      </c>
      <c r="M329" s="15">
        <f t="shared" si="31"/>
        <v>0</v>
      </c>
      <c r="N329" s="15">
        <f t="shared" si="36"/>
        <v>0</v>
      </c>
      <c r="O329" s="10"/>
      <c r="P329" s="10"/>
      <c r="Q329" s="10"/>
      <c r="R329" s="10"/>
      <c r="S329" s="10"/>
      <c r="T329" s="10"/>
      <c r="U329" s="10">
        <f t="shared" si="35"/>
        <v>0</v>
      </c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</row>
    <row r="330" spans="1:42" s="9" customFormat="1">
      <c r="A330" s="14" t="s">
        <v>464</v>
      </c>
      <c r="B330" s="15" t="s">
        <v>465</v>
      </c>
      <c r="C330" s="14" t="s">
        <v>433</v>
      </c>
      <c r="D330" s="15" t="s">
        <v>434</v>
      </c>
      <c r="E330" s="15"/>
      <c r="F330" s="15">
        <f t="shared" si="32"/>
        <v>0</v>
      </c>
      <c r="G330" s="16">
        <v>19192</v>
      </c>
      <c r="H330" s="15">
        <f t="shared" si="33"/>
        <v>767680</v>
      </c>
      <c r="I330" s="15">
        <f t="shared" si="34"/>
        <v>767680</v>
      </c>
      <c r="J330" s="10"/>
      <c r="K330" s="15">
        <v>0</v>
      </c>
      <c r="L330" s="15">
        <f t="shared" si="30"/>
        <v>767680</v>
      </c>
      <c r="M330" s="15">
        <f t="shared" si="31"/>
        <v>0</v>
      </c>
      <c r="N330" s="15">
        <f t="shared" si="36"/>
        <v>0</v>
      </c>
      <c r="O330" s="10"/>
      <c r="P330" s="10"/>
      <c r="Q330" s="10"/>
      <c r="R330" s="10"/>
      <c r="S330" s="10"/>
      <c r="T330" s="10"/>
      <c r="U330" s="10">
        <f t="shared" si="35"/>
        <v>0</v>
      </c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</row>
    <row r="331" spans="1:42" s="9" customFormat="1">
      <c r="A331" s="14" t="s">
        <v>464</v>
      </c>
      <c r="B331" s="15" t="s">
        <v>465</v>
      </c>
      <c r="C331" s="14" t="s">
        <v>482</v>
      </c>
      <c r="D331" s="15" t="s">
        <v>483</v>
      </c>
      <c r="E331" s="15"/>
      <c r="F331" s="15">
        <f t="shared" si="32"/>
        <v>0</v>
      </c>
      <c r="G331" s="16">
        <v>53752</v>
      </c>
      <c r="H331" s="15">
        <f t="shared" si="33"/>
        <v>2150080</v>
      </c>
      <c r="I331" s="15">
        <f t="shared" si="34"/>
        <v>2150080</v>
      </c>
      <c r="J331" s="10"/>
      <c r="K331" s="15">
        <v>0</v>
      </c>
      <c r="L331" s="15">
        <f t="shared" si="30"/>
        <v>2150080</v>
      </c>
      <c r="M331" s="15">
        <f t="shared" si="31"/>
        <v>0</v>
      </c>
      <c r="N331" s="15">
        <f t="shared" si="36"/>
        <v>0</v>
      </c>
      <c r="O331" s="10"/>
      <c r="P331" s="10"/>
      <c r="Q331" s="10"/>
      <c r="R331" s="10"/>
      <c r="S331" s="10"/>
      <c r="T331" s="10"/>
      <c r="U331" s="10">
        <f t="shared" si="35"/>
        <v>0</v>
      </c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</row>
    <row r="332" spans="1:42" s="9" customFormat="1">
      <c r="A332" s="14" t="s">
        <v>464</v>
      </c>
      <c r="B332" s="15" t="s">
        <v>465</v>
      </c>
      <c r="C332" s="14" t="s">
        <v>174</v>
      </c>
      <c r="D332" s="15" t="s">
        <v>175</v>
      </c>
      <c r="E332" s="15"/>
      <c r="F332" s="15">
        <f t="shared" si="32"/>
        <v>0</v>
      </c>
      <c r="G332" s="16">
        <v>129335</v>
      </c>
      <c r="H332" s="15">
        <f t="shared" si="33"/>
        <v>5173400</v>
      </c>
      <c r="I332" s="15">
        <f t="shared" si="34"/>
        <v>5173400</v>
      </c>
      <c r="J332" s="10"/>
      <c r="K332" s="15">
        <v>0</v>
      </c>
      <c r="L332" s="15">
        <f t="shared" si="30"/>
        <v>5173400</v>
      </c>
      <c r="M332" s="15">
        <f t="shared" si="31"/>
        <v>0</v>
      </c>
      <c r="N332" s="15">
        <f t="shared" si="36"/>
        <v>0</v>
      </c>
      <c r="O332" s="10"/>
      <c r="P332" s="10"/>
      <c r="Q332" s="10"/>
      <c r="R332" s="10"/>
      <c r="S332" s="10"/>
      <c r="T332" s="10"/>
      <c r="U332" s="10">
        <f t="shared" si="35"/>
        <v>0</v>
      </c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 spans="1:42" s="9" customFormat="1">
      <c r="A333" s="14" t="s">
        <v>464</v>
      </c>
      <c r="B333" s="15" t="s">
        <v>465</v>
      </c>
      <c r="C333" s="14" t="s">
        <v>454</v>
      </c>
      <c r="D333" s="15" t="s">
        <v>455</v>
      </c>
      <c r="E333" s="15"/>
      <c r="F333" s="15">
        <f t="shared" si="32"/>
        <v>0</v>
      </c>
      <c r="G333" s="16">
        <v>130544</v>
      </c>
      <c r="H333" s="15">
        <f t="shared" si="33"/>
        <v>5221760</v>
      </c>
      <c r="I333" s="15">
        <f t="shared" si="34"/>
        <v>5221760</v>
      </c>
      <c r="J333" s="10"/>
      <c r="K333" s="15">
        <v>0</v>
      </c>
      <c r="L333" s="15">
        <f t="shared" si="30"/>
        <v>5221760</v>
      </c>
      <c r="M333" s="15">
        <f t="shared" si="31"/>
        <v>0</v>
      </c>
      <c r="N333" s="15">
        <f t="shared" si="36"/>
        <v>0</v>
      </c>
      <c r="O333" s="10"/>
      <c r="P333" s="10"/>
      <c r="Q333" s="10"/>
      <c r="R333" s="10"/>
      <c r="S333" s="10"/>
      <c r="T333" s="10"/>
      <c r="U333" s="10">
        <f t="shared" si="35"/>
        <v>0</v>
      </c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</row>
    <row r="334" spans="1:42" s="9" customFormat="1">
      <c r="A334" s="14" t="s">
        <v>464</v>
      </c>
      <c r="B334" s="15" t="s">
        <v>465</v>
      </c>
      <c r="C334" s="14" t="s">
        <v>456</v>
      </c>
      <c r="D334" s="15" t="s">
        <v>457</v>
      </c>
      <c r="E334" s="15"/>
      <c r="F334" s="15">
        <f t="shared" ref="F334:F399" si="37">E334*50</f>
        <v>0</v>
      </c>
      <c r="G334" s="16">
        <v>108370</v>
      </c>
      <c r="H334" s="15">
        <f t="shared" ref="H334:H399" si="38">G334*40</f>
        <v>4334800</v>
      </c>
      <c r="I334" s="15">
        <f t="shared" ref="I334:I399" si="39">F334+H334</f>
        <v>4334800</v>
      </c>
      <c r="J334" s="10"/>
      <c r="K334" s="15">
        <v>0</v>
      </c>
      <c r="L334" s="15">
        <f t="shared" si="30"/>
        <v>4334800</v>
      </c>
      <c r="M334" s="15">
        <f t="shared" si="31"/>
        <v>0</v>
      </c>
      <c r="N334" s="15">
        <f t="shared" si="36"/>
        <v>0</v>
      </c>
      <c r="O334" s="10"/>
      <c r="P334" s="10"/>
      <c r="Q334" s="10"/>
      <c r="R334" s="10"/>
      <c r="S334" s="10"/>
      <c r="T334" s="10"/>
      <c r="U334" s="10">
        <f t="shared" si="35"/>
        <v>0</v>
      </c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</row>
    <row r="335" spans="1:42" s="9" customFormat="1">
      <c r="A335" s="14" t="s">
        <v>464</v>
      </c>
      <c r="B335" s="15" t="s">
        <v>465</v>
      </c>
      <c r="C335" s="14" t="s">
        <v>484</v>
      </c>
      <c r="D335" s="15" t="s">
        <v>485</v>
      </c>
      <c r="E335" s="15"/>
      <c r="F335" s="15">
        <f t="shared" si="37"/>
        <v>0</v>
      </c>
      <c r="G335" s="16">
        <v>77835</v>
      </c>
      <c r="H335" s="15">
        <f t="shared" si="38"/>
        <v>3113400</v>
      </c>
      <c r="I335" s="15">
        <f t="shared" si="39"/>
        <v>3113400</v>
      </c>
      <c r="J335" s="10"/>
      <c r="K335" s="15">
        <v>0</v>
      </c>
      <c r="L335" s="15">
        <f t="shared" si="30"/>
        <v>3113400</v>
      </c>
      <c r="M335" s="15">
        <f t="shared" si="31"/>
        <v>0</v>
      </c>
      <c r="N335" s="15">
        <f t="shared" si="36"/>
        <v>0</v>
      </c>
      <c r="O335" s="10"/>
      <c r="P335" s="10"/>
      <c r="Q335" s="10"/>
      <c r="R335" s="10"/>
      <c r="S335" s="10"/>
      <c r="T335" s="10"/>
      <c r="U335" s="10">
        <f t="shared" si="35"/>
        <v>0</v>
      </c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</row>
    <row r="336" spans="1:42" s="9" customFormat="1">
      <c r="A336" s="14" t="s">
        <v>464</v>
      </c>
      <c r="B336" s="15" t="s">
        <v>465</v>
      </c>
      <c r="C336" s="14" t="s">
        <v>486</v>
      </c>
      <c r="D336" s="15" t="s">
        <v>487</v>
      </c>
      <c r="E336" s="15"/>
      <c r="F336" s="15">
        <f t="shared" si="37"/>
        <v>0</v>
      </c>
      <c r="G336" s="16">
        <v>1115</v>
      </c>
      <c r="H336" s="15">
        <f t="shared" si="38"/>
        <v>44600</v>
      </c>
      <c r="I336" s="15">
        <f t="shared" si="39"/>
        <v>44600</v>
      </c>
      <c r="J336" s="10"/>
      <c r="K336" s="15">
        <v>0</v>
      </c>
      <c r="L336" s="15">
        <f t="shared" si="30"/>
        <v>44600</v>
      </c>
      <c r="M336" s="15">
        <f t="shared" si="31"/>
        <v>0</v>
      </c>
      <c r="N336" s="15">
        <f t="shared" si="36"/>
        <v>0</v>
      </c>
      <c r="O336" s="10"/>
      <c r="P336" s="10"/>
      <c r="Q336" s="10"/>
      <c r="R336" s="10"/>
      <c r="S336" s="10"/>
      <c r="T336" s="10"/>
      <c r="U336" s="10">
        <f t="shared" si="35"/>
        <v>0</v>
      </c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 spans="1:42" s="9" customFormat="1">
      <c r="A337" s="14" t="s">
        <v>464</v>
      </c>
      <c r="B337" s="15" t="s">
        <v>465</v>
      </c>
      <c r="C337" s="14" t="s">
        <v>441</v>
      </c>
      <c r="D337" s="15" t="s">
        <v>442</v>
      </c>
      <c r="E337" s="15"/>
      <c r="F337" s="15">
        <f t="shared" si="37"/>
        <v>0</v>
      </c>
      <c r="G337" s="16">
        <v>165310</v>
      </c>
      <c r="H337" s="15">
        <f t="shared" si="38"/>
        <v>6612400</v>
      </c>
      <c r="I337" s="15">
        <f t="shared" si="39"/>
        <v>6612400</v>
      </c>
      <c r="J337" s="10"/>
      <c r="K337" s="15">
        <v>0</v>
      </c>
      <c r="L337" s="15">
        <f t="shared" si="30"/>
        <v>6612400</v>
      </c>
      <c r="M337" s="15">
        <f t="shared" si="31"/>
        <v>0</v>
      </c>
      <c r="N337" s="15">
        <f t="shared" si="36"/>
        <v>0</v>
      </c>
      <c r="O337" s="10"/>
      <c r="P337" s="10"/>
      <c r="Q337" s="10"/>
      <c r="R337" s="10"/>
      <c r="S337" s="10"/>
      <c r="T337" s="10"/>
      <c r="U337" s="10">
        <f t="shared" si="35"/>
        <v>0</v>
      </c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</row>
    <row r="338" spans="1:42" s="9" customFormat="1">
      <c r="A338" s="14" t="s">
        <v>464</v>
      </c>
      <c r="B338" s="15" t="s">
        <v>465</v>
      </c>
      <c r="C338" s="14" t="s">
        <v>178</v>
      </c>
      <c r="D338" s="15" t="s">
        <v>179</v>
      </c>
      <c r="E338" s="15"/>
      <c r="F338" s="15">
        <f t="shared" si="37"/>
        <v>0</v>
      </c>
      <c r="G338" s="16">
        <v>307</v>
      </c>
      <c r="H338" s="15">
        <f t="shared" si="38"/>
        <v>12280</v>
      </c>
      <c r="I338" s="15">
        <f t="shared" si="39"/>
        <v>12280</v>
      </c>
      <c r="J338" s="10"/>
      <c r="K338" s="15">
        <v>0</v>
      </c>
      <c r="L338" s="15">
        <f t="shared" si="30"/>
        <v>12280</v>
      </c>
      <c r="M338" s="15">
        <f t="shared" si="31"/>
        <v>0</v>
      </c>
      <c r="N338" s="15">
        <f t="shared" si="36"/>
        <v>0</v>
      </c>
      <c r="O338" s="10"/>
      <c r="P338" s="10"/>
      <c r="Q338" s="10"/>
      <c r="R338" s="10"/>
      <c r="S338" s="10"/>
      <c r="T338" s="10"/>
      <c r="U338" s="10">
        <f t="shared" si="35"/>
        <v>0</v>
      </c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</row>
    <row r="339" spans="1:42" s="9" customFormat="1">
      <c r="A339" s="14" t="s">
        <v>464</v>
      </c>
      <c r="B339" s="15" t="s">
        <v>465</v>
      </c>
      <c r="C339" s="14" t="s">
        <v>488</v>
      </c>
      <c r="D339" s="15" t="s">
        <v>489</v>
      </c>
      <c r="E339" s="15"/>
      <c r="F339" s="15">
        <f t="shared" si="37"/>
        <v>0</v>
      </c>
      <c r="G339" s="16">
        <v>1552</v>
      </c>
      <c r="H339" s="15">
        <f t="shared" si="38"/>
        <v>62080</v>
      </c>
      <c r="I339" s="15">
        <f t="shared" si="39"/>
        <v>62080</v>
      </c>
      <c r="J339" s="10"/>
      <c r="K339" s="15">
        <v>0</v>
      </c>
      <c r="L339" s="15">
        <f t="shared" si="30"/>
        <v>62080</v>
      </c>
      <c r="M339" s="15">
        <f t="shared" si="31"/>
        <v>0</v>
      </c>
      <c r="N339" s="15">
        <f t="shared" si="36"/>
        <v>0</v>
      </c>
      <c r="O339" s="10"/>
      <c r="P339" s="10"/>
      <c r="Q339" s="10"/>
      <c r="R339" s="10"/>
      <c r="S339" s="10"/>
      <c r="T339" s="10"/>
      <c r="U339" s="10">
        <f t="shared" si="35"/>
        <v>0</v>
      </c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</row>
    <row r="340" spans="1:42" s="9" customFormat="1">
      <c r="A340" s="14" t="s">
        <v>464</v>
      </c>
      <c r="B340" s="15" t="s">
        <v>465</v>
      </c>
      <c r="C340" s="14" t="s">
        <v>490</v>
      </c>
      <c r="D340" s="15" t="s">
        <v>491</v>
      </c>
      <c r="E340" s="15"/>
      <c r="F340" s="15">
        <f t="shared" si="37"/>
        <v>0</v>
      </c>
      <c r="G340" s="16">
        <v>2879</v>
      </c>
      <c r="H340" s="15">
        <f t="shared" si="38"/>
        <v>115160</v>
      </c>
      <c r="I340" s="15">
        <f t="shared" si="39"/>
        <v>115160</v>
      </c>
      <c r="J340" s="10"/>
      <c r="K340" s="15">
        <v>0</v>
      </c>
      <c r="L340" s="15">
        <f t="shared" si="30"/>
        <v>115160</v>
      </c>
      <c r="M340" s="15">
        <f t="shared" si="31"/>
        <v>0</v>
      </c>
      <c r="N340" s="15">
        <f t="shared" si="36"/>
        <v>0</v>
      </c>
      <c r="O340" s="10"/>
      <c r="P340" s="10"/>
      <c r="Q340" s="10"/>
      <c r="R340" s="10"/>
      <c r="S340" s="10"/>
      <c r="T340" s="10"/>
      <c r="U340" s="10">
        <f t="shared" si="35"/>
        <v>0</v>
      </c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 spans="1:42" s="9" customFormat="1">
      <c r="A341" s="14" t="s">
        <v>464</v>
      </c>
      <c r="B341" s="15" t="s">
        <v>465</v>
      </c>
      <c r="C341" s="14" t="s">
        <v>180</v>
      </c>
      <c r="D341" s="15" t="s">
        <v>181</v>
      </c>
      <c r="E341" s="15"/>
      <c r="F341" s="15">
        <f t="shared" si="37"/>
        <v>0</v>
      </c>
      <c r="G341" s="16">
        <v>76813</v>
      </c>
      <c r="H341" s="15">
        <f t="shared" si="38"/>
        <v>3072520</v>
      </c>
      <c r="I341" s="15">
        <f t="shared" si="39"/>
        <v>3072520</v>
      </c>
      <c r="J341" s="10"/>
      <c r="K341" s="15">
        <v>0</v>
      </c>
      <c r="L341" s="15">
        <f t="shared" si="30"/>
        <v>3072520</v>
      </c>
      <c r="M341" s="15">
        <f t="shared" si="31"/>
        <v>0</v>
      </c>
      <c r="N341" s="15">
        <f t="shared" si="36"/>
        <v>0</v>
      </c>
      <c r="O341" s="10"/>
      <c r="P341" s="10"/>
      <c r="Q341" s="10"/>
      <c r="R341" s="10"/>
      <c r="S341" s="10"/>
      <c r="T341" s="10"/>
      <c r="U341" s="10">
        <f t="shared" si="35"/>
        <v>0</v>
      </c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</row>
    <row r="342" spans="1:42" s="9" customFormat="1">
      <c r="A342" s="14" t="s">
        <v>464</v>
      </c>
      <c r="B342" s="15" t="s">
        <v>465</v>
      </c>
      <c r="C342" s="14" t="s">
        <v>492</v>
      </c>
      <c r="D342" s="15" t="s">
        <v>493</v>
      </c>
      <c r="E342" s="15"/>
      <c r="F342" s="15">
        <f t="shared" si="37"/>
        <v>0</v>
      </c>
      <c r="G342" s="16">
        <v>46389</v>
      </c>
      <c r="H342" s="15">
        <f t="shared" si="38"/>
        <v>1855560</v>
      </c>
      <c r="I342" s="15">
        <f t="shared" si="39"/>
        <v>1855560</v>
      </c>
      <c r="J342" s="10"/>
      <c r="K342" s="15">
        <v>0</v>
      </c>
      <c r="L342" s="15">
        <f t="shared" si="30"/>
        <v>1855560</v>
      </c>
      <c r="M342" s="15">
        <f t="shared" si="31"/>
        <v>0</v>
      </c>
      <c r="N342" s="15">
        <f t="shared" si="36"/>
        <v>0</v>
      </c>
      <c r="O342" s="10"/>
      <c r="P342" s="10"/>
      <c r="Q342" s="10"/>
      <c r="R342" s="10"/>
      <c r="S342" s="10"/>
      <c r="T342" s="10"/>
      <c r="U342" s="10">
        <f t="shared" si="35"/>
        <v>0</v>
      </c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</row>
    <row r="343" spans="1:42" s="9" customFormat="1">
      <c r="A343" s="14" t="s">
        <v>464</v>
      </c>
      <c r="B343" s="15" t="s">
        <v>465</v>
      </c>
      <c r="C343" s="14" t="s">
        <v>494</v>
      </c>
      <c r="D343" s="15" t="s">
        <v>495</v>
      </c>
      <c r="E343" s="15"/>
      <c r="F343" s="15">
        <f t="shared" si="37"/>
        <v>0</v>
      </c>
      <c r="G343" s="16">
        <v>23221</v>
      </c>
      <c r="H343" s="15">
        <f t="shared" si="38"/>
        <v>928840</v>
      </c>
      <c r="I343" s="15">
        <f t="shared" si="39"/>
        <v>928840</v>
      </c>
      <c r="J343" s="10"/>
      <c r="K343" s="15">
        <v>0</v>
      </c>
      <c r="L343" s="15">
        <f t="shared" si="30"/>
        <v>928840</v>
      </c>
      <c r="M343" s="15">
        <f t="shared" si="31"/>
        <v>0</v>
      </c>
      <c r="N343" s="15">
        <f t="shared" si="36"/>
        <v>0</v>
      </c>
      <c r="O343" s="10"/>
      <c r="P343" s="10"/>
      <c r="Q343" s="10"/>
      <c r="R343" s="10"/>
      <c r="S343" s="10"/>
      <c r="T343" s="10"/>
      <c r="U343" s="10">
        <f t="shared" si="35"/>
        <v>0</v>
      </c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</row>
    <row r="344" spans="1:42" s="9" customFormat="1">
      <c r="A344" s="14" t="s">
        <v>464</v>
      </c>
      <c r="B344" s="15" t="s">
        <v>465</v>
      </c>
      <c r="C344" s="14" t="s">
        <v>332</v>
      </c>
      <c r="D344" s="15" t="s">
        <v>333</v>
      </c>
      <c r="E344" s="15"/>
      <c r="F344" s="15">
        <f t="shared" si="37"/>
        <v>0</v>
      </c>
      <c r="G344" s="16">
        <v>2952</v>
      </c>
      <c r="H344" s="15">
        <f t="shared" si="38"/>
        <v>118080</v>
      </c>
      <c r="I344" s="15">
        <f t="shared" si="39"/>
        <v>118080</v>
      </c>
      <c r="J344" s="10"/>
      <c r="K344" s="15">
        <v>0</v>
      </c>
      <c r="L344" s="15">
        <f t="shared" si="30"/>
        <v>118080</v>
      </c>
      <c r="M344" s="15">
        <f t="shared" si="31"/>
        <v>0</v>
      </c>
      <c r="N344" s="15">
        <f t="shared" si="36"/>
        <v>0</v>
      </c>
      <c r="O344" s="10"/>
      <c r="P344" s="10"/>
      <c r="Q344" s="10"/>
      <c r="R344" s="10"/>
      <c r="S344" s="10"/>
      <c r="T344" s="10"/>
      <c r="U344" s="10">
        <f t="shared" si="35"/>
        <v>0</v>
      </c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 spans="1:42" s="9" customFormat="1">
      <c r="A345" s="14" t="s">
        <v>464</v>
      </c>
      <c r="B345" s="15" t="s">
        <v>465</v>
      </c>
      <c r="C345" s="14" t="s">
        <v>208</v>
      </c>
      <c r="D345" s="15" t="s">
        <v>209</v>
      </c>
      <c r="E345" s="15"/>
      <c r="F345" s="15">
        <f t="shared" si="37"/>
        <v>0</v>
      </c>
      <c r="G345" s="16">
        <v>1945</v>
      </c>
      <c r="H345" s="15">
        <f t="shared" si="38"/>
        <v>77800</v>
      </c>
      <c r="I345" s="15">
        <f t="shared" si="39"/>
        <v>77800</v>
      </c>
      <c r="J345" s="10"/>
      <c r="K345" s="15">
        <v>0</v>
      </c>
      <c r="L345" s="15">
        <f t="shared" si="30"/>
        <v>77800</v>
      </c>
      <c r="M345" s="15">
        <f t="shared" si="31"/>
        <v>0</v>
      </c>
      <c r="N345" s="15">
        <f t="shared" si="36"/>
        <v>0</v>
      </c>
      <c r="O345" s="10"/>
      <c r="P345" s="10"/>
      <c r="Q345" s="10"/>
      <c r="R345" s="10"/>
      <c r="S345" s="10"/>
      <c r="T345" s="10"/>
      <c r="U345" s="10">
        <f t="shared" si="35"/>
        <v>0</v>
      </c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</row>
    <row r="346" spans="1:42" s="9" customFormat="1">
      <c r="A346" s="14" t="s">
        <v>464</v>
      </c>
      <c r="B346" s="15" t="s">
        <v>465</v>
      </c>
      <c r="C346" s="14" t="s">
        <v>338</v>
      </c>
      <c r="D346" s="15" t="s">
        <v>339</v>
      </c>
      <c r="E346" s="15"/>
      <c r="F346" s="15">
        <f t="shared" si="37"/>
        <v>0</v>
      </c>
      <c r="G346" s="16">
        <v>18647</v>
      </c>
      <c r="H346" s="15">
        <f t="shared" si="38"/>
        <v>745880</v>
      </c>
      <c r="I346" s="15">
        <f t="shared" si="39"/>
        <v>745880</v>
      </c>
      <c r="J346" s="10"/>
      <c r="K346" s="15">
        <v>0</v>
      </c>
      <c r="L346" s="15">
        <f t="shared" si="30"/>
        <v>745880</v>
      </c>
      <c r="M346" s="15">
        <f t="shared" si="31"/>
        <v>0</v>
      </c>
      <c r="N346" s="15">
        <f t="shared" si="36"/>
        <v>0</v>
      </c>
      <c r="O346" s="10"/>
      <c r="P346" s="10"/>
      <c r="Q346" s="10"/>
      <c r="R346" s="10"/>
      <c r="S346" s="10"/>
      <c r="T346" s="10"/>
      <c r="U346" s="10">
        <f t="shared" si="35"/>
        <v>0</v>
      </c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</row>
    <row r="347" spans="1:42" s="9" customFormat="1">
      <c r="A347" s="14" t="s">
        <v>464</v>
      </c>
      <c r="B347" s="15" t="s">
        <v>465</v>
      </c>
      <c r="C347" s="14" t="s">
        <v>496</v>
      </c>
      <c r="D347" s="15" t="s">
        <v>497</v>
      </c>
      <c r="E347" s="15"/>
      <c r="F347" s="15">
        <f t="shared" si="37"/>
        <v>0</v>
      </c>
      <c r="G347" s="16">
        <v>69052</v>
      </c>
      <c r="H347" s="15">
        <f t="shared" si="38"/>
        <v>2762080</v>
      </c>
      <c r="I347" s="15">
        <f t="shared" si="39"/>
        <v>2762080</v>
      </c>
      <c r="J347" s="10"/>
      <c r="K347" s="15">
        <v>0</v>
      </c>
      <c r="L347" s="15">
        <f t="shared" si="30"/>
        <v>2762080</v>
      </c>
      <c r="M347" s="15">
        <f t="shared" si="31"/>
        <v>0</v>
      </c>
      <c r="N347" s="15">
        <f t="shared" si="36"/>
        <v>0</v>
      </c>
      <c r="O347" s="10"/>
      <c r="P347" s="10"/>
      <c r="Q347" s="10"/>
      <c r="R347" s="10"/>
      <c r="S347" s="10"/>
      <c r="T347" s="10"/>
      <c r="U347" s="10">
        <f t="shared" si="35"/>
        <v>0</v>
      </c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</row>
    <row r="348" spans="1:42" s="9" customFormat="1">
      <c r="A348" s="14" t="s">
        <v>464</v>
      </c>
      <c r="B348" s="15" t="s">
        <v>465</v>
      </c>
      <c r="C348" s="14" t="s">
        <v>498</v>
      </c>
      <c r="D348" s="15" t="s">
        <v>499</v>
      </c>
      <c r="E348" s="15"/>
      <c r="F348" s="15">
        <f t="shared" si="37"/>
        <v>0</v>
      </c>
      <c r="G348" s="16">
        <v>11752</v>
      </c>
      <c r="H348" s="15">
        <f t="shared" si="38"/>
        <v>470080</v>
      </c>
      <c r="I348" s="15">
        <f t="shared" si="39"/>
        <v>470080</v>
      </c>
      <c r="J348" s="10"/>
      <c r="K348" s="15">
        <v>0</v>
      </c>
      <c r="L348" s="15">
        <f t="shared" si="30"/>
        <v>470080</v>
      </c>
      <c r="M348" s="15">
        <f t="shared" si="31"/>
        <v>0</v>
      </c>
      <c r="N348" s="15">
        <f t="shared" si="36"/>
        <v>0</v>
      </c>
      <c r="O348" s="10"/>
      <c r="P348" s="10"/>
      <c r="Q348" s="10"/>
      <c r="R348" s="10"/>
      <c r="S348" s="10"/>
      <c r="T348" s="10"/>
      <c r="U348" s="10">
        <f t="shared" si="35"/>
        <v>0</v>
      </c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</row>
    <row r="349" spans="1:42" s="9" customFormat="1">
      <c r="A349" s="14" t="s">
        <v>464</v>
      </c>
      <c r="B349" s="15" t="s">
        <v>465</v>
      </c>
      <c r="C349" s="14" t="s">
        <v>342</v>
      </c>
      <c r="D349" s="15" t="s">
        <v>343</v>
      </c>
      <c r="E349" s="15"/>
      <c r="F349" s="15">
        <f t="shared" si="37"/>
        <v>0</v>
      </c>
      <c r="G349" s="16">
        <v>655</v>
      </c>
      <c r="H349" s="15">
        <f t="shared" si="38"/>
        <v>26200</v>
      </c>
      <c r="I349" s="15">
        <f t="shared" si="39"/>
        <v>26200</v>
      </c>
      <c r="J349" s="10"/>
      <c r="K349" s="15">
        <v>0</v>
      </c>
      <c r="L349" s="15">
        <f t="shared" si="30"/>
        <v>26200</v>
      </c>
      <c r="M349" s="15">
        <f t="shared" si="31"/>
        <v>0</v>
      </c>
      <c r="N349" s="15">
        <f t="shared" si="36"/>
        <v>0</v>
      </c>
      <c r="O349" s="10"/>
      <c r="P349" s="10"/>
      <c r="Q349" s="10"/>
      <c r="R349" s="10"/>
      <c r="S349" s="10"/>
      <c r="T349" s="10"/>
      <c r="U349" s="10">
        <f t="shared" ref="U349:U413" si="40">S349+T349</f>
        <v>0</v>
      </c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</row>
    <row r="350" spans="1:42" s="9" customFormat="1">
      <c r="A350" s="14" t="s">
        <v>464</v>
      </c>
      <c r="B350" s="15" t="s">
        <v>465</v>
      </c>
      <c r="C350" s="14" t="s">
        <v>500</v>
      </c>
      <c r="D350" s="15" t="s">
        <v>501</v>
      </c>
      <c r="E350" s="15"/>
      <c r="F350" s="15">
        <f t="shared" si="37"/>
        <v>0</v>
      </c>
      <c r="G350" s="16">
        <v>9055</v>
      </c>
      <c r="H350" s="15">
        <f t="shared" si="38"/>
        <v>362200</v>
      </c>
      <c r="I350" s="15">
        <f t="shared" si="39"/>
        <v>362200</v>
      </c>
      <c r="J350" s="10"/>
      <c r="K350" s="15">
        <v>0</v>
      </c>
      <c r="L350" s="15">
        <f t="shared" si="30"/>
        <v>362200</v>
      </c>
      <c r="M350" s="15">
        <f t="shared" si="31"/>
        <v>0</v>
      </c>
      <c r="N350" s="15">
        <f t="shared" si="36"/>
        <v>0</v>
      </c>
      <c r="O350" s="10"/>
      <c r="P350" s="10"/>
      <c r="Q350" s="10"/>
      <c r="R350" s="10"/>
      <c r="S350" s="10"/>
      <c r="T350" s="10"/>
      <c r="U350" s="10">
        <f t="shared" si="40"/>
        <v>0</v>
      </c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</row>
    <row r="351" spans="1:42" s="9" customFormat="1">
      <c r="A351" s="14" t="s">
        <v>464</v>
      </c>
      <c r="B351" s="15" t="s">
        <v>465</v>
      </c>
      <c r="C351" s="14" t="s">
        <v>502</v>
      </c>
      <c r="D351" s="15" t="s">
        <v>503</v>
      </c>
      <c r="E351" s="15"/>
      <c r="F351" s="15">
        <f t="shared" si="37"/>
        <v>0</v>
      </c>
      <c r="G351" s="16">
        <v>5754</v>
      </c>
      <c r="H351" s="15">
        <f t="shared" si="38"/>
        <v>230160</v>
      </c>
      <c r="I351" s="15">
        <f t="shared" si="39"/>
        <v>230160</v>
      </c>
      <c r="J351" s="10"/>
      <c r="K351" s="15">
        <v>0</v>
      </c>
      <c r="L351" s="15">
        <f t="shared" si="30"/>
        <v>230160</v>
      </c>
      <c r="M351" s="15">
        <f t="shared" si="31"/>
        <v>0</v>
      </c>
      <c r="N351" s="15">
        <f t="shared" si="36"/>
        <v>0</v>
      </c>
      <c r="O351" s="10"/>
      <c r="P351" s="10"/>
      <c r="Q351" s="10"/>
      <c r="R351" s="10"/>
      <c r="S351" s="10"/>
      <c r="T351" s="10"/>
      <c r="U351" s="10">
        <f t="shared" si="40"/>
        <v>0</v>
      </c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</row>
    <row r="352" spans="1:42" s="9" customFormat="1">
      <c r="A352" s="14" t="s">
        <v>464</v>
      </c>
      <c r="B352" s="15" t="s">
        <v>465</v>
      </c>
      <c r="C352" s="14" t="s">
        <v>504</v>
      </c>
      <c r="D352" s="15" t="s">
        <v>505</v>
      </c>
      <c r="E352" s="15"/>
      <c r="F352" s="15">
        <f t="shared" si="37"/>
        <v>0</v>
      </c>
      <c r="G352" s="16">
        <v>90832</v>
      </c>
      <c r="H352" s="15">
        <f t="shared" si="38"/>
        <v>3633280</v>
      </c>
      <c r="I352" s="15">
        <f t="shared" si="39"/>
        <v>3633280</v>
      </c>
      <c r="J352" s="10"/>
      <c r="K352" s="15">
        <v>0</v>
      </c>
      <c r="L352" s="15">
        <f t="shared" si="30"/>
        <v>3633280</v>
      </c>
      <c r="M352" s="15">
        <f t="shared" si="31"/>
        <v>0</v>
      </c>
      <c r="N352" s="15">
        <f t="shared" si="36"/>
        <v>0</v>
      </c>
      <c r="O352" s="10"/>
      <c r="P352" s="10"/>
      <c r="Q352" s="10"/>
      <c r="R352" s="10"/>
      <c r="S352" s="10"/>
      <c r="T352" s="10"/>
      <c r="U352" s="10">
        <f t="shared" si="40"/>
        <v>0</v>
      </c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</row>
    <row r="353" spans="1:42" s="9" customFormat="1">
      <c r="A353" s="14" t="s">
        <v>464</v>
      </c>
      <c r="B353" s="15" t="s">
        <v>465</v>
      </c>
      <c r="C353" s="14" t="s">
        <v>310</v>
      </c>
      <c r="D353" s="15" t="s">
        <v>311</v>
      </c>
      <c r="E353" s="15"/>
      <c r="F353" s="15">
        <f t="shared" si="37"/>
        <v>0</v>
      </c>
      <c r="G353" s="16">
        <v>153117</v>
      </c>
      <c r="H353" s="15">
        <f t="shared" si="38"/>
        <v>6124680</v>
      </c>
      <c r="I353" s="15">
        <f t="shared" si="39"/>
        <v>6124680</v>
      </c>
      <c r="J353" s="10"/>
      <c r="K353" s="15">
        <v>0</v>
      </c>
      <c r="L353" s="15">
        <f t="shared" si="30"/>
        <v>6124680</v>
      </c>
      <c r="M353" s="15">
        <f t="shared" si="31"/>
        <v>0</v>
      </c>
      <c r="N353" s="15">
        <f t="shared" si="36"/>
        <v>0</v>
      </c>
      <c r="O353" s="10"/>
      <c r="P353" s="10"/>
      <c r="Q353" s="10"/>
      <c r="R353" s="10"/>
      <c r="S353" s="10"/>
      <c r="T353" s="10"/>
      <c r="U353" s="10">
        <f t="shared" si="40"/>
        <v>0</v>
      </c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</row>
    <row r="354" spans="1:42" s="9" customFormat="1">
      <c r="A354" s="14" t="s">
        <v>464</v>
      </c>
      <c r="B354" s="15" t="s">
        <v>465</v>
      </c>
      <c r="C354" s="14" t="s">
        <v>312</v>
      </c>
      <c r="D354" s="15" t="s">
        <v>313</v>
      </c>
      <c r="E354" s="15"/>
      <c r="F354" s="15">
        <f t="shared" si="37"/>
        <v>0</v>
      </c>
      <c r="G354" s="16">
        <v>36048</v>
      </c>
      <c r="H354" s="15">
        <f t="shared" si="38"/>
        <v>1441920</v>
      </c>
      <c r="I354" s="15">
        <f t="shared" si="39"/>
        <v>1441920</v>
      </c>
      <c r="J354" s="10"/>
      <c r="K354" s="15">
        <v>0</v>
      </c>
      <c r="L354" s="15">
        <f t="shared" si="30"/>
        <v>1441920</v>
      </c>
      <c r="M354" s="15">
        <f t="shared" si="31"/>
        <v>0</v>
      </c>
      <c r="N354" s="15">
        <f t="shared" si="36"/>
        <v>0</v>
      </c>
      <c r="O354" s="10"/>
      <c r="P354" s="10"/>
      <c r="Q354" s="10"/>
      <c r="R354" s="10"/>
      <c r="S354" s="10"/>
      <c r="T354" s="10"/>
      <c r="U354" s="10">
        <f t="shared" si="40"/>
        <v>0</v>
      </c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</row>
    <row r="355" spans="1:42" s="9" customFormat="1">
      <c r="A355" s="14" t="s">
        <v>464</v>
      </c>
      <c r="B355" s="15" t="s">
        <v>465</v>
      </c>
      <c r="C355" s="14" t="s">
        <v>506</v>
      </c>
      <c r="D355" s="15" t="s">
        <v>507</v>
      </c>
      <c r="E355" s="15"/>
      <c r="F355" s="15">
        <f t="shared" si="37"/>
        <v>0</v>
      </c>
      <c r="G355" s="16">
        <v>51619</v>
      </c>
      <c r="H355" s="15">
        <f t="shared" si="38"/>
        <v>2064760</v>
      </c>
      <c r="I355" s="15">
        <f t="shared" si="39"/>
        <v>2064760</v>
      </c>
      <c r="J355" s="10"/>
      <c r="K355" s="15">
        <v>0</v>
      </c>
      <c r="L355" s="15">
        <f t="shared" si="30"/>
        <v>2064760</v>
      </c>
      <c r="M355" s="15">
        <f t="shared" si="31"/>
        <v>0</v>
      </c>
      <c r="N355" s="15">
        <f t="shared" si="36"/>
        <v>0</v>
      </c>
      <c r="O355" s="10"/>
      <c r="P355" s="10"/>
      <c r="Q355" s="10"/>
      <c r="R355" s="10"/>
      <c r="S355" s="10"/>
      <c r="T355" s="10"/>
      <c r="U355" s="10">
        <f t="shared" si="40"/>
        <v>0</v>
      </c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</row>
    <row r="356" spans="1:42" s="9" customFormat="1">
      <c r="A356" s="14" t="s">
        <v>464</v>
      </c>
      <c r="B356" s="15" t="s">
        <v>465</v>
      </c>
      <c r="C356" s="14" t="s">
        <v>508</v>
      </c>
      <c r="D356" s="15" t="s">
        <v>509</v>
      </c>
      <c r="E356" s="15"/>
      <c r="F356" s="15">
        <f t="shared" si="37"/>
        <v>0</v>
      </c>
      <c r="G356" s="16">
        <v>99072</v>
      </c>
      <c r="H356" s="15">
        <f t="shared" si="38"/>
        <v>3962880</v>
      </c>
      <c r="I356" s="15">
        <f t="shared" si="39"/>
        <v>3962880</v>
      </c>
      <c r="J356" s="10">
        <f>SUM(I287:I356)</f>
        <v>181005880</v>
      </c>
      <c r="K356" s="15">
        <v>5500</v>
      </c>
      <c r="L356" s="15">
        <f t="shared" si="30"/>
        <v>3957380</v>
      </c>
      <c r="M356" s="15">
        <f t="shared" si="31"/>
        <v>5500</v>
      </c>
      <c r="N356" s="15">
        <f t="shared" si="36"/>
        <v>0</v>
      </c>
      <c r="O356" s="10">
        <f>SUM(L287:L356)</f>
        <v>179262380</v>
      </c>
      <c r="P356" s="10">
        <v>0</v>
      </c>
      <c r="Q356" s="10">
        <f>O356</f>
        <v>179262380</v>
      </c>
      <c r="R356" s="10">
        <v>0</v>
      </c>
      <c r="S356" s="10">
        <v>0</v>
      </c>
      <c r="T356" s="10">
        <f>SUM(N287:N356)</f>
        <v>0</v>
      </c>
      <c r="U356" s="10">
        <f t="shared" si="40"/>
        <v>0</v>
      </c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</row>
    <row r="357" spans="1:42" s="8" customFormat="1">
      <c r="A357" s="14" t="s">
        <v>510</v>
      </c>
      <c r="B357" s="15" t="s">
        <v>511</v>
      </c>
      <c r="C357" s="14" t="s">
        <v>228</v>
      </c>
      <c r="D357" s="15" t="s">
        <v>229</v>
      </c>
      <c r="E357" s="15"/>
      <c r="F357" s="15">
        <f t="shared" si="37"/>
        <v>0</v>
      </c>
      <c r="G357" s="16">
        <v>4</v>
      </c>
      <c r="H357" s="15">
        <f t="shared" si="38"/>
        <v>160</v>
      </c>
      <c r="I357" s="15">
        <f t="shared" si="39"/>
        <v>160</v>
      </c>
      <c r="J357" s="10">
        <f>I357</f>
        <v>160</v>
      </c>
      <c r="K357" s="15">
        <v>0</v>
      </c>
      <c r="L357" s="15">
        <f t="shared" si="30"/>
        <v>160</v>
      </c>
      <c r="M357" s="15">
        <f t="shared" si="31"/>
        <v>0</v>
      </c>
      <c r="N357" s="15">
        <f t="shared" si="36"/>
        <v>0</v>
      </c>
      <c r="O357" s="10">
        <v>160</v>
      </c>
      <c r="P357" s="10">
        <v>0</v>
      </c>
      <c r="Q357" s="10">
        <v>160</v>
      </c>
      <c r="R357" s="10">
        <v>0</v>
      </c>
      <c r="S357" s="10">
        <v>0</v>
      </c>
      <c r="T357" s="10">
        <v>0</v>
      </c>
      <c r="U357" s="10">
        <f t="shared" si="40"/>
        <v>0</v>
      </c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</row>
    <row r="358" spans="1:42" s="9" customFormat="1">
      <c r="A358" s="14" t="s">
        <v>512</v>
      </c>
      <c r="B358" s="15" t="s">
        <v>513</v>
      </c>
      <c r="C358" s="14" t="s">
        <v>136</v>
      </c>
      <c r="D358" s="15" t="s">
        <v>137</v>
      </c>
      <c r="E358" s="15"/>
      <c r="F358" s="15">
        <f t="shared" si="37"/>
        <v>0</v>
      </c>
      <c r="G358" s="16">
        <v>10881</v>
      </c>
      <c r="H358" s="15">
        <f t="shared" si="38"/>
        <v>435240</v>
      </c>
      <c r="I358" s="15">
        <f t="shared" si="39"/>
        <v>435240</v>
      </c>
      <c r="J358" s="10"/>
      <c r="K358" s="15">
        <v>0</v>
      </c>
      <c r="L358" s="15">
        <f t="shared" si="30"/>
        <v>435240</v>
      </c>
      <c r="M358" s="15">
        <f t="shared" si="31"/>
        <v>0</v>
      </c>
      <c r="N358" s="15">
        <f t="shared" ref="N358:N422" si="41">K358-M358</f>
        <v>0</v>
      </c>
      <c r="O358" s="10"/>
      <c r="P358" s="10"/>
      <c r="Q358" s="10"/>
      <c r="R358" s="10"/>
      <c r="S358" s="10"/>
      <c r="T358" s="10"/>
      <c r="U358" s="10">
        <f t="shared" si="40"/>
        <v>0</v>
      </c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</row>
    <row r="359" spans="1:42" s="9" customFormat="1">
      <c r="A359" s="14" t="s">
        <v>512</v>
      </c>
      <c r="B359" s="15" t="s">
        <v>513</v>
      </c>
      <c r="C359" s="14" t="s">
        <v>150</v>
      </c>
      <c r="D359" s="15" t="s">
        <v>151</v>
      </c>
      <c r="E359" s="15"/>
      <c r="F359" s="15">
        <f t="shared" si="37"/>
        <v>0</v>
      </c>
      <c r="G359" s="16">
        <v>17164</v>
      </c>
      <c r="H359" s="15">
        <f t="shared" si="38"/>
        <v>686560</v>
      </c>
      <c r="I359" s="15">
        <f t="shared" si="39"/>
        <v>686560</v>
      </c>
      <c r="J359" s="10"/>
      <c r="K359" s="15">
        <v>0</v>
      </c>
      <c r="L359" s="15">
        <f t="shared" si="30"/>
        <v>686560</v>
      </c>
      <c r="M359" s="15">
        <f t="shared" si="31"/>
        <v>0</v>
      </c>
      <c r="N359" s="15">
        <f t="shared" si="41"/>
        <v>0</v>
      </c>
      <c r="O359" s="10"/>
      <c r="P359" s="10"/>
      <c r="Q359" s="10"/>
      <c r="R359" s="10"/>
      <c r="S359" s="10"/>
      <c r="T359" s="10"/>
      <c r="U359" s="10">
        <f t="shared" si="40"/>
        <v>0</v>
      </c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</row>
    <row r="360" spans="1:42" s="9" customFormat="1">
      <c r="A360" s="14" t="s">
        <v>512</v>
      </c>
      <c r="B360" s="15" t="s">
        <v>513</v>
      </c>
      <c r="C360" s="14" t="s">
        <v>272</v>
      </c>
      <c r="D360" s="15" t="s">
        <v>273</v>
      </c>
      <c r="E360" s="15"/>
      <c r="F360" s="15">
        <f t="shared" si="37"/>
        <v>0</v>
      </c>
      <c r="G360" s="16">
        <v>29634</v>
      </c>
      <c r="H360" s="15">
        <f t="shared" si="38"/>
        <v>1185360</v>
      </c>
      <c r="I360" s="15">
        <f t="shared" si="39"/>
        <v>1185360</v>
      </c>
      <c r="J360" s="10"/>
      <c r="K360" s="15">
        <v>837700</v>
      </c>
      <c r="L360" s="15">
        <f t="shared" si="30"/>
        <v>347660</v>
      </c>
      <c r="M360" s="15">
        <f t="shared" si="31"/>
        <v>837700</v>
      </c>
      <c r="N360" s="15">
        <f t="shared" si="41"/>
        <v>0</v>
      </c>
      <c r="O360" s="10"/>
      <c r="P360" s="10"/>
      <c r="Q360" s="10"/>
      <c r="R360" s="10"/>
      <c r="S360" s="10"/>
      <c r="T360" s="10"/>
      <c r="U360" s="10">
        <f t="shared" si="40"/>
        <v>0</v>
      </c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</row>
    <row r="361" spans="1:42" s="9" customFormat="1">
      <c r="A361" s="14" t="s">
        <v>512</v>
      </c>
      <c r="B361" s="15" t="s">
        <v>513</v>
      </c>
      <c r="C361" s="14" t="s">
        <v>514</v>
      </c>
      <c r="D361" s="15" t="s">
        <v>515</v>
      </c>
      <c r="E361" s="15"/>
      <c r="F361" s="15">
        <f t="shared" si="37"/>
        <v>0</v>
      </c>
      <c r="G361" s="16">
        <v>11</v>
      </c>
      <c r="H361" s="15">
        <f t="shared" si="38"/>
        <v>440</v>
      </c>
      <c r="I361" s="15">
        <f t="shared" si="39"/>
        <v>440</v>
      </c>
      <c r="J361" s="10"/>
      <c r="K361" s="15">
        <v>0</v>
      </c>
      <c r="L361" s="15">
        <f t="shared" si="30"/>
        <v>440</v>
      </c>
      <c r="M361" s="15">
        <f t="shared" si="31"/>
        <v>0</v>
      </c>
      <c r="N361" s="15">
        <f t="shared" si="41"/>
        <v>0</v>
      </c>
      <c r="O361" s="10"/>
      <c r="P361" s="10"/>
      <c r="Q361" s="10"/>
      <c r="R361" s="10"/>
      <c r="S361" s="10"/>
      <c r="T361" s="10"/>
      <c r="U361" s="10">
        <f t="shared" si="40"/>
        <v>0</v>
      </c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</row>
    <row r="362" spans="1:42" s="9" customFormat="1">
      <c r="A362" s="14" t="s">
        <v>512</v>
      </c>
      <c r="B362" s="15" t="s">
        <v>513</v>
      </c>
      <c r="C362" s="14"/>
      <c r="D362" s="15" t="s">
        <v>516</v>
      </c>
      <c r="E362" s="15"/>
      <c r="F362" s="15"/>
      <c r="G362" s="16"/>
      <c r="H362" s="15"/>
      <c r="I362" s="15">
        <v>0</v>
      </c>
      <c r="J362" s="7"/>
      <c r="K362" s="15">
        <v>1403770</v>
      </c>
      <c r="L362" s="15">
        <f t="shared" si="30"/>
        <v>0</v>
      </c>
      <c r="M362" s="15">
        <f t="shared" si="31"/>
        <v>0</v>
      </c>
      <c r="N362" s="15">
        <f t="shared" si="41"/>
        <v>1403770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</row>
    <row r="363" spans="1:42" s="9" customFormat="1">
      <c r="A363" s="14" t="s">
        <v>512</v>
      </c>
      <c r="B363" s="15" t="s">
        <v>513</v>
      </c>
      <c r="C363" s="14">
        <v>1119</v>
      </c>
      <c r="D363" s="15" t="s">
        <v>187</v>
      </c>
      <c r="E363" s="15"/>
      <c r="F363" s="15"/>
      <c r="G363" s="16"/>
      <c r="H363" s="15"/>
      <c r="I363" s="15">
        <v>0</v>
      </c>
      <c r="J363" s="10">
        <f>SUM(I358:I362)</f>
        <v>2307600</v>
      </c>
      <c r="K363" s="15">
        <v>4000</v>
      </c>
      <c r="L363" s="15">
        <f t="shared" si="30"/>
        <v>0</v>
      </c>
      <c r="M363" s="15">
        <f t="shared" si="31"/>
        <v>0</v>
      </c>
      <c r="N363" s="15">
        <f t="shared" si="41"/>
        <v>4000</v>
      </c>
      <c r="O363" s="10">
        <f>SUM(L358:L362)</f>
        <v>1469900</v>
      </c>
      <c r="P363" s="10">
        <v>0</v>
      </c>
      <c r="Q363" s="10">
        <f>O363</f>
        <v>1469900</v>
      </c>
      <c r="R363" s="10">
        <v>0</v>
      </c>
      <c r="S363" s="10">
        <v>0</v>
      </c>
      <c r="T363" s="10">
        <f>SUM(N358:N363)</f>
        <v>1407770</v>
      </c>
      <c r="U363" s="10">
        <f>S363+T363</f>
        <v>1407770</v>
      </c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</row>
    <row r="364" spans="1:42" s="8" customFormat="1">
      <c r="A364" s="14" t="s">
        <v>517</v>
      </c>
      <c r="B364" s="15" t="s">
        <v>518</v>
      </c>
      <c r="C364" s="14" t="s">
        <v>152</v>
      </c>
      <c r="D364" s="15" t="s">
        <v>153</v>
      </c>
      <c r="E364" s="15"/>
      <c r="F364" s="15">
        <f t="shared" si="37"/>
        <v>0</v>
      </c>
      <c r="G364" s="16">
        <v>9</v>
      </c>
      <c r="H364" s="15">
        <f t="shared" si="38"/>
        <v>360</v>
      </c>
      <c r="I364" s="15">
        <f t="shared" si="39"/>
        <v>360</v>
      </c>
      <c r="J364" s="10">
        <v>360</v>
      </c>
      <c r="K364" s="15">
        <v>0</v>
      </c>
      <c r="L364" s="15">
        <f t="shared" si="30"/>
        <v>360</v>
      </c>
      <c r="M364" s="15">
        <f t="shared" si="31"/>
        <v>0</v>
      </c>
      <c r="N364" s="15">
        <f t="shared" si="41"/>
        <v>0</v>
      </c>
      <c r="O364" s="10">
        <v>360</v>
      </c>
      <c r="P364" s="10">
        <v>35021945</v>
      </c>
      <c r="Q364" s="10">
        <v>0</v>
      </c>
      <c r="R364" s="10">
        <v>360</v>
      </c>
      <c r="S364" s="10">
        <f>P364-R364</f>
        <v>35021585</v>
      </c>
      <c r="T364" s="10">
        <v>0</v>
      </c>
      <c r="U364" s="10">
        <f t="shared" si="40"/>
        <v>35021585</v>
      </c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</row>
    <row r="365" spans="1:42" s="9" customFormat="1">
      <c r="A365" s="14" t="s">
        <v>519</v>
      </c>
      <c r="B365" s="15" t="s">
        <v>520</v>
      </c>
      <c r="C365" s="14" t="s">
        <v>521</v>
      </c>
      <c r="D365" s="15" t="s">
        <v>522</v>
      </c>
      <c r="E365" s="15"/>
      <c r="F365" s="15">
        <f t="shared" si="37"/>
        <v>0</v>
      </c>
      <c r="G365" s="16">
        <v>62</v>
      </c>
      <c r="H365" s="15">
        <f t="shared" si="38"/>
        <v>2480</v>
      </c>
      <c r="I365" s="15">
        <f t="shared" si="39"/>
        <v>2480</v>
      </c>
      <c r="J365" s="10"/>
      <c r="K365" s="15">
        <v>0</v>
      </c>
      <c r="L365" s="15">
        <f t="shared" si="30"/>
        <v>2480</v>
      </c>
      <c r="M365" s="15">
        <f t="shared" si="31"/>
        <v>0</v>
      </c>
      <c r="N365" s="15">
        <f t="shared" si="41"/>
        <v>0</v>
      </c>
      <c r="O365" s="10"/>
      <c r="P365" s="10"/>
      <c r="Q365" s="10"/>
      <c r="R365" s="10"/>
      <c r="S365" s="10"/>
      <c r="T365" s="10"/>
      <c r="U365" s="10">
        <f t="shared" si="40"/>
        <v>0</v>
      </c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</row>
    <row r="366" spans="1:42" s="9" customFormat="1">
      <c r="A366" s="14" t="s">
        <v>519</v>
      </c>
      <c r="B366" s="15" t="s">
        <v>520</v>
      </c>
      <c r="C366" s="14" t="s">
        <v>278</v>
      </c>
      <c r="D366" s="15" t="s">
        <v>279</v>
      </c>
      <c r="E366" s="15"/>
      <c r="F366" s="15">
        <f t="shared" si="37"/>
        <v>0</v>
      </c>
      <c r="G366" s="16">
        <v>3</v>
      </c>
      <c r="H366" s="15">
        <f t="shared" si="38"/>
        <v>120</v>
      </c>
      <c r="I366" s="15">
        <f t="shared" si="39"/>
        <v>120</v>
      </c>
      <c r="J366" s="10"/>
      <c r="K366" s="15">
        <v>246040</v>
      </c>
      <c r="L366" s="15">
        <f t="shared" ref="L366:L433" si="42">IF(I366&gt;K366,I366-K366,0)</f>
        <v>0</v>
      </c>
      <c r="M366" s="15">
        <f t="shared" si="31"/>
        <v>120</v>
      </c>
      <c r="N366" s="15">
        <f t="shared" si="41"/>
        <v>245920</v>
      </c>
      <c r="O366" s="10"/>
      <c r="P366" s="10"/>
      <c r="Q366" s="10"/>
      <c r="R366" s="10"/>
      <c r="S366" s="10"/>
      <c r="T366" s="10"/>
      <c r="U366" s="10">
        <f t="shared" si="40"/>
        <v>0</v>
      </c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</row>
    <row r="367" spans="1:42" s="9" customFormat="1">
      <c r="A367" s="14" t="s">
        <v>519</v>
      </c>
      <c r="B367" s="15" t="s">
        <v>520</v>
      </c>
      <c r="C367" s="14" t="s">
        <v>390</v>
      </c>
      <c r="D367" s="15" t="s">
        <v>391</v>
      </c>
      <c r="E367" s="15"/>
      <c r="F367" s="15">
        <f t="shared" si="37"/>
        <v>0</v>
      </c>
      <c r="G367" s="16">
        <v>19</v>
      </c>
      <c r="H367" s="15">
        <f t="shared" si="38"/>
        <v>760</v>
      </c>
      <c r="I367" s="15">
        <f t="shared" si="39"/>
        <v>760</v>
      </c>
      <c r="J367" s="10"/>
      <c r="K367" s="15">
        <v>0</v>
      </c>
      <c r="L367" s="15">
        <f t="shared" si="42"/>
        <v>760</v>
      </c>
      <c r="M367" s="15">
        <f t="shared" si="31"/>
        <v>0</v>
      </c>
      <c r="N367" s="15">
        <f t="shared" si="41"/>
        <v>0</v>
      </c>
      <c r="O367" s="10"/>
      <c r="P367" s="10"/>
      <c r="Q367" s="10"/>
      <c r="R367" s="10"/>
      <c r="S367" s="10"/>
      <c r="T367" s="10"/>
      <c r="U367" s="10">
        <f t="shared" si="40"/>
        <v>0</v>
      </c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</row>
    <row r="368" spans="1:42" s="9" customFormat="1">
      <c r="A368" s="14" t="s">
        <v>519</v>
      </c>
      <c r="B368" s="15" t="s">
        <v>520</v>
      </c>
      <c r="C368" s="14" t="s">
        <v>32</v>
      </c>
      <c r="D368" s="15" t="s">
        <v>33</v>
      </c>
      <c r="E368" s="15"/>
      <c r="F368" s="15">
        <f t="shared" si="37"/>
        <v>0</v>
      </c>
      <c r="G368" s="16">
        <v>4</v>
      </c>
      <c r="H368" s="15">
        <f t="shared" si="38"/>
        <v>160</v>
      </c>
      <c r="I368" s="15">
        <f t="shared" si="39"/>
        <v>160</v>
      </c>
      <c r="J368" s="10">
        <f>SUM(I365:I368)</f>
        <v>3520</v>
      </c>
      <c r="K368" s="15">
        <v>0</v>
      </c>
      <c r="L368" s="15">
        <f t="shared" si="42"/>
        <v>160</v>
      </c>
      <c r="M368" s="15">
        <f t="shared" ref="M368:M433" si="43">I368-L368</f>
        <v>0</v>
      </c>
      <c r="N368" s="15">
        <f t="shared" si="41"/>
        <v>0</v>
      </c>
      <c r="O368" s="10">
        <f>SUM(L365:L368)</f>
        <v>3400</v>
      </c>
      <c r="P368" s="10">
        <v>0</v>
      </c>
      <c r="Q368" s="10">
        <v>3400</v>
      </c>
      <c r="R368" s="10">
        <v>0</v>
      </c>
      <c r="S368" s="10">
        <v>0</v>
      </c>
      <c r="T368" s="10">
        <f>SUM(N365:N368)</f>
        <v>245920</v>
      </c>
      <c r="U368" s="10">
        <f t="shared" si="40"/>
        <v>245920</v>
      </c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</row>
    <row r="369" spans="1:42" s="8" customFormat="1">
      <c r="A369" s="14" t="s">
        <v>523</v>
      </c>
      <c r="B369" s="15" t="s">
        <v>524</v>
      </c>
      <c r="C369" s="14" t="s">
        <v>30</v>
      </c>
      <c r="D369" s="15" t="s">
        <v>31</v>
      </c>
      <c r="E369" s="15"/>
      <c r="F369" s="15">
        <f t="shared" si="37"/>
        <v>0</v>
      </c>
      <c r="G369" s="16">
        <v>9</v>
      </c>
      <c r="H369" s="15">
        <f t="shared" si="38"/>
        <v>360</v>
      </c>
      <c r="I369" s="15">
        <f t="shared" si="39"/>
        <v>360</v>
      </c>
      <c r="J369" s="10">
        <v>360</v>
      </c>
      <c r="K369" s="15">
        <v>0</v>
      </c>
      <c r="L369" s="15">
        <f t="shared" si="42"/>
        <v>360</v>
      </c>
      <c r="M369" s="15">
        <f t="shared" si="43"/>
        <v>0</v>
      </c>
      <c r="N369" s="15">
        <f t="shared" si="41"/>
        <v>0</v>
      </c>
      <c r="O369" s="10">
        <v>360</v>
      </c>
      <c r="P369" s="10">
        <v>0</v>
      </c>
      <c r="Q369" s="10">
        <v>360</v>
      </c>
      <c r="R369" s="10">
        <v>0</v>
      </c>
      <c r="S369" s="10">
        <v>0</v>
      </c>
      <c r="T369" s="10">
        <v>0</v>
      </c>
      <c r="U369" s="10">
        <f t="shared" si="40"/>
        <v>0</v>
      </c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</row>
    <row r="370" spans="1:42" s="9" customFormat="1">
      <c r="A370" s="14" t="s">
        <v>525</v>
      </c>
      <c r="B370" s="15" t="s">
        <v>526</v>
      </c>
      <c r="C370" s="14" t="s">
        <v>156</v>
      </c>
      <c r="D370" s="15" t="s">
        <v>157</v>
      </c>
      <c r="E370" s="15"/>
      <c r="F370" s="15">
        <f t="shared" si="37"/>
        <v>0</v>
      </c>
      <c r="G370" s="16">
        <v>2</v>
      </c>
      <c r="H370" s="15">
        <f t="shared" si="38"/>
        <v>80</v>
      </c>
      <c r="I370" s="15">
        <f t="shared" si="39"/>
        <v>80</v>
      </c>
      <c r="J370" s="10">
        <v>80</v>
      </c>
      <c r="K370" s="15">
        <v>0</v>
      </c>
      <c r="L370" s="15">
        <f t="shared" si="42"/>
        <v>80</v>
      </c>
      <c r="M370" s="15">
        <f t="shared" si="43"/>
        <v>0</v>
      </c>
      <c r="N370" s="15">
        <f t="shared" si="41"/>
        <v>0</v>
      </c>
      <c r="O370" s="10">
        <v>80</v>
      </c>
      <c r="P370" s="10">
        <v>0</v>
      </c>
      <c r="Q370" s="10">
        <v>80</v>
      </c>
      <c r="R370" s="10">
        <v>0</v>
      </c>
      <c r="S370" s="10">
        <v>0</v>
      </c>
      <c r="T370" s="10">
        <v>0</v>
      </c>
      <c r="U370" s="10">
        <f t="shared" si="40"/>
        <v>0</v>
      </c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</row>
    <row r="371" spans="1:42" s="8" customFormat="1">
      <c r="A371" s="14" t="s">
        <v>527</v>
      </c>
      <c r="B371" s="15" t="s">
        <v>528</v>
      </c>
      <c r="C371" s="14" t="s">
        <v>319</v>
      </c>
      <c r="D371" s="15" t="s">
        <v>320</v>
      </c>
      <c r="E371" s="15"/>
      <c r="F371" s="15">
        <f t="shared" si="37"/>
        <v>0</v>
      </c>
      <c r="G371" s="16">
        <v>14</v>
      </c>
      <c r="H371" s="15">
        <f t="shared" si="38"/>
        <v>560</v>
      </c>
      <c r="I371" s="15">
        <f t="shared" si="39"/>
        <v>560</v>
      </c>
      <c r="J371" s="10"/>
      <c r="K371" s="15">
        <v>0</v>
      </c>
      <c r="L371" s="15">
        <f t="shared" si="42"/>
        <v>560</v>
      </c>
      <c r="M371" s="15">
        <f t="shared" si="43"/>
        <v>0</v>
      </c>
      <c r="N371" s="15">
        <f t="shared" si="41"/>
        <v>0</v>
      </c>
      <c r="O371" s="10"/>
      <c r="P371" s="10"/>
      <c r="Q371" s="10"/>
      <c r="R371" s="10"/>
      <c r="S371" s="10"/>
      <c r="T371" s="10"/>
      <c r="U371" s="10">
        <f t="shared" si="40"/>
        <v>0</v>
      </c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</row>
    <row r="372" spans="1:42" s="8" customFormat="1">
      <c r="A372" s="14" t="s">
        <v>527</v>
      </c>
      <c r="B372" s="15" t="s">
        <v>528</v>
      </c>
      <c r="C372" s="14" t="s">
        <v>428</v>
      </c>
      <c r="D372" s="15" t="s">
        <v>429</v>
      </c>
      <c r="E372" s="15"/>
      <c r="F372" s="15">
        <f t="shared" si="37"/>
        <v>0</v>
      </c>
      <c r="G372" s="16">
        <v>11</v>
      </c>
      <c r="H372" s="15">
        <f t="shared" si="38"/>
        <v>440</v>
      </c>
      <c r="I372" s="15">
        <f t="shared" si="39"/>
        <v>440</v>
      </c>
      <c r="J372" s="10"/>
      <c r="K372" s="15">
        <v>0</v>
      </c>
      <c r="L372" s="15">
        <f t="shared" si="42"/>
        <v>440</v>
      </c>
      <c r="M372" s="15">
        <f t="shared" si="43"/>
        <v>0</v>
      </c>
      <c r="N372" s="15">
        <f t="shared" si="41"/>
        <v>0</v>
      </c>
      <c r="O372" s="10"/>
      <c r="P372" s="10"/>
      <c r="Q372" s="10"/>
      <c r="R372" s="10"/>
      <c r="S372" s="10"/>
      <c r="T372" s="10"/>
      <c r="U372" s="10">
        <f t="shared" si="40"/>
        <v>0</v>
      </c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</row>
    <row r="373" spans="1:42" s="8" customFormat="1">
      <c r="A373" s="14" t="s">
        <v>527</v>
      </c>
      <c r="B373" s="15" t="s">
        <v>528</v>
      </c>
      <c r="C373" s="14" t="s">
        <v>132</v>
      </c>
      <c r="D373" s="15" t="s">
        <v>133</v>
      </c>
      <c r="E373" s="15"/>
      <c r="F373" s="15">
        <f t="shared" si="37"/>
        <v>0</v>
      </c>
      <c r="G373" s="16">
        <v>6</v>
      </c>
      <c r="H373" s="15">
        <f t="shared" si="38"/>
        <v>240</v>
      </c>
      <c r="I373" s="15">
        <f t="shared" si="39"/>
        <v>240</v>
      </c>
      <c r="J373" s="10">
        <f>SUM(I371:I373)</f>
        <v>1240</v>
      </c>
      <c r="K373" s="15">
        <v>0</v>
      </c>
      <c r="L373" s="15">
        <f t="shared" si="42"/>
        <v>240</v>
      </c>
      <c r="M373" s="15">
        <f t="shared" si="43"/>
        <v>0</v>
      </c>
      <c r="N373" s="15">
        <f t="shared" si="41"/>
        <v>0</v>
      </c>
      <c r="O373" s="10">
        <f>SUM(L371:L373)</f>
        <v>1240</v>
      </c>
      <c r="P373" s="10">
        <v>0</v>
      </c>
      <c r="Q373" s="10">
        <f>O373-P373</f>
        <v>1240</v>
      </c>
      <c r="R373" s="10">
        <v>0</v>
      </c>
      <c r="S373" s="10">
        <v>0</v>
      </c>
      <c r="T373" s="10">
        <v>0</v>
      </c>
      <c r="U373" s="10">
        <f t="shared" si="40"/>
        <v>0</v>
      </c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</row>
    <row r="374" spans="1:42" s="9" customFormat="1">
      <c r="A374" s="14" t="s">
        <v>529</v>
      </c>
      <c r="B374" s="15" t="s">
        <v>530</v>
      </c>
      <c r="C374" s="14" t="s">
        <v>428</v>
      </c>
      <c r="D374" s="15" t="s">
        <v>429</v>
      </c>
      <c r="E374" s="15"/>
      <c r="F374" s="15">
        <f t="shared" si="37"/>
        <v>0</v>
      </c>
      <c r="G374" s="16">
        <v>2</v>
      </c>
      <c r="H374" s="15">
        <f t="shared" si="38"/>
        <v>80</v>
      </c>
      <c r="I374" s="15">
        <f t="shared" si="39"/>
        <v>80</v>
      </c>
      <c r="J374" s="10">
        <v>80</v>
      </c>
      <c r="K374" s="15">
        <v>0</v>
      </c>
      <c r="L374" s="15">
        <f t="shared" si="42"/>
        <v>80</v>
      </c>
      <c r="M374" s="15">
        <f t="shared" si="43"/>
        <v>0</v>
      </c>
      <c r="N374" s="15">
        <f t="shared" si="41"/>
        <v>0</v>
      </c>
      <c r="O374" s="10">
        <v>80</v>
      </c>
      <c r="P374" s="10">
        <v>1242</v>
      </c>
      <c r="Q374" s="10">
        <v>0</v>
      </c>
      <c r="R374" s="10">
        <v>80</v>
      </c>
      <c r="S374" s="10">
        <f>P374-R374</f>
        <v>1162</v>
      </c>
      <c r="T374" s="10">
        <v>0</v>
      </c>
      <c r="U374" s="10">
        <f t="shared" si="40"/>
        <v>1162</v>
      </c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</row>
    <row r="375" spans="1:42" s="8" customFormat="1">
      <c r="A375" s="14" t="s">
        <v>531</v>
      </c>
      <c r="B375" s="15" t="s">
        <v>532</v>
      </c>
      <c r="C375" s="14" t="s">
        <v>30</v>
      </c>
      <c r="D375" s="15" t="s">
        <v>31</v>
      </c>
      <c r="E375" s="15"/>
      <c r="F375" s="15">
        <f t="shared" si="37"/>
        <v>0</v>
      </c>
      <c r="G375" s="16">
        <v>2</v>
      </c>
      <c r="H375" s="15">
        <f t="shared" si="38"/>
        <v>80</v>
      </c>
      <c r="I375" s="15">
        <f t="shared" si="39"/>
        <v>80</v>
      </c>
      <c r="J375" s="10"/>
      <c r="K375" s="15">
        <v>0</v>
      </c>
      <c r="L375" s="15">
        <f t="shared" si="42"/>
        <v>80</v>
      </c>
      <c r="M375" s="15">
        <f t="shared" si="43"/>
        <v>0</v>
      </c>
      <c r="N375" s="15">
        <f t="shared" si="41"/>
        <v>0</v>
      </c>
      <c r="O375" s="10"/>
      <c r="P375" s="10"/>
      <c r="Q375" s="10"/>
      <c r="R375" s="10"/>
      <c r="S375" s="10"/>
      <c r="T375" s="10"/>
      <c r="U375" s="10">
        <f t="shared" si="40"/>
        <v>0</v>
      </c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</row>
    <row r="376" spans="1:42" s="8" customFormat="1">
      <c r="A376" s="14" t="s">
        <v>531</v>
      </c>
      <c r="B376" s="15" t="s">
        <v>532</v>
      </c>
      <c r="C376" s="14" t="s">
        <v>428</v>
      </c>
      <c r="D376" s="15" t="s">
        <v>429</v>
      </c>
      <c r="E376" s="15"/>
      <c r="F376" s="15">
        <f t="shared" si="37"/>
        <v>0</v>
      </c>
      <c r="G376" s="16">
        <v>2</v>
      </c>
      <c r="H376" s="15">
        <f t="shared" si="38"/>
        <v>80</v>
      </c>
      <c r="I376" s="15">
        <f t="shared" si="39"/>
        <v>80</v>
      </c>
      <c r="J376" s="10">
        <v>160</v>
      </c>
      <c r="K376" s="15">
        <v>0</v>
      </c>
      <c r="L376" s="15">
        <f t="shared" si="42"/>
        <v>80</v>
      </c>
      <c r="M376" s="15">
        <f t="shared" si="43"/>
        <v>0</v>
      </c>
      <c r="N376" s="15">
        <f t="shared" si="41"/>
        <v>0</v>
      </c>
      <c r="O376" s="10">
        <v>160</v>
      </c>
      <c r="P376" s="10">
        <v>0</v>
      </c>
      <c r="Q376" s="10">
        <v>160</v>
      </c>
      <c r="R376" s="10">
        <v>0</v>
      </c>
      <c r="S376" s="10">
        <v>0</v>
      </c>
      <c r="T376" s="10">
        <v>0</v>
      </c>
      <c r="U376" s="10">
        <f t="shared" si="40"/>
        <v>0</v>
      </c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</row>
    <row r="377" spans="1:42" s="9" customFormat="1">
      <c r="A377" s="14" t="s">
        <v>533</v>
      </c>
      <c r="B377" s="15" t="s">
        <v>534</v>
      </c>
      <c r="C377" s="14" t="s">
        <v>428</v>
      </c>
      <c r="D377" s="15" t="s">
        <v>429</v>
      </c>
      <c r="E377" s="15"/>
      <c r="F377" s="15">
        <f t="shared" si="37"/>
        <v>0</v>
      </c>
      <c r="G377" s="16">
        <v>1</v>
      </c>
      <c r="H377" s="15">
        <f t="shared" si="38"/>
        <v>40</v>
      </c>
      <c r="I377" s="15">
        <f t="shared" si="39"/>
        <v>40</v>
      </c>
      <c r="J377" s="10">
        <v>40</v>
      </c>
      <c r="K377" s="15">
        <v>0</v>
      </c>
      <c r="L377" s="15">
        <f t="shared" si="42"/>
        <v>40</v>
      </c>
      <c r="M377" s="15">
        <f t="shared" si="43"/>
        <v>0</v>
      </c>
      <c r="N377" s="15">
        <f t="shared" si="41"/>
        <v>0</v>
      </c>
      <c r="O377" s="10">
        <v>40</v>
      </c>
      <c r="P377" s="10">
        <v>0</v>
      </c>
      <c r="Q377" s="10">
        <v>40</v>
      </c>
      <c r="R377" s="10">
        <v>0</v>
      </c>
      <c r="S377" s="10">
        <v>0</v>
      </c>
      <c r="T377" s="10">
        <v>0</v>
      </c>
      <c r="U377" s="10">
        <f t="shared" si="40"/>
        <v>0</v>
      </c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</row>
    <row r="378" spans="1:42" s="8" customFormat="1">
      <c r="A378" s="14" t="s">
        <v>535</v>
      </c>
      <c r="B378" s="15" t="s">
        <v>536</v>
      </c>
      <c r="C378" s="14" t="s">
        <v>428</v>
      </c>
      <c r="D378" s="15" t="s">
        <v>429</v>
      </c>
      <c r="E378" s="15"/>
      <c r="F378" s="15">
        <f t="shared" si="37"/>
        <v>0</v>
      </c>
      <c r="G378" s="16">
        <v>3</v>
      </c>
      <c r="H378" s="15">
        <f t="shared" si="38"/>
        <v>120</v>
      </c>
      <c r="I378" s="15">
        <f t="shared" si="39"/>
        <v>120</v>
      </c>
      <c r="J378" s="10"/>
      <c r="K378" s="15">
        <v>0</v>
      </c>
      <c r="L378" s="15">
        <f t="shared" si="42"/>
        <v>120</v>
      </c>
      <c r="M378" s="15">
        <f t="shared" si="43"/>
        <v>0</v>
      </c>
      <c r="N378" s="15">
        <f t="shared" si="41"/>
        <v>0</v>
      </c>
      <c r="O378" s="10"/>
      <c r="P378" s="10"/>
      <c r="Q378" s="10"/>
      <c r="R378" s="10"/>
      <c r="S378" s="10"/>
      <c r="T378" s="10"/>
      <c r="U378" s="10">
        <f t="shared" si="40"/>
        <v>0</v>
      </c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</row>
    <row r="379" spans="1:42" s="8" customFormat="1">
      <c r="A379" s="14" t="s">
        <v>535</v>
      </c>
      <c r="B379" s="15" t="s">
        <v>536</v>
      </c>
      <c r="C379" s="14" t="s">
        <v>156</v>
      </c>
      <c r="D379" s="15" t="s">
        <v>157</v>
      </c>
      <c r="E379" s="15"/>
      <c r="F379" s="15">
        <f t="shared" si="37"/>
        <v>0</v>
      </c>
      <c r="G379" s="16">
        <v>9</v>
      </c>
      <c r="H379" s="15">
        <f t="shared" si="38"/>
        <v>360</v>
      </c>
      <c r="I379" s="15">
        <f t="shared" si="39"/>
        <v>360</v>
      </c>
      <c r="J379" s="10">
        <f>SUM(I378:I379)</f>
        <v>480</v>
      </c>
      <c r="K379" s="15">
        <v>0</v>
      </c>
      <c r="L379" s="15">
        <f t="shared" si="42"/>
        <v>360</v>
      </c>
      <c r="M379" s="15">
        <f t="shared" si="43"/>
        <v>0</v>
      </c>
      <c r="N379" s="15">
        <f t="shared" si="41"/>
        <v>0</v>
      </c>
      <c r="O379" s="10">
        <v>480</v>
      </c>
      <c r="P379" s="10">
        <v>0</v>
      </c>
      <c r="Q379" s="10">
        <v>480</v>
      </c>
      <c r="R379" s="10">
        <v>0</v>
      </c>
      <c r="S379" s="10">
        <v>0</v>
      </c>
      <c r="T379" s="10">
        <v>0</v>
      </c>
      <c r="U379" s="10">
        <f t="shared" si="40"/>
        <v>0</v>
      </c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</row>
    <row r="380" spans="1:42" s="9" customFormat="1">
      <c r="A380" s="14" t="s">
        <v>537</v>
      </c>
      <c r="B380" s="15" t="s">
        <v>538</v>
      </c>
      <c r="C380" s="14" t="s">
        <v>428</v>
      </c>
      <c r="D380" s="15" t="s">
        <v>429</v>
      </c>
      <c r="E380" s="15"/>
      <c r="F380" s="15">
        <f t="shared" si="37"/>
        <v>0</v>
      </c>
      <c r="G380" s="16">
        <v>14</v>
      </c>
      <c r="H380" s="15">
        <f t="shared" si="38"/>
        <v>560</v>
      </c>
      <c r="I380" s="15">
        <f t="shared" si="39"/>
        <v>560</v>
      </c>
      <c r="J380" s="10"/>
      <c r="K380" s="15">
        <v>0</v>
      </c>
      <c r="L380" s="15">
        <f t="shared" si="42"/>
        <v>560</v>
      </c>
      <c r="M380" s="15">
        <f t="shared" si="43"/>
        <v>0</v>
      </c>
      <c r="N380" s="15">
        <f t="shared" si="41"/>
        <v>0</v>
      </c>
      <c r="O380" s="10"/>
      <c r="P380" s="10"/>
      <c r="Q380" s="10"/>
      <c r="R380" s="10"/>
      <c r="S380" s="10"/>
      <c r="T380" s="10"/>
      <c r="U380" s="10">
        <f t="shared" si="40"/>
        <v>0</v>
      </c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</row>
    <row r="381" spans="1:42" s="9" customFormat="1">
      <c r="A381" s="14" t="s">
        <v>537</v>
      </c>
      <c r="B381" s="15" t="s">
        <v>538</v>
      </c>
      <c r="C381" s="14" t="s">
        <v>539</v>
      </c>
      <c r="D381" s="15" t="s">
        <v>540</v>
      </c>
      <c r="E381" s="15"/>
      <c r="F381" s="15">
        <f t="shared" si="37"/>
        <v>0</v>
      </c>
      <c r="G381" s="16">
        <v>1</v>
      </c>
      <c r="H381" s="15">
        <f t="shared" si="38"/>
        <v>40</v>
      </c>
      <c r="I381" s="15">
        <f t="shared" si="39"/>
        <v>40</v>
      </c>
      <c r="J381" s="10">
        <f>SUM(I380:I381)</f>
        <v>600</v>
      </c>
      <c r="K381" s="15">
        <v>0</v>
      </c>
      <c r="L381" s="15">
        <f t="shared" si="42"/>
        <v>40</v>
      </c>
      <c r="M381" s="15">
        <f t="shared" si="43"/>
        <v>0</v>
      </c>
      <c r="N381" s="15">
        <f t="shared" si="41"/>
        <v>0</v>
      </c>
      <c r="O381" s="10">
        <v>600</v>
      </c>
      <c r="P381" s="10">
        <v>42787</v>
      </c>
      <c r="Q381" s="10">
        <v>0</v>
      </c>
      <c r="R381" s="10">
        <v>600</v>
      </c>
      <c r="S381" s="10">
        <f>P381-O381</f>
        <v>42187</v>
      </c>
      <c r="T381" s="10">
        <v>0</v>
      </c>
      <c r="U381" s="10">
        <f t="shared" si="40"/>
        <v>42187</v>
      </c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</row>
    <row r="382" spans="1:42" s="8" customFormat="1">
      <c r="A382" s="14" t="s">
        <v>541</v>
      </c>
      <c r="B382" s="15" t="s">
        <v>542</v>
      </c>
      <c r="C382" s="14" t="s">
        <v>144</v>
      </c>
      <c r="D382" s="15" t="s">
        <v>145</v>
      </c>
      <c r="E382" s="15"/>
      <c r="F382" s="15">
        <f t="shared" si="37"/>
        <v>0</v>
      </c>
      <c r="G382" s="16">
        <v>9</v>
      </c>
      <c r="H382" s="15">
        <f t="shared" si="38"/>
        <v>360</v>
      </c>
      <c r="I382" s="15">
        <f t="shared" si="39"/>
        <v>360</v>
      </c>
      <c r="J382" s="10">
        <v>360</v>
      </c>
      <c r="K382" s="15">
        <v>0</v>
      </c>
      <c r="L382" s="15">
        <f t="shared" si="42"/>
        <v>360</v>
      </c>
      <c r="M382" s="15">
        <f t="shared" si="43"/>
        <v>0</v>
      </c>
      <c r="N382" s="15">
        <f t="shared" si="41"/>
        <v>0</v>
      </c>
      <c r="O382" s="10">
        <v>360</v>
      </c>
      <c r="P382" s="10">
        <v>0</v>
      </c>
      <c r="Q382" s="10">
        <v>360</v>
      </c>
      <c r="R382" s="10">
        <v>0</v>
      </c>
      <c r="S382" s="10">
        <v>0</v>
      </c>
      <c r="T382" s="10">
        <v>0</v>
      </c>
      <c r="U382" s="10">
        <f t="shared" si="40"/>
        <v>0</v>
      </c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</row>
    <row r="383" spans="1:42" s="9" customFormat="1">
      <c r="A383" s="14" t="s">
        <v>543</v>
      </c>
      <c r="B383" s="15" t="s">
        <v>544</v>
      </c>
      <c r="C383" s="14" t="s">
        <v>219</v>
      </c>
      <c r="D383" s="15" t="s">
        <v>216</v>
      </c>
      <c r="E383" s="15"/>
      <c r="F383" s="15">
        <f t="shared" si="37"/>
        <v>0</v>
      </c>
      <c r="G383" s="16">
        <v>57</v>
      </c>
      <c r="H383" s="15">
        <f t="shared" si="38"/>
        <v>2280</v>
      </c>
      <c r="I383" s="15">
        <f t="shared" si="39"/>
        <v>2280</v>
      </c>
      <c r="J383" s="10"/>
      <c r="K383" s="15">
        <v>545820</v>
      </c>
      <c r="L383" s="15">
        <f t="shared" si="42"/>
        <v>0</v>
      </c>
      <c r="M383" s="15">
        <f t="shared" si="43"/>
        <v>2280</v>
      </c>
      <c r="N383" s="15">
        <f t="shared" si="41"/>
        <v>543540</v>
      </c>
      <c r="O383" s="10"/>
      <c r="P383" s="10"/>
      <c r="Q383" s="10"/>
      <c r="R383" s="10"/>
      <c r="S383" s="10"/>
      <c r="T383" s="10"/>
      <c r="U383" s="10">
        <f t="shared" si="40"/>
        <v>0</v>
      </c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</row>
    <row r="384" spans="1:42" s="9" customFormat="1">
      <c r="A384" s="14" t="s">
        <v>543</v>
      </c>
      <c r="B384" s="15" t="s">
        <v>544</v>
      </c>
      <c r="C384" s="14" t="s">
        <v>236</v>
      </c>
      <c r="D384" s="15" t="s">
        <v>237</v>
      </c>
      <c r="E384" s="15"/>
      <c r="F384" s="15">
        <f t="shared" si="37"/>
        <v>0</v>
      </c>
      <c r="G384" s="16">
        <v>99068</v>
      </c>
      <c r="H384" s="15">
        <f t="shared" si="38"/>
        <v>3962720</v>
      </c>
      <c r="I384" s="15">
        <f t="shared" si="39"/>
        <v>3962720</v>
      </c>
      <c r="J384" s="10"/>
      <c r="K384" s="15">
        <v>0</v>
      </c>
      <c r="L384" s="15">
        <f t="shared" si="42"/>
        <v>3962720</v>
      </c>
      <c r="M384" s="15">
        <f t="shared" si="43"/>
        <v>0</v>
      </c>
      <c r="N384" s="15">
        <f t="shared" si="41"/>
        <v>0</v>
      </c>
      <c r="O384" s="10"/>
      <c r="P384" s="10"/>
      <c r="Q384" s="10"/>
      <c r="R384" s="10"/>
      <c r="S384" s="10"/>
      <c r="T384" s="10"/>
      <c r="U384" s="10">
        <f t="shared" si="40"/>
        <v>0</v>
      </c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</row>
    <row r="385" spans="1:42" s="9" customFormat="1">
      <c r="A385" s="14" t="s">
        <v>543</v>
      </c>
      <c r="B385" s="15" t="s">
        <v>544</v>
      </c>
      <c r="C385" s="14" t="s">
        <v>136</v>
      </c>
      <c r="D385" s="15" t="s">
        <v>137</v>
      </c>
      <c r="E385" s="15"/>
      <c r="F385" s="15">
        <f t="shared" si="37"/>
        <v>0</v>
      </c>
      <c r="G385" s="16">
        <v>5079</v>
      </c>
      <c r="H385" s="15">
        <f t="shared" si="38"/>
        <v>203160</v>
      </c>
      <c r="I385" s="15">
        <f t="shared" si="39"/>
        <v>203160</v>
      </c>
      <c r="J385" s="10"/>
      <c r="K385" s="15">
        <v>0</v>
      </c>
      <c r="L385" s="15">
        <f t="shared" si="42"/>
        <v>203160</v>
      </c>
      <c r="M385" s="15">
        <f t="shared" si="43"/>
        <v>0</v>
      </c>
      <c r="N385" s="15">
        <f t="shared" si="41"/>
        <v>0</v>
      </c>
      <c r="O385" s="10"/>
      <c r="P385" s="10"/>
      <c r="Q385" s="10"/>
      <c r="R385" s="10"/>
      <c r="S385" s="10"/>
      <c r="T385" s="10"/>
      <c r="U385" s="10">
        <f t="shared" si="40"/>
        <v>0</v>
      </c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</row>
    <row r="386" spans="1:42" s="9" customFormat="1">
      <c r="A386" s="14" t="s">
        <v>543</v>
      </c>
      <c r="B386" s="15" t="s">
        <v>544</v>
      </c>
      <c r="C386" s="14" t="s">
        <v>521</v>
      </c>
      <c r="D386" s="15" t="s">
        <v>522</v>
      </c>
      <c r="E386" s="15"/>
      <c r="F386" s="15">
        <f t="shared" si="37"/>
        <v>0</v>
      </c>
      <c r="G386" s="16">
        <v>4</v>
      </c>
      <c r="H386" s="15">
        <f t="shared" si="38"/>
        <v>160</v>
      </c>
      <c r="I386" s="15">
        <f t="shared" si="39"/>
        <v>160</v>
      </c>
      <c r="J386" s="10"/>
      <c r="K386" s="15">
        <v>0</v>
      </c>
      <c r="L386" s="15">
        <f t="shared" si="42"/>
        <v>160</v>
      </c>
      <c r="M386" s="15">
        <f t="shared" si="43"/>
        <v>0</v>
      </c>
      <c r="N386" s="15">
        <f t="shared" si="41"/>
        <v>0</v>
      </c>
      <c r="O386" s="10"/>
      <c r="P386" s="10"/>
      <c r="Q386" s="10"/>
      <c r="R386" s="10"/>
      <c r="S386" s="10"/>
      <c r="T386" s="10"/>
      <c r="U386" s="10">
        <f t="shared" si="40"/>
        <v>0</v>
      </c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</row>
    <row r="387" spans="1:42" s="9" customFormat="1">
      <c r="A387" s="14" t="s">
        <v>543</v>
      </c>
      <c r="B387" s="15" t="s">
        <v>544</v>
      </c>
      <c r="C387" s="14" t="s">
        <v>148</v>
      </c>
      <c r="D387" s="15" t="s">
        <v>149</v>
      </c>
      <c r="E387" s="15"/>
      <c r="F387" s="15">
        <f t="shared" si="37"/>
        <v>0</v>
      </c>
      <c r="G387" s="16">
        <v>3802</v>
      </c>
      <c r="H387" s="15">
        <f t="shared" si="38"/>
        <v>152080</v>
      </c>
      <c r="I387" s="15">
        <f t="shared" si="39"/>
        <v>152080</v>
      </c>
      <c r="J387" s="10"/>
      <c r="K387" s="15">
        <v>0</v>
      </c>
      <c r="L387" s="15">
        <f t="shared" si="42"/>
        <v>152080</v>
      </c>
      <c r="M387" s="15">
        <f t="shared" si="43"/>
        <v>0</v>
      </c>
      <c r="N387" s="15">
        <f t="shared" si="41"/>
        <v>0</v>
      </c>
      <c r="O387" s="10"/>
      <c r="P387" s="10"/>
      <c r="Q387" s="10"/>
      <c r="R387" s="10"/>
      <c r="S387" s="10"/>
      <c r="T387" s="10"/>
      <c r="U387" s="10">
        <f t="shared" si="40"/>
        <v>0</v>
      </c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</row>
    <row r="388" spans="1:42" s="9" customFormat="1">
      <c r="A388" s="14" t="s">
        <v>543</v>
      </c>
      <c r="B388" s="15" t="s">
        <v>544</v>
      </c>
      <c r="C388" s="14" t="s">
        <v>390</v>
      </c>
      <c r="D388" s="15" t="s">
        <v>391</v>
      </c>
      <c r="E388" s="15"/>
      <c r="F388" s="15">
        <f t="shared" si="37"/>
        <v>0</v>
      </c>
      <c r="G388" s="16">
        <v>2</v>
      </c>
      <c r="H388" s="15">
        <f t="shared" si="38"/>
        <v>80</v>
      </c>
      <c r="I388" s="15">
        <f t="shared" si="39"/>
        <v>80</v>
      </c>
      <c r="J388" s="10"/>
      <c r="K388" s="15">
        <v>0</v>
      </c>
      <c r="L388" s="15">
        <f t="shared" si="42"/>
        <v>80</v>
      </c>
      <c r="M388" s="15">
        <f t="shared" si="43"/>
        <v>0</v>
      </c>
      <c r="N388" s="15">
        <f t="shared" si="41"/>
        <v>0</v>
      </c>
      <c r="O388" s="10"/>
      <c r="P388" s="10"/>
      <c r="Q388" s="10"/>
      <c r="R388" s="10"/>
      <c r="S388" s="10"/>
      <c r="T388" s="10"/>
      <c r="U388" s="10">
        <f t="shared" si="40"/>
        <v>0</v>
      </c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</row>
    <row r="389" spans="1:42" s="9" customFormat="1">
      <c r="A389" s="14" t="s">
        <v>543</v>
      </c>
      <c r="B389" s="15" t="s">
        <v>544</v>
      </c>
      <c r="C389" s="14" t="s">
        <v>156</v>
      </c>
      <c r="D389" s="15" t="s">
        <v>157</v>
      </c>
      <c r="E389" s="15"/>
      <c r="F389" s="15">
        <f t="shared" si="37"/>
        <v>0</v>
      </c>
      <c r="G389" s="16">
        <v>213531</v>
      </c>
      <c r="H389" s="15">
        <f t="shared" si="38"/>
        <v>8541240</v>
      </c>
      <c r="I389" s="15">
        <f t="shared" si="39"/>
        <v>8541240</v>
      </c>
      <c r="J389" s="10"/>
      <c r="K389" s="15">
        <v>0</v>
      </c>
      <c r="L389" s="15">
        <f t="shared" si="42"/>
        <v>8541240</v>
      </c>
      <c r="M389" s="15">
        <f t="shared" si="43"/>
        <v>0</v>
      </c>
      <c r="N389" s="15">
        <f t="shared" si="41"/>
        <v>0</v>
      </c>
      <c r="O389" s="10"/>
      <c r="P389" s="10"/>
      <c r="Q389" s="10"/>
      <c r="R389" s="10"/>
      <c r="S389" s="10"/>
      <c r="T389" s="10"/>
      <c r="U389" s="10">
        <f t="shared" si="40"/>
        <v>0</v>
      </c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</row>
    <row r="390" spans="1:42" s="9" customFormat="1">
      <c r="A390" s="14" t="s">
        <v>543</v>
      </c>
      <c r="B390" s="15" t="s">
        <v>544</v>
      </c>
      <c r="C390" s="14" t="s">
        <v>162</v>
      </c>
      <c r="D390" s="15" t="s">
        <v>163</v>
      </c>
      <c r="E390" s="15"/>
      <c r="F390" s="15">
        <f t="shared" si="37"/>
        <v>0</v>
      </c>
      <c r="G390" s="16">
        <v>243450</v>
      </c>
      <c r="H390" s="15">
        <f t="shared" si="38"/>
        <v>9738000</v>
      </c>
      <c r="I390" s="15">
        <f t="shared" si="39"/>
        <v>9738000</v>
      </c>
      <c r="J390" s="10"/>
      <c r="K390" s="15">
        <v>0</v>
      </c>
      <c r="L390" s="15">
        <f t="shared" si="42"/>
        <v>9738000</v>
      </c>
      <c r="M390" s="15">
        <f t="shared" si="43"/>
        <v>0</v>
      </c>
      <c r="N390" s="15">
        <f t="shared" si="41"/>
        <v>0</v>
      </c>
      <c r="O390" s="10"/>
      <c r="P390" s="10"/>
      <c r="Q390" s="10"/>
      <c r="R390" s="10"/>
      <c r="S390" s="10"/>
      <c r="T390" s="10"/>
      <c r="U390" s="10">
        <f t="shared" si="40"/>
        <v>0</v>
      </c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</row>
    <row r="391" spans="1:42" s="9" customFormat="1">
      <c r="A391" s="14" t="s">
        <v>543</v>
      </c>
      <c r="B391" s="15" t="s">
        <v>544</v>
      </c>
      <c r="C391" s="14" t="s">
        <v>545</v>
      </c>
      <c r="D391" s="15" t="s">
        <v>546</v>
      </c>
      <c r="E391" s="15"/>
      <c r="F391" s="15">
        <f t="shared" si="37"/>
        <v>0</v>
      </c>
      <c r="G391" s="16">
        <v>237</v>
      </c>
      <c r="H391" s="15">
        <f t="shared" si="38"/>
        <v>9480</v>
      </c>
      <c r="I391" s="15">
        <f t="shared" si="39"/>
        <v>9480</v>
      </c>
      <c r="J391" s="10"/>
      <c r="K391" s="15">
        <v>0</v>
      </c>
      <c r="L391" s="15">
        <f t="shared" si="42"/>
        <v>9480</v>
      </c>
      <c r="M391" s="15">
        <f t="shared" si="43"/>
        <v>0</v>
      </c>
      <c r="N391" s="15">
        <f t="shared" si="41"/>
        <v>0</v>
      </c>
      <c r="O391" s="10"/>
      <c r="P391" s="10"/>
      <c r="Q391" s="10"/>
      <c r="R391" s="10"/>
      <c r="S391" s="10"/>
      <c r="T391" s="10"/>
      <c r="U391" s="10">
        <f t="shared" si="40"/>
        <v>0</v>
      </c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</row>
    <row r="392" spans="1:42" s="9" customFormat="1">
      <c r="A392" s="14" t="s">
        <v>543</v>
      </c>
      <c r="B392" s="15" t="s">
        <v>544</v>
      </c>
      <c r="C392" s="14" t="s">
        <v>547</v>
      </c>
      <c r="D392" s="15" t="s">
        <v>548</v>
      </c>
      <c r="E392" s="15"/>
      <c r="F392" s="15">
        <f t="shared" si="37"/>
        <v>0</v>
      </c>
      <c r="G392" s="16">
        <v>17</v>
      </c>
      <c r="H392" s="15">
        <f t="shared" si="38"/>
        <v>680</v>
      </c>
      <c r="I392" s="15">
        <f t="shared" si="39"/>
        <v>680</v>
      </c>
      <c r="J392" s="10"/>
      <c r="K392" s="15">
        <v>0</v>
      </c>
      <c r="L392" s="15">
        <f t="shared" si="42"/>
        <v>680</v>
      </c>
      <c r="M392" s="15">
        <f t="shared" si="43"/>
        <v>0</v>
      </c>
      <c r="N392" s="15">
        <f t="shared" si="41"/>
        <v>0</v>
      </c>
      <c r="O392" s="10"/>
      <c r="P392" s="10"/>
      <c r="Q392" s="10"/>
      <c r="R392" s="10"/>
      <c r="S392" s="10"/>
      <c r="T392" s="10"/>
      <c r="U392" s="10">
        <f t="shared" si="40"/>
        <v>0</v>
      </c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</row>
    <row r="393" spans="1:42" s="9" customFormat="1">
      <c r="A393" s="14" t="s">
        <v>543</v>
      </c>
      <c r="B393" s="15" t="s">
        <v>544</v>
      </c>
      <c r="C393" s="14" t="s">
        <v>324</v>
      </c>
      <c r="D393" s="15" t="s">
        <v>325</v>
      </c>
      <c r="E393" s="15"/>
      <c r="F393" s="15">
        <f t="shared" si="37"/>
        <v>0</v>
      </c>
      <c r="G393" s="16">
        <v>131318</v>
      </c>
      <c r="H393" s="15">
        <f t="shared" si="38"/>
        <v>5252720</v>
      </c>
      <c r="I393" s="15">
        <f t="shared" si="39"/>
        <v>5252720</v>
      </c>
      <c r="J393" s="10"/>
      <c r="K393" s="15">
        <v>8300</v>
      </c>
      <c r="L393" s="15">
        <f t="shared" si="42"/>
        <v>5244420</v>
      </c>
      <c r="M393" s="15">
        <f t="shared" si="43"/>
        <v>8300</v>
      </c>
      <c r="N393" s="15">
        <f t="shared" si="41"/>
        <v>0</v>
      </c>
      <c r="O393" s="10"/>
      <c r="P393" s="10"/>
      <c r="Q393" s="10"/>
      <c r="R393" s="10"/>
      <c r="S393" s="10"/>
      <c r="T393" s="10"/>
      <c r="U393" s="10">
        <f t="shared" si="40"/>
        <v>0</v>
      </c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</row>
    <row r="394" spans="1:42" s="9" customFormat="1">
      <c r="A394" s="14" t="s">
        <v>543</v>
      </c>
      <c r="B394" s="15" t="s">
        <v>544</v>
      </c>
      <c r="C394" s="14" t="s">
        <v>244</v>
      </c>
      <c r="D394" s="15" t="s">
        <v>245</v>
      </c>
      <c r="E394" s="15"/>
      <c r="F394" s="15">
        <f t="shared" si="37"/>
        <v>0</v>
      </c>
      <c r="G394" s="16">
        <v>54672</v>
      </c>
      <c r="H394" s="15">
        <f t="shared" si="38"/>
        <v>2186880</v>
      </c>
      <c r="I394" s="15">
        <f t="shared" si="39"/>
        <v>2186880</v>
      </c>
      <c r="J394" s="10"/>
      <c r="K394" s="15">
        <v>0</v>
      </c>
      <c r="L394" s="15">
        <f t="shared" si="42"/>
        <v>2186880</v>
      </c>
      <c r="M394" s="15">
        <f t="shared" si="43"/>
        <v>0</v>
      </c>
      <c r="N394" s="15">
        <f t="shared" si="41"/>
        <v>0</v>
      </c>
      <c r="O394" s="10"/>
      <c r="P394" s="10"/>
      <c r="Q394" s="10"/>
      <c r="R394" s="10"/>
      <c r="S394" s="10"/>
      <c r="T394" s="10"/>
      <c r="U394" s="10">
        <f t="shared" si="40"/>
        <v>0</v>
      </c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</row>
    <row r="395" spans="1:42" s="9" customFormat="1">
      <c r="A395" s="14" t="s">
        <v>543</v>
      </c>
      <c r="B395" s="15" t="s">
        <v>544</v>
      </c>
      <c r="C395" s="14" t="s">
        <v>549</v>
      </c>
      <c r="D395" s="15" t="s">
        <v>550</v>
      </c>
      <c r="E395" s="15"/>
      <c r="F395" s="15">
        <f t="shared" si="37"/>
        <v>0</v>
      </c>
      <c r="G395" s="16">
        <v>431</v>
      </c>
      <c r="H395" s="15">
        <f t="shared" si="38"/>
        <v>17240</v>
      </c>
      <c r="I395" s="15">
        <f t="shared" si="39"/>
        <v>17240</v>
      </c>
      <c r="J395" s="10"/>
      <c r="K395" s="15">
        <v>0</v>
      </c>
      <c r="L395" s="15">
        <f t="shared" si="42"/>
        <v>17240</v>
      </c>
      <c r="M395" s="15">
        <f t="shared" si="43"/>
        <v>0</v>
      </c>
      <c r="N395" s="15">
        <f t="shared" si="41"/>
        <v>0</v>
      </c>
      <c r="O395" s="10"/>
      <c r="P395" s="10"/>
      <c r="Q395" s="10"/>
      <c r="R395" s="10"/>
      <c r="S395" s="10"/>
      <c r="T395" s="10"/>
      <c r="U395" s="10">
        <f t="shared" si="40"/>
        <v>0</v>
      </c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</row>
    <row r="396" spans="1:42" s="9" customFormat="1">
      <c r="A396" s="14" t="s">
        <v>543</v>
      </c>
      <c r="B396" s="15" t="s">
        <v>544</v>
      </c>
      <c r="C396" s="14" t="s">
        <v>551</v>
      </c>
      <c r="D396" s="15" t="s">
        <v>552</v>
      </c>
      <c r="E396" s="15"/>
      <c r="F396" s="15">
        <f t="shared" si="37"/>
        <v>0</v>
      </c>
      <c r="G396" s="16">
        <v>4332</v>
      </c>
      <c r="H396" s="15">
        <f t="shared" si="38"/>
        <v>173280</v>
      </c>
      <c r="I396" s="15">
        <f t="shared" si="39"/>
        <v>173280</v>
      </c>
      <c r="J396" s="10"/>
      <c r="K396" s="15">
        <v>0</v>
      </c>
      <c r="L396" s="15">
        <f t="shared" si="42"/>
        <v>173280</v>
      </c>
      <c r="M396" s="15">
        <f t="shared" si="43"/>
        <v>0</v>
      </c>
      <c r="N396" s="15">
        <f t="shared" si="41"/>
        <v>0</v>
      </c>
      <c r="O396" s="10"/>
      <c r="P396" s="10"/>
      <c r="Q396" s="10"/>
      <c r="R396" s="10"/>
      <c r="S396" s="10"/>
      <c r="T396" s="10"/>
      <c r="U396" s="10">
        <f t="shared" si="40"/>
        <v>0</v>
      </c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</row>
    <row r="397" spans="1:42" s="9" customFormat="1">
      <c r="A397" s="14" t="s">
        <v>543</v>
      </c>
      <c r="B397" s="15" t="s">
        <v>544</v>
      </c>
      <c r="C397" s="14" t="s">
        <v>326</v>
      </c>
      <c r="D397" s="15" t="s">
        <v>327</v>
      </c>
      <c r="E397" s="15"/>
      <c r="F397" s="15">
        <f t="shared" si="37"/>
        <v>0</v>
      </c>
      <c r="G397" s="16">
        <v>170442</v>
      </c>
      <c r="H397" s="15">
        <f t="shared" si="38"/>
        <v>6817680</v>
      </c>
      <c r="I397" s="15">
        <f t="shared" si="39"/>
        <v>6817680</v>
      </c>
      <c r="J397" s="10"/>
      <c r="K397" s="15">
        <v>0</v>
      </c>
      <c r="L397" s="15">
        <f t="shared" si="42"/>
        <v>6817680</v>
      </c>
      <c r="M397" s="15">
        <f t="shared" si="43"/>
        <v>0</v>
      </c>
      <c r="N397" s="15">
        <f t="shared" si="41"/>
        <v>0</v>
      </c>
      <c r="O397" s="10"/>
      <c r="P397" s="10"/>
      <c r="Q397" s="10"/>
      <c r="R397" s="10"/>
      <c r="S397" s="10"/>
      <c r="T397" s="10"/>
      <c r="U397" s="10">
        <f t="shared" si="40"/>
        <v>0</v>
      </c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</row>
    <row r="398" spans="1:42" s="9" customFormat="1">
      <c r="A398" s="14" t="s">
        <v>543</v>
      </c>
      <c r="B398" s="15" t="s">
        <v>544</v>
      </c>
      <c r="C398" s="14" t="s">
        <v>553</v>
      </c>
      <c r="D398" s="15" t="s">
        <v>554</v>
      </c>
      <c r="E398" s="15"/>
      <c r="F398" s="15">
        <f t="shared" si="37"/>
        <v>0</v>
      </c>
      <c r="G398" s="16">
        <v>17791</v>
      </c>
      <c r="H398" s="15">
        <f t="shared" si="38"/>
        <v>711640</v>
      </c>
      <c r="I398" s="15">
        <f t="shared" si="39"/>
        <v>711640</v>
      </c>
      <c r="J398" s="10"/>
      <c r="K398" s="15">
        <v>0</v>
      </c>
      <c r="L398" s="15">
        <f t="shared" si="42"/>
        <v>711640</v>
      </c>
      <c r="M398" s="15">
        <f t="shared" si="43"/>
        <v>0</v>
      </c>
      <c r="N398" s="15">
        <f t="shared" si="41"/>
        <v>0</v>
      </c>
      <c r="O398" s="10"/>
      <c r="P398" s="10"/>
      <c r="Q398" s="10"/>
      <c r="R398" s="10"/>
      <c r="S398" s="10"/>
      <c r="T398" s="10"/>
      <c r="U398" s="10">
        <f t="shared" si="40"/>
        <v>0</v>
      </c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</row>
    <row r="399" spans="1:42" s="9" customFormat="1">
      <c r="A399" s="14" t="s">
        <v>543</v>
      </c>
      <c r="B399" s="15" t="s">
        <v>544</v>
      </c>
      <c r="C399" s="14" t="s">
        <v>433</v>
      </c>
      <c r="D399" s="15" t="s">
        <v>434</v>
      </c>
      <c r="E399" s="15"/>
      <c r="F399" s="15">
        <f t="shared" si="37"/>
        <v>0</v>
      </c>
      <c r="G399" s="16">
        <v>80573</v>
      </c>
      <c r="H399" s="15">
        <f t="shared" si="38"/>
        <v>3222920</v>
      </c>
      <c r="I399" s="15">
        <f t="shared" si="39"/>
        <v>3222920</v>
      </c>
      <c r="J399" s="10"/>
      <c r="K399" s="15">
        <v>0</v>
      </c>
      <c r="L399" s="15">
        <f t="shared" si="42"/>
        <v>3222920</v>
      </c>
      <c r="M399" s="15">
        <f t="shared" si="43"/>
        <v>0</v>
      </c>
      <c r="N399" s="15">
        <f t="shared" si="41"/>
        <v>0</v>
      </c>
      <c r="O399" s="10"/>
      <c r="P399" s="10"/>
      <c r="Q399" s="10"/>
      <c r="R399" s="10"/>
      <c r="S399" s="10"/>
      <c r="T399" s="10"/>
      <c r="U399" s="10">
        <f t="shared" si="40"/>
        <v>0</v>
      </c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</row>
    <row r="400" spans="1:42" s="9" customFormat="1">
      <c r="A400" s="14" t="s">
        <v>543</v>
      </c>
      <c r="B400" s="15" t="s">
        <v>544</v>
      </c>
      <c r="C400" s="14" t="s">
        <v>482</v>
      </c>
      <c r="D400" s="15" t="s">
        <v>483</v>
      </c>
      <c r="E400" s="15"/>
      <c r="F400" s="15">
        <f t="shared" ref="F400:F438" si="44">E400*50</f>
        <v>0</v>
      </c>
      <c r="G400" s="16">
        <v>96553</v>
      </c>
      <c r="H400" s="15">
        <f t="shared" ref="H400:H433" si="45">G400*40</f>
        <v>3862120</v>
      </c>
      <c r="I400" s="15">
        <f t="shared" ref="I400:I433" si="46">F400+H400</f>
        <v>3862120</v>
      </c>
      <c r="J400" s="10"/>
      <c r="K400" s="15">
        <v>0</v>
      </c>
      <c r="L400" s="15">
        <f t="shared" si="42"/>
        <v>3862120</v>
      </c>
      <c r="M400" s="15">
        <f t="shared" si="43"/>
        <v>0</v>
      </c>
      <c r="N400" s="15">
        <f t="shared" si="41"/>
        <v>0</v>
      </c>
      <c r="O400" s="10"/>
      <c r="P400" s="10"/>
      <c r="Q400" s="10"/>
      <c r="R400" s="10"/>
      <c r="S400" s="10"/>
      <c r="T400" s="10"/>
      <c r="U400" s="10">
        <f t="shared" si="40"/>
        <v>0</v>
      </c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</row>
    <row r="401" spans="1:42" s="9" customFormat="1">
      <c r="A401" s="14" t="s">
        <v>543</v>
      </c>
      <c r="B401" s="15" t="s">
        <v>544</v>
      </c>
      <c r="C401" s="14" t="s">
        <v>178</v>
      </c>
      <c r="D401" s="15" t="s">
        <v>179</v>
      </c>
      <c r="E401" s="15"/>
      <c r="F401" s="15">
        <f t="shared" si="44"/>
        <v>0</v>
      </c>
      <c r="G401" s="16">
        <v>57</v>
      </c>
      <c r="H401" s="15">
        <f t="shared" si="45"/>
        <v>2280</v>
      </c>
      <c r="I401" s="15">
        <f t="shared" si="46"/>
        <v>2280</v>
      </c>
      <c r="J401" s="10"/>
      <c r="K401" s="15">
        <v>0</v>
      </c>
      <c r="L401" s="15">
        <f t="shared" si="42"/>
        <v>2280</v>
      </c>
      <c r="M401" s="15">
        <f t="shared" si="43"/>
        <v>0</v>
      </c>
      <c r="N401" s="15">
        <f t="shared" si="41"/>
        <v>0</v>
      </c>
      <c r="O401" s="10"/>
      <c r="P401" s="10"/>
      <c r="Q401" s="10"/>
      <c r="R401" s="10"/>
      <c r="S401" s="10"/>
      <c r="T401" s="10"/>
      <c r="U401" s="10">
        <f t="shared" si="40"/>
        <v>0</v>
      </c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</row>
    <row r="402" spans="1:42" s="9" customFormat="1">
      <c r="A402" s="14" t="s">
        <v>543</v>
      </c>
      <c r="B402" s="15" t="s">
        <v>544</v>
      </c>
      <c r="C402" s="14" t="s">
        <v>488</v>
      </c>
      <c r="D402" s="15" t="s">
        <v>489</v>
      </c>
      <c r="E402" s="15"/>
      <c r="F402" s="15">
        <f t="shared" si="44"/>
        <v>0</v>
      </c>
      <c r="G402" s="16">
        <v>39418</v>
      </c>
      <c r="H402" s="15">
        <f t="shared" si="45"/>
        <v>1576720</v>
      </c>
      <c r="I402" s="15">
        <f t="shared" si="46"/>
        <v>1576720</v>
      </c>
      <c r="J402" s="10"/>
      <c r="K402" s="15">
        <v>0</v>
      </c>
      <c r="L402" s="15">
        <f t="shared" si="42"/>
        <v>1576720</v>
      </c>
      <c r="M402" s="15">
        <f t="shared" si="43"/>
        <v>0</v>
      </c>
      <c r="N402" s="15">
        <f t="shared" si="41"/>
        <v>0</v>
      </c>
      <c r="O402" s="10"/>
      <c r="P402" s="10"/>
      <c r="Q402" s="10"/>
      <c r="R402" s="10"/>
      <c r="S402" s="10"/>
      <c r="T402" s="10"/>
      <c r="U402" s="10">
        <f t="shared" si="40"/>
        <v>0</v>
      </c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</row>
    <row r="403" spans="1:42" s="9" customFormat="1">
      <c r="A403" s="14" t="s">
        <v>543</v>
      </c>
      <c r="B403" s="15" t="s">
        <v>544</v>
      </c>
      <c r="C403" s="14" t="s">
        <v>180</v>
      </c>
      <c r="D403" s="15" t="s">
        <v>181</v>
      </c>
      <c r="E403" s="15"/>
      <c r="F403" s="15">
        <f t="shared" si="44"/>
        <v>0</v>
      </c>
      <c r="G403" s="16">
        <v>168522</v>
      </c>
      <c r="H403" s="15">
        <f t="shared" si="45"/>
        <v>6740880</v>
      </c>
      <c r="I403" s="15">
        <f t="shared" si="46"/>
        <v>6740880</v>
      </c>
      <c r="J403" s="10"/>
      <c r="K403" s="15">
        <v>0</v>
      </c>
      <c r="L403" s="15">
        <f t="shared" si="42"/>
        <v>6740880</v>
      </c>
      <c r="M403" s="15">
        <f t="shared" si="43"/>
        <v>0</v>
      </c>
      <c r="N403" s="15">
        <f t="shared" si="41"/>
        <v>0</v>
      </c>
      <c r="O403" s="10"/>
      <c r="P403" s="10"/>
      <c r="Q403" s="10"/>
      <c r="R403" s="10"/>
      <c r="S403" s="10"/>
      <c r="T403" s="10"/>
      <c r="U403" s="10">
        <f t="shared" si="40"/>
        <v>0</v>
      </c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</row>
    <row r="404" spans="1:42" s="9" customFormat="1">
      <c r="A404" s="14" t="s">
        <v>543</v>
      </c>
      <c r="B404" s="15" t="s">
        <v>544</v>
      </c>
      <c r="C404" s="14" t="s">
        <v>496</v>
      </c>
      <c r="D404" s="15" t="s">
        <v>497</v>
      </c>
      <c r="E404" s="15"/>
      <c r="F404" s="15">
        <f t="shared" si="44"/>
        <v>0</v>
      </c>
      <c r="G404" s="16">
        <v>32796</v>
      </c>
      <c r="H404" s="15">
        <f t="shared" si="45"/>
        <v>1311840</v>
      </c>
      <c r="I404" s="15">
        <f t="shared" si="46"/>
        <v>1311840</v>
      </c>
      <c r="J404" s="10"/>
      <c r="K404" s="15">
        <v>0</v>
      </c>
      <c r="L404" s="15">
        <f t="shared" si="42"/>
        <v>1311840</v>
      </c>
      <c r="M404" s="15">
        <f t="shared" si="43"/>
        <v>0</v>
      </c>
      <c r="N404" s="15">
        <f t="shared" si="41"/>
        <v>0</v>
      </c>
      <c r="O404" s="10"/>
      <c r="P404" s="10"/>
      <c r="Q404" s="10"/>
      <c r="R404" s="10"/>
      <c r="S404" s="10"/>
      <c r="T404" s="10"/>
      <c r="U404" s="10">
        <f t="shared" si="40"/>
        <v>0</v>
      </c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</row>
    <row r="405" spans="1:42" s="9" customFormat="1">
      <c r="A405" s="14" t="s">
        <v>543</v>
      </c>
      <c r="B405" s="15" t="s">
        <v>544</v>
      </c>
      <c r="C405" s="14" t="s">
        <v>555</v>
      </c>
      <c r="D405" s="15" t="s">
        <v>556</v>
      </c>
      <c r="E405" s="15"/>
      <c r="F405" s="15">
        <f t="shared" si="44"/>
        <v>0</v>
      </c>
      <c r="G405" s="16">
        <v>3808</v>
      </c>
      <c r="H405" s="15">
        <f t="shared" si="45"/>
        <v>152320</v>
      </c>
      <c r="I405" s="15">
        <f t="shared" si="46"/>
        <v>152320</v>
      </c>
      <c r="J405" s="10"/>
      <c r="K405" s="15">
        <v>0</v>
      </c>
      <c r="L405" s="15">
        <f t="shared" si="42"/>
        <v>152320</v>
      </c>
      <c r="M405" s="15">
        <f t="shared" si="43"/>
        <v>0</v>
      </c>
      <c r="N405" s="15">
        <f t="shared" si="41"/>
        <v>0</v>
      </c>
      <c r="O405" s="10"/>
      <c r="P405" s="10"/>
      <c r="Q405" s="10"/>
      <c r="R405" s="10"/>
      <c r="S405" s="10"/>
      <c r="T405" s="10"/>
      <c r="U405" s="10">
        <f t="shared" si="40"/>
        <v>0</v>
      </c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</row>
    <row r="406" spans="1:42" s="9" customFormat="1">
      <c r="A406" s="14" t="s">
        <v>543</v>
      </c>
      <c r="B406" s="15" t="s">
        <v>544</v>
      </c>
      <c r="C406" s="14" t="s">
        <v>557</v>
      </c>
      <c r="D406" s="15" t="s">
        <v>558</v>
      </c>
      <c r="E406" s="15"/>
      <c r="F406" s="15">
        <f t="shared" si="44"/>
        <v>0</v>
      </c>
      <c r="G406" s="16">
        <v>1</v>
      </c>
      <c r="H406" s="15">
        <f t="shared" si="45"/>
        <v>40</v>
      </c>
      <c r="I406" s="15">
        <f t="shared" si="46"/>
        <v>40</v>
      </c>
      <c r="J406" s="10"/>
      <c r="K406" s="15">
        <v>0</v>
      </c>
      <c r="L406" s="15">
        <f t="shared" si="42"/>
        <v>40</v>
      </c>
      <c r="M406" s="15">
        <f t="shared" si="43"/>
        <v>0</v>
      </c>
      <c r="N406" s="15">
        <f t="shared" si="41"/>
        <v>0</v>
      </c>
      <c r="O406" s="10"/>
      <c r="P406" s="10"/>
      <c r="Q406" s="10"/>
      <c r="R406" s="10"/>
      <c r="S406" s="10"/>
      <c r="T406" s="10"/>
      <c r="U406" s="10">
        <f t="shared" si="40"/>
        <v>0</v>
      </c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</row>
    <row r="407" spans="1:42" s="9" customFormat="1">
      <c r="A407" s="14" t="s">
        <v>543</v>
      </c>
      <c r="B407" s="15" t="s">
        <v>544</v>
      </c>
      <c r="C407" s="14" t="s">
        <v>559</v>
      </c>
      <c r="D407" s="15" t="s">
        <v>560</v>
      </c>
      <c r="E407" s="15"/>
      <c r="F407" s="15">
        <f t="shared" si="44"/>
        <v>0</v>
      </c>
      <c r="G407" s="16">
        <v>79924</v>
      </c>
      <c r="H407" s="15">
        <f t="shared" si="45"/>
        <v>3196960</v>
      </c>
      <c r="I407" s="15">
        <f t="shared" si="46"/>
        <v>3196960</v>
      </c>
      <c r="J407" s="10"/>
      <c r="K407" s="15">
        <v>0</v>
      </c>
      <c r="L407" s="15">
        <f t="shared" si="42"/>
        <v>3196960</v>
      </c>
      <c r="M407" s="15">
        <f t="shared" si="43"/>
        <v>0</v>
      </c>
      <c r="N407" s="15">
        <f t="shared" si="41"/>
        <v>0</v>
      </c>
      <c r="O407" s="10"/>
      <c r="P407" s="10"/>
      <c r="Q407" s="10"/>
      <c r="R407" s="10"/>
      <c r="S407" s="10"/>
      <c r="T407" s="10"/>
      <c r="U407" s="10">
        <f t="shared" si="40"/>
        <v>0</v>
      </c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</row>
    <row r="408" spans="1:42" s="9" customFormat="1">
      <c r="A408" s="14" t="s">
        <v>543</v>
      </c>
      <c r="B408" s="15" t="s">
        <v>544</v>
      </c>
      <c r="C408" s="14" t="s">
        <v>186</v>
      </c>
      <c r="D408" s="15" t="s">
        <v>187</v>
      </c>
      <c r="E408" s="15"/>
      <c r="F408" s="15">
        <f t="shared" si="44"/>
        <v>0</v>
      </c>
      <c r="G408" s="16">
        <v>1868479</v>
      </c>
      <c r="H408" s="15">
        <f t="shared" si="45"/>
        <v>74739160</v>
      </c>
      <c r="I408" s="15">
        <f t="shared" si="46"/>
        <v>74739160</v>
      </c>
      <c r="J408" s="10"/>
      <c r="K408" s="15">
        <v>0</v>
      </c>
      <c r="L408" s="15">
        <f t="shared" si="42"/>
        <v>74739160</v>
      </c>
      <c r="M408" s="15">
        <f t="shared" si="43"/>
        <v>0</v>
      </c>
      <c r="N408" s="15">
        <f t="shared" si="41"/>
        <v>0</v>
      </c>
      <c r="O408" s="10"/>
      <c r="P408" s="10"/>
      <c r="Q408" s="10"/>
      <c r="R408" s="10"/>
      <c r="S408" s="10"/>
      <c r="T408" s="10"/>
      <c r="U408" s="10">
        <f t="shared" si="40"/>
        <v>0</v>
      </c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</row>
    <row r="409" spans="1:42" s="9" customFormat="1">
      <c r="A409" s="14" t="s">
        <v>543</v>
      </c>
      <c r="B409" s="15" t="s">
        <v>544</v>
      </c>
      <c r="C409" s="14" t="s">
        <v>561</v>
      </c>
      <c r="D409" s="15" t="s">
        <v>562</v>
      </c>
      <c r="E409" s="15"/>
      <c r="F409" s="15">
        <f t="shared" si="44"/>
        <v>0</v>
      </c>
      <c r="G409" s="16">
        <v>22511</v>
      </c>
      <c r="H409" s="15">
        <f t="shared" si="45"/>
        <v>900440</v>
      </c>
      <c r="I409" s="15">
        <f t="shared" si="46"/>
        <v>900440</v>
      </c>
      <c r="J409" s="10"/>
      <c r="K409" s="15">
        <v>0</v>
      </c>
      <c r="L409" s="15">
        <f t="shared" si="42"/>
        <v>900440</v>
      </c>
      <c r="M409" s="15">
        <f t="shared" si="43"/>
        <v>0</v>
      </c>
      <c r="N409" s="15">
        <f t="shared" si="41"/>
        <v>0</v>
      </c>
      <c r="O409" s="10"/>
      <c r="P409" s="10"/>
      <c r="Q409" s="10"/>
      <c r="R409" s="10"/>
      <c r="S409" s="10"/>
      <c r="T409" s="10"/>
      <c r="U409" s="10">
        <f t="shared" si="40"/>
        <v>0</v>
      </c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</row>
    <row r="410" spans="1:42" s="9" customFormat="1">
      <c r="A410" s="14" t="s">
        <v>543</v>
      </c>
      <c r="B410" s="15" t="s">
        <v>544</v>
      </c>
      <c r="C410" s="14" t="s">
        <v>563</v>
      </c>
      <c r="D410" s="15" t="s">
        <v>564</v>
      </c>
      <c r="E410" s="15"/>
      <c r="F410" s="15">
        <f t="shared" si="44"/>
        <v>0</v>
      </c>
      <c r="G410" s="16">
        <v>1868</v>
      </c>
      <c r="H410" s="15">
        <f t="shared" si="45"/>
        <v>74720</v>
      </c>
      <c r="I410" s="15">
        <f t="shared" si="46"/>
        <v>74720</v>
      </c>
      <c r="J410" s="10">
        <f>SUM(I383:I410)</f>
        <v>133549720</v>
      </c>
      <c r="K410" s="15">
        <v>0</v>
      </c>
      <c r="L410" s="15">
        <f t="shared" si="42"/>
        <v>74720</v>
      </c>
      <c r="M410" s="15">
        <f t="shared" si="43"/>
        <v>0</v>
      </c>
      <c r="N410" s="15">
        <f t="shared" si="41"/>
        <v>0</v>
      </c>
      <c r="O410" s="10">
        <f>SUM(L383:L410)</f>
        <v>133539140</v>
      </c>
      <c r="P410" s="10">
        <v>0</v>
      </c>
      <c r="Q410" s="10">
        <f>O410-P410</f>
        <v>133539140</v>
      </c>
      <c r="R410" s="10">
        <v>0</v>
      </c>
      <c r="S410" s="10">
        <v>0</v>
      </c>
      <c r="T410" s="10">
        <f>SUM(N383:N410)</f>
        <v>543540</v>
      </c>
      <c r="U410" s="10">
        <f t="shared" si="40"/>
        <v>543540</v>
      </c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</row>
    <row r="411" spans="1:42" s="8" customFormat="1">
      <c r="A411" s="14" t="s">
        <v>565</v>
      </c>
      <c r="B411" s="15" t="s">
        <v>566</v>
      </c>
      <c r="C411" s="14" t="s">
        <v>396</v>
      </c>
      <c r="D411" s="15" t="s">
        <v>222</v>
      </c>
      <c r="E411" s="15"/>
      <c r="F411" s="15">
        <f t="shared" si="44"/>
        <v>0</v>
      </c>
      <c r="G411" s="16">
        <v>6</v>
      </c>
      <c r="H411" s="15">
        <f t="shared" si="45"/>
        <v>240</v>
      </c>
      <c r="I411" s="15">
        <f t="shared" si="46"/>
        <v>240</v>
      </c>
      <c r="J411" s="10"/>
      <c r="K411" s="15">
        <v>720</v>
      </c>
      <c r="L411" s="15">
        <f t="shared" si="42"/>
        <v>0</v>
      </c>
      <c r="M411" s="15">
        <f t="shared" si="43"/>
        <v>240</v>
      </c>
      <c r="N411" s="15">
        <f t="shared" si="41"/>
        <v>480</v>
      </c>
      <c r="O411" s="10"/>
      <c r="P411" s="10"/>
      <c r="Q411" s="10"/>
      <c r="R411" s="10"/>
      <c r="S411" s="10"/>
      <c r="T411" s="10"/>
      <c r="U411" s="10">
        <f t="shared" si="40"/>
        <v>0</v>
      </c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</row>
    <row r="412" spans="1:42" s="8" customFormat="1">
      <c r="A412" s="14" t="s">
        <v>565</v>
      </c>
      <c r="B412" s="15" t="s">
        <v>566</v>
      </c>
      <c r="C412" s="14" t="s">
        <v>200</v>
      </c>
      <c r="D412" s="15" t="s">
        <v>201</v>
      </c>
      <c r="E412" s="15"/>
      <c r="F412" s="15">
        <f t="shared" si="44"/>
        <v>0</v>
      </c>
      <c r="G412" s="16">
        <v>2</v>
      </c>
      <c r="H412" s="15">
        <f t="shared" si="45"/>
        <v>80</v>
      </c>
      <c r="I412" s="15">
        <f t="shared" si="46"/>
        <v>80</v>
      </c>
      <c r="J412" s="10"/>
      <c r="K412" s="15">
        <v>79080</v>
      </c>
      <c r="L412" s="15">
        <f t="shared" si="42"/>
        <v>0</v>
      </c>
      <c r="M412" s="15">
        <f t="shared" si="43"/>
        <v>80</v>
      </c>
      <c r="N412" s="15">
        <f t="shared" si="41"/>
        <v>79000</v>
      </c>
      <c r="O412" s="10"/>
      <c r="P412" s="10"/>
      <c r="Q412" s="10"/>
      <c r="R412" s="10"/>
      <c r="S412" s="10"/>
      <c r="T412" s="10"/>
      <c r="U412" s="10">
        <f t="shared" si="40"/>
        <v>0</v>
      </c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</row>
    <row r="413" spans="1:42" s="8" customFormat="1">
      <c r="A413" s="14" t="s">
        <v>565</v>
      </c>
      <c r="B413" s="15" t="s">
        <v>566</v>
      </c>
      <c r="C413" s="14" t="s">
        <v>24</v>
      </c>
      <c r="D413" s="15" t="s">
        <v>25</v>
      </c>
      <c r="E413" s="15"/>
      <c r="F413" s="15">
        <f t="shared" si="44"/>
        <v>0</v>
      </c>
      <c r="G413" s="16">
        <v>262</v>
      </c>
      <c r="H413" s="15">
        <f t="shared" si="45"/>
        <v>10480</v>
      </c>
      <c r="I413" s="15">
        <f t="shared" si="46"/>
        <v>10480</v>
      </c>
      <c r="J413" s="10"/>
      <c r="K413" s="15">
        <v>0</v>
      </c>
      <c r="L413" s="15">
        <f t="shared" si="42"/>
        <v>10480</v>
      </c>
      <c r="M413" s="15">
        <f t="shared" si="43"/>
        <v>0</v>
      </c>
      <c r="N413" s="15">
        <f t="shared" si="41"/>
        <v>0</v>
      </c>
      <c r="O413" s="10"/>
      <c r="P413" s="10"/>
      <c r="Q413" s="10"/>
      <c r="R413" s="10"/>
      <c r="S413" s="10"/>
      <c r="T413" s="10"/>
      <c r="U413" s="10">
        <f t="shared" si="40"/>
        <v>0</v>
      </c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</row>
    <row r="414" spans="1:42" s="8" customFormat="1">
      <c r="A414" s="14" t="s">
        <v>565</v>
      </c>
      <c r="B414" s="15" t="s">
        <v>566</v>
      </c>
      <c r="C414" s="14"/>
      <c r="D414" s="15" t="s">
        <v>221</v>
      </c>
      <c r="E414" s="15"/>
      <c r="F414" s="15"/>
      <c r="G414" s="16"/>
      <c r="H414" s="15"/>
      <c r="I414" s="15">
        <v>0</v>
      </c>
      <c r="J414" s="10">
        <f>SUM(I411:I414)</f>
        <v>10800</v>
      </c>
      <c r="K414" s="15">
        <v>287190</v>
      </c>
      <c r="L414" s="15">
        <f t="shared" si="42"/>
        <v>0</v>
      </c>
      <c r="M414" s="15">
        <f t="shared" si="43"/>
        <v>0</v>
      </c>
      <c r="N414" s="15">
        <f t="shared" si="41"/>
        <v>287190</v>
      </c>
      <c r="O414" s="10">
        <f>SUM(L411:L414)</f>
        <v>10480</v>
      </c>
      <c r="P414" s="10">
        <v>0</v>
      </c>
      <c r="Q414" s="10">
        <v>10480</v>
      </c>
      <c r="R414" s="10">
        <v>0</v>
      </c>
      <c r="S414" s="10">
        <v>0</v>
      </c>
      <c r="T414" s="10">
        <f>SUM(N411:N414)</f>
        <v>366670</v>
      </c>
      <c r="U414" s="10">
        <f t="shared" ref="U414:U437" si="47">S414+T414</f>
        <v>366670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</row>
    <row r="415" spans="1:42" s="9" customFormat="1">
      <c r="A415" s="14" t="s">
        <v>567</v>
      </c>
      <c r="B415" s="15" t="s">
        <v>568</v>
      </c>
      <c r="C415" s="14" t="s">
        <v>569</v>
      </c>
      <c r="D415" s="15" t="s">
        <v>570</v>
      </c>
      <c r="E415" s="15"/>
      <c r="F415" s="15">
        <f t="shared" si="44"/>
        <v>0</v>
      </c>
      <c r="G415" s="16">
        <v>2</v>
      </c>
      <c r="H415" s="15">
        <f t="shared" si="45"/>
        <v>80</v>
      </c>
      <c r="I415" s="15">
        <f t="shared" si="46"/>
        <v>80</v>
      </c>
      <c r="J415" s="10"/>
      <c r="K415" s="15">
        <v>0</v>
      </c>
      <c r="L415" s="15">
        <f t="shared" si="42"/>
        <v>80</v>
      </c>
      <c r="M415" s="15">
        <f t="shared" si="43"/>
        <v>0</v>
      </c>
      <c r="N415" s="15">
        <f t="shared" si="41"/>
        <v>0</v>
      </c>
      <c r="O415" s="10"/>
      <c r="P415" s="10"/>
      <c r="Q415" s="10"/>
      <c r="R415" s="10"/>
      <c r="S415" s="10"/>
      <c r="T415" s="10"/>
      <c r="U415" s="10">
        <f t="shared" si="47"/>
        <v>0</v>
      </c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</row>
    <row r="416" spans="1:42" s="9" customFormat="1">
      <c r="A416" s="14" t="s">
        <v>567</v>
      </c>
      <c r="B416" s="15" t="s">
        <v>568</v>
      </c>
      <c r="C416" s="14" t="s">
        <v>278</v>
      </c>
      <c r="D416" s="15" t="s">
        <v>279</v>
      </c>
      <c r="E416" s="15"/>
      <c r="F416" s="15">
        <f t="shared" si="44"/>
        <v>0</v>
      </c>
      <c r="G416" s="16">
        <v>8</v>
      </c>
      <c r="H416" s="15">
        <f t="shared" si="45"/>
        <v>320</v>
      </c>
      <c r="I416" s="15">
        <f t="shared" si="46"/>
        <v>320</v>
      </c>
      <c r="J416" s="10"/>
      <c r="K416" s="15">
        <v>384840</v>
      </c>
      <c r="L416" s="15">
        <f t="shared" si="42"/>
        <v>0</v>
      </c>
      <c r="M416" s="15">
        <f t="shared" si="43"/>
        <v>320</v>
      </c>
      <c r="N416" s="15">
        <f t="shared" si="41"/>
        <v>384520</v>
      </c>
      <c r="O416" s="10"/>
      <c r="P416" s="10"/>
      <c r="Q416" s="10"/>
      <c r="R416" s="10"/>
      <c r="S416" s="10"/>
      <c r="T416" s="10"/>
      <c r="U416" s="10">
        <f t="shared" si="47"/>
        <v>0</v>
      </c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</row>
    <row r="417" spans="1:42" s="9" customFormat="1">
      <c r="A417" s="14" t="s">
        <v>567</v>
      </c>
      <c r="B417" s="15" t="s">
        <v>568</v>
      </c>
      <c r="C417" s="14" t="s">
        <v>272</v>
      </c>
      <c r="D417" s="15" t="s">
        <v>273</v>
      </c>
      <c r="E417" s="15"/>
      <c r="F417" s="15">
        <f t="shared" si="44"/>
        <v>0</v>
      </c>
      <c r="G417" s="16">
        <v>14</v>
      </c>
      <c r="H417" s="15">
        <f t="shared" si="45"/>
        <v>560</v>
      </c>
      <c r="I417" s="15">
        <f t="shared" si="46"/>
        <v>560</v>
      </c>
      <c r="J417" s="10"/>
      <c r="K417" s="15">
        <v>2501640</v>
      </c>
      <c r="L417" s="15">
        <f t="shared" si="42"/>
        <v>0</v>
      </c>
      <c r="M417" s="15">
        <f t="shared" si="43"/>
        <v>560</v>
      </c>
      <c r="N417" s="15">
        <f t="shared" si="41"/>
        <v>2501080</v>
      </c>
      <c r="O417" s="10"/>
      <c r="P417" s="10"/>
      <c r="Q417" s="10"/>
      <c r="R417" s="10"/>
      <c r="S417" s="10"/>
      <c r="T417" s="10"/>
      <c r="U417" s="10">
        <f t="shared" si="47"/>
        <v>0</v>
      </c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</row>
    <row r="418" spans="1:42" s="9" customFormat="1">
      <c r="A418" s="14" t="s">
        <v>567</v>
      </c>
      <c r="B418" s="15" t="s">
        <v>568</v>
      </c>
      <c r="C418" s="14" t="s">
        <v>228</v>
      </c>
      <c r="D418" s="15" t="s">
        <v>229</v>
      </c>
      <c r="E418" s="15"/>
      <c r="F418" s="15">
        <f t="shared" si="44"/>
        <v>0</v>
      </c>
      <c r="G418" s="16">
        <v>4</v>
      </c>
      <c r="H418" s="15">
        <f t="shared" si="45"/>
        <v>160</v>
      </c>
      <c r="I418" s="15">
        <f t="shared" si="46"/>
        <v>160</v>
      </c>
      <c r="J418" s="10"/>
      <c r="K418" s="15">
        <v>1042860</v>
      </c>
      <c r="L418" s="15">
        <f t="shared" si="42"/>
        <v>0</v>
      </c>
      <c r="M418" s="15">
        <f t="shared" si="43"/>
        <v>160</v>
      </c>
      <c r="N418" s="15">
        <f t="shared" si="41"/>
        <v>1042700</v>
      </c>
      <c r="O418" s="10"/>
      <c r="P418" s="10"/>
      <c r="Q418" s="10"/>
      <c r="R418" s="10"/>
      <c r="S418" s="10"/>
      <c r="T418" s="10"/>
      <c r="U418" s="10">
        <f t="shared" si="47"/>
        <v>0</v>
      </c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</row>
    <row r="419" spans="1:42" s="9" customFormat="1">
      <c r="A419" s="14" t="s">
        <v>567</v>
      </c>
      <c r="B419" s="15" t="s">
        <v>568</v>
      </c>
      <c r="C419" s="14" t="s">
        <v>280</v>
      </c>
      <c r="D419" s="15" t="s">
        <v>281</v>
      </c>
      <c r="E419" s="15"/>
      <c r="F419" s="15">
        <f t="shared" si="44"/>
        <v>0</v>
      </c>
      <c r="G419" s="16">
        <v>2</v>
      </c>
      <c r="H419" s="15">
        <f t="shared" si="45"/>
        <v>80</v>
      </c>
      <c r="I419" s="15">
        <f t="shared" si="46"/>
        <v>80</v>
      </c>
      <c r="J419" s="10"/>
      <c r="K419" s="15">
        <v>76980</v>
      </c>
      <c r="L419" s="15">
        <f t="shared" si="42"/>
        <v>0</v>
      </c>
      <c r="M419" s="15">
        <f t="shared" si="43"/>
        <v>80</v>
      </c>
      <c r="N419" s="15">
        <f t="shared" si="41"/>
        <v>76900</v>
      </c>
      <c r="O419" s="10"/>
      <c r="P419" s="10"/>
      <c r="Q419" s="10"/>
      <c r="R419" s="10"/>
      <c r="S419" s="10"/>
      <c r="T419" s="10"/>
      <c r="U419" s="10">
        <f t="shared" si="47"/>
        <v>0</v>
      </c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</row>
    <row r="420" spans="1:42" s="9" customFormat="1">
      <c r="A420" s="14" t="s">
        <v>567</v>
      </c>
      <c r="B420" s="15" t="s">
        <v>568</v>
      </c>
      <c r="C420" s="14" t="s">
        <v>204</v>
      </c>
      <c r="D420" s="15" t="s">
        <v>205</v>
      </c>
      <c r="E420" s="15"/>
      <c r="F420" s="15">
        <f t="shared" si="44"/>
        <v>0</v>
      </c>
      <c r="G420" s="16">
        <v>4</v>
      </c>
      <c r="H420" s="15">
        <f t="shared" si="45"/>
        <v>160</v>
      </c>
      <c r="I420" s="15">
        <f t="shared" si="46"/>
        <v>160</v>
      </c>
      <c r="J420" s="10"/>
      <c r="K420" s="15">
        <v>324680</v>
      </c>
      <c r="L420" s="15">
        <f t="shared" si="42"/>
        <v>0</v>
      </c>
      <c r="M420" s="15">
        <f t="shared" si="43"/>
        <v>160</v>
      </c>
      <c r="N420" s="15">
        <f t="shared" si="41"/>
        <v>324520</v>
      </c>
      <c r="O420" s="10"/>
      <c r="P420" s="10"/>
      <c r="Q420" s="10"/>
      <c r="R420" s="10"/>
      <c r="S420" s="10"/>
      <c r="T420" s="10"/>
      <c r="U420" s="10">
        <f t="shared" si="47"/>
        <v>0</v>
      </c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</row>
    <row r="421" spans="1:42" s="9" customFormat="1">
      <c r="A421" s="14" t="s">
        <v>567</v>
      </c>
      <c r="B421" s="15" t="s">
        <v>568</v>
      </c>
      <c r="C421" s="14" t="s">
        <v>86</v>
      </c>
      <c r="D421" s="15" t="s">
        <v>87</v>
      </c>
      <c r="E421" s="15"/>
      <c r="F421" s="15">
        <f t="shared" si="44"/>
        <v>0</v>
      </c>
      <c r="G421" s="16">
        <v>10</v>
      </c>
      <c r="H421" s="15">
        <f t="shared" si="45"/>
        <v>400</v>
      </c>
      <c r="I421" s="15">
        <f t="shared" si="46"/>
        <v>400</v>
      </c>
      <c r="J421" s="10"/>
      <c r="K421" s="15">
        <v>0</v>
      </c>
      <c r="L421" s="15">
        <f t="shared" si="42"/>
        <v>400</v>
      </c>
      <c r="M421" s="15">
        <f t="shared" si="43"/>
        <v>0</v>
      </c>
      <c r="N421" s="15">
        <f t="shared" si="41"/>
        <v>0</v>
      </c>
      <c r="O421" s="10"/>
      <c r="P421" s="10"/>
      <c r="Q421" s="10"/>
      <c r="R421" s="10"/>
      <c r="S421" s="10"/>
      <c r="T421" s="10"/>
      <c r="U421" s="10">
        <f t="shared" si="47"/>
        <v>0</v>
      </c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</row>
    <row r="422" spans="1:42" s="9" customFormat="1">
      <c r="A422" s="14" t="s">
        <v>567</v>
      </c>
      <c r="B422" s="15" t="s">
        <v>568</v>
      </c>
      <c r="C422" s="14" t="s">
        <v>571</v>
      </c>
      <c r="D422" s="15" t="s">
        <v>572</v>
      </c>
      <c r="E422" s="15"/>
      <c r="F422" s="15">
        <f t="shared" si="44"/>
        <v>0</v>
      </c>
      <c r="G422" s="16">
        <v>3</v>
      </c>
      <c r="H422" s="15">
        <f t="shared" si="45"/>
        <v>120</v>
      </c>
      <c r="I422" s="15">
        <f t="shared" si="46"/>
        <v>120</v>
      </c>
      <c r="J422" s="10"/>
      <c r="K422" s="15">
        <v>0</v>
      </c>
      <c r="L422" s="15">
        <f t="shared" si="42"/>
        <v>120</v>
      </c>
      <c r="M422" s="15">
        <f t="shared" si="43"/>
        <v>0</v>
      </c>
      <c r="N422" s="15">
        <f t="shared" si="41"/>
        <v>0</v>
      </c>
      <c r="O422" s="10"/>
      <c r="P422" s="10"/>
      <c r="Q422" s="10"/>
      <c r="R422" s="10"/>
      <c r="S422" s="10"/>
      <c r="T422" s="10"/>
      <c r="U422" s="10">
        <f t="shared" si="47"/>
        <v>0</v>
      </c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</row>
    <row r="423" spans="1:42" s="9" customFormat="1">
      <c r="A423" s="14" t="s">
        <v>567</v>
      </c>
      <c r="B423" s="15" t="s">
        <v>568</v>
      </c>
      <c r="C423" s="14" t="s">
        <v>186</v>
      </c>
      <c r="D423" s="15" t="s">
        <v>187</v>
      </c>
      <c r="E423" s="15"/>
      <c r="F423" s="15">
        <f t="shared" si="44"/>
        <v>0</v>
      </c>
      <c r="G423" s="16">
        <v>1</v>
      </c>
      <c r="H423" s="15">
        <f t="shared" si="45"/>
        <v>40</v>
      </c>
      <c r="I423" s="15">
        <f t="shared" si="46"/>
        <v>40</v>
      </c>
      <c r="J423" s="10"/>
      <c r="K423" s="15">
        <v>0</v>
      </c>
      <c r="L423" s="15">
        <f t="shared" si="42"/>
        <v>40</v>
      </c>
      <c r="M423" s="15">
        <f t="shared" si="43"/>
        <v>0</v>
      </c>
      <c r="N423" s="15">
        <f t="shared" ref="N423:N433" si="48">K423-M423</f>
        <v>0</v>
      </c>
      <c r="O423" s="10"/>
      <c r="P423" s="10"/>
      <c r="Q423" s="10"/>
      <c r="R423" s="10"/>
      <c r="S423" s="10"/>
      <c r="T423" s="10"/>
      <c r="U423" s="10">
        <f t="shared" si="47"/>
        <v>0</v>
      </c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</row>
    <row r="424" spans="1:42" s="9" customFormat="1">
      <c r="A424" s="14" t="s">
        <v>567</v>
      </c>
      <c r="B424" s="15" t="s">
        <v>568</v>
      </c>
      <c r="C424" s="14" t="s">
        <v>573</v>
      </c>
      <c r="D424" s="15" t="s">
        <v>574</v>
      </c>
      <c r="E424" s="15"/>
      <c r="F424" s="15">
        <f t="shared" si="44"/>
        <v>0</v>
      </c>
      <c r="G424" s="16">
        <v>160359</v>
      </c>
      <c r="H424" s="15">
        <f t="shared" si="45"/>
        <v>6414360</v>
      </c>
      <c r="I424" s="15">
        <f t="shared" si="46"/>
        <v>6414360</v>
      </c>
      <c r="J424" s="10">
        <f>SUM(I415:I424)</f>
        <v>6416280</v>
      </c>
      <c r="K424" s="15">
        <v>0</v>
      </c>
      <c r="L424" s="15">
        <f t="shared" si="42"/>
        <v>6414360</v>
      </c>
      <c r="M424" s="15">
        <f t="shared" si="43"/>
        <v>0</v>
      </c>
      <c r="N424" s="15">
        <f t="shared" si="48"/>
        <v>0</v>
      </c>
      <c r="O424" s="10">
        <f>SUM(L415:L424)</f>
        <v>6415000</v>
      </c>
      <c r="P424" s="10">
        <v>0</v>
      </c>
      <c r="Q424" s="10">
        <f>O424</f>
        <v>6415000</v>
      </c>
      <c r="R424" s="10">
        <v>0</v>
      </c>
      <c r="S424" s="10">
        <v>0</v>
      </c>
      <c r="T424" s="10">
        <f>SUM(N415:N424)</f>
        <v>4329720</v>
      </c>
      <c r="U424" s="10">
        <f t="shared" si="47"/>
        <v>4329720</v>
      </c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</row>
    <row r="425" spans="1:42" s="8" customFormat="1">
      <c r="A425" s="14" t="s">
        <v>575</v>
      </c>
      <c r="B425" s="15" t="s">
        <v>576</v>
      </c>
      <c r="C425" s="14" t="s">
        <v>144</v>
      </c>
      <c r="D425" s="15" t="s">
        <v>145</v>
      </c>
      <c r="E425" s="15"/>
      <c r="F425" s="15">
        <f t="shared" si="44"/>
        <v>0</v>
      </c>
      <c r="G425" s="16">
        <v>15241</v>
      </c>
      <c r="H425" s="15">
        <f t="shared" si="45"/>
        <v>609640</v>
      </c>
      <c r="I425" s="15">
        <f t="shared" si="46"/>
        <v>609640</v>
      </c>
      <c r="J425" s="10"/>
      <c r="K425" s="15">
        <v>0</v>
      </c>
      <c r="L425" s="15">
        <f t="shared" si="42"/>
        <v>609640</v>
      </c>
      <c r="M425" s="15">
        <f t="shared" si="43"/>
        <v>0</v>
      </c>
      <c r="N425" s="15">
        <f t="shared" si="48"/>
        <v>0</v>
      </c>
      <c r="O425" s="10"/>
      <c r="P425" s="10"/>
      <c r="Q425" s="10"/>
      <c r="R425" s="10"/>
      <c r="S425" s="10"/>
      <c r="T425" s="10"/>
      <c r="U425" s="10">
        <f t="shared" si="47"/>
        <v>0</v>
      </c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</row>
    <row r="426" spans="1:42" s="8" customFormat="1">
      <c r="A426" s="14" t="s">
        <v>575</v>
      </c>
      <c r="B426" s="15" t="s">
        <v>576</v>
      </c>
      <c r="C426" s="14" t="s">
        <v>306</v>
      </c>
      <c r="D426" s="15" t="s">
        <v>307</v>
      </c>
      <c r="E426" s="15"/>
      <c r="F426" s="15">
        <f t="shared" si="44"/>
        <v>0</v>
      </c>
      <c r="G426" s="16">
        <v>61868</v>
      </c>
      <c r="H426" s="15">
        <f t="shared" si="45"/>
        <v>2474720</v>
      </c>
      <c r="I426" s="15">
        <f t="shared" si="46"/>
        <v>2474720</v>
      </c>
      <c r="J426" s="10"/>
      <c r="K426" s="15">
        <v>0</v>
      </c>
      <c r="L426" s="15">
        <f t="shared" si="42"/>
        <v>2474720</v>
      </c>
      <c r="M426" s="15">
        <f t="shared" si="43"/>
        <v>0</v>
      </c>
      <c r="N426" s="15">
        <f t="shared" si="48"/>
        <v>0</v>
      </c>
      <c r="O426" s="10"/>
      <c r="P426" s="10"/>
      <c r="Q426" s="10"/>
      <c r="R426" s="10"/>
      <c r="S426" s="10"/>
      <c r="T426" s="10"/>
      <c r="U426" s="10">
        <f t="shared" si="47"/>
        <v>0</v>
      </c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</row>
    <row r="427" spans="1:42" s="8" customFormat="1">
      <c r="A427" s="14" t="s">
        <v>575</v>
      </c>
      <c r="B427" s="15" t="s">
        <v>576</v>
      </c>
      <c r="C427" s="14" t="s">
        <v>150</v>
      </c>
      <c r="D427" s="15" t="s">
        <v>151</v>
      </c>
      <c r="E427" s="15"/>
      <c r="F427" s="15">
        <f t="shared" si="44"/>
        <v>0</v>
      </c>
      <c r="G427" s="16">
        <v>22823</v>
      </c>
      <c r="H427" s="15">
        <f t="shared" si="45"/>
        <v>912920</v>
      </c>
      <c r="I427" s="15">
        <f t="shared" si="46"/>
        <v>912920</v>
      </c>
      <c r="J427" s="10"/>
      <c r="K427" s="15">
        <v>0</v>
      </c>
      <c r="L427" s="15">
        <f t="shared" si="42"/>
        <v>912920</v>
      </c>
      <c r="M427" s="15">
        <f t="shared" si="43"/>
        <v>0</v>
      </c>
      <c r="N427" s="15">
        <f t="shared" si="48"/>
        <v>0</v>
      </c>
      <c r="O427" s="10"/>
      <c r="P427" s="10"/>
      <c r="Q427" s="10"/>
      <c r="R427" s="10"/>
      <c r="S427" s="10"/>
      <c r="T427" s="10"/>
      <c r="U427" s="10">
        <f t="shared" si="47"/>
        <v>0</v>
      </c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</row>
    <row r="428" spans="1:42" s="8" customFormat="1">
      <c r="A428" s="14" t="s">
        <v>575</v>
      </c>
      <c r="B428" s="15" t="s">
        <v>576</v>
      </c>
      <c r="C428" s="14" t="s">
        <v>308</v>
      </c>
      <c r="D428" s="15" t="s">
        <v>309</v>
      </c>
      <c r="E428" s="15"/>
      <c r="F428" s="15">
        <f t="shared" si="44"/>
        <v>0</v>
      </c>
      <c r="G428" s="16">
        <v>92550</v>
      </c>
      <c r="H428" s="15">
        <f t="shared" si="45"/>
        <v>3702000</v>
      </c>
      <c r="I428" s="15">
        <f t="shared" si="46"/>
        <v>3702000</v>
      </c>
      <c r="J428" s="10"/>
      <c r="K428" s="15">
        <v>0</v>
      </c>
      <c r="L428" s="15">
        <f t="shared" si="42"/>
        <v>3702000</v>
      </c>
      <c r="M428" s="15">
        <f t="shared" si="43"/>
        <v>0</v>
      </c>
      <c r="N428" s="15">
        <f t="shared" si="48"/>
        <v>0</v>
      </c>
      <c r="O428" s="10"/>
      <c r="P428" s="10"/>
      <c r="Q428" s="10"/>
      <c r="R428" s="10"/>
      <c r="S428" s="10"/>
      <c r="T428" s="10"/>
      <c r="U428" s="10">
        <f t="shared" si="47"/>
        <v>0</v>
      </c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1:42" s="8" customFormat="1">
      <c r="A429" s="14" t="s">
        <v>575</v>
      </c>
      <c r="B429" s="15" t="s">
        <v>576</v>
      </c>
      <c r="C429" s="14" t="s">
        <v>480</v>
      </c>
      <c r="D429" s="15" t="s">
        <v>481</v>
      </c>
      <c r="E429" s="15"/>
      <c r="F429" s="15">
        <f t="shared" si="44"/>
        <v>0</v>
      </c>
      <c r="G429" s="16">
        <v>18064</v>
      </c>
      <c r="H429" s="15">
        <f t="shared" si="45"/>
        <v>722560</v>
      </c>
      <c r="I429" s="15">
        <f t="shared" si="46"/>
        <v>722560</v>
      </c>
      <c r="J429" s="10"/>
      <c r="K429" s="15">
        <v>0</v>
      </c>
      <c r="L429" s="15">
        <f t="shared" si="42"/>
        <v>722560</v>
      </c>
      <c r="M429" s="15">
        <f t="shared" si="43"/>
        <v>0</v>
      </c>
      <c r="N429" s="15">
        <f t="shared" si="48"/>
        <v>0</v>
      </c>
      <c r="O429" s="10"/>
      <c r="P429" s="10"/>
      <c r="Q429" s="10"/>
      <c r="R429" s="10"/>
      <c r="S429" s="10"/>
      <c r="T429" s="10"/>
      <c r="U429" s="10">
        <f t="shared" si="47"/>
        <v>0</v>
      </c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</row>
    <row r="430" spans="1:42" s="8" customFormat="1">
      <c r="A430" s="14" t="s">
        <v>575</v>
      </c>
      <c r="B430" s="15" t="s">
        <v>576</v>
      </c>
      <c r="C430" s="14" t="s">
        <v>206</v>
      </c>
      <c r="D430" s="15" t="s">
        <v>207</v>
      </c>
      <c r="E430" s="15"/>
      <c r="F430" s="15">
        <f t="shared" si="44"/>
        <v>0</v>
      </c>
      <c r="G430" s="16">
        <v>43182</v>
      </c>
      <c r="H430" s="15">
        <f t="shared" si="45"/>
        <v>1727280</v>
      </c>
      <c r="I430" s="15">
        <f t="shared" si="46"/>
        <v>1727280</v>
      </c>
      <c r="J430" s="10"/>
      <c r="K430" s="15">
        <v>0</v>
      </c>
      <c r="L430" s="15">
        <f t="shared" si="42"/>
        <v>1727280</v>
      </c>
      <c r="M430" s="15">
        <f t="shared" si="43"/>
        <v>0</v>
      </c>
      <c r="N430" s="15">
        <f t="shared" si="48"/>
        <v>0</v>
      </c>
      <c r="O430" s="10"/>
      <c r="P430" s="10"/>
      <c r="Q430" s="10"/>
      <c r="R430" s="10"/>
      <c r="S430" s="10"/>
      <c r="T430" s="10"/>
      <c r="U430" s="10">
        <f t="shared" si="47"/>
        <v>0</v>
      </c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</row>
    <row r="431" spans="1:42" s="8" customFormat="1">
      <c r="A431" s="14" t="s">
        <v>575</v>
      </c>
      <c r="B431" s="15" t="s">
        <v>576</v>
      </c>
      <c r="C431" s="14" t="s">
        <v>354</v>
      </c>
      <c r="D431" s="15" t="s">
        <v>355</v>
      </c>
      <c r="E431" s="15"/>
      <c r="F431" s="15">
        <f t="shared" si="44"/>
        <v>0</v>
      </c>
      <c r="G431" s="16">
        <v>228567</v>
      </c>
      <c r="H431" s="15">
        <f t="shared" si="45"/>
        <v>9142680</v>
      </c>
      <c r="I431" s="15">
        <f t="shared" si="46"/>
        <v>9142680</v>
      </c>
      <c r="J431" s="10"/>
      <c r="K431" s="15">
        <v>0</v>
      </c>
      <c r="L431" s="15">
        <f t="shared" si="42"/>
        <v>9142680</v>
      </c>
      <c r="M431" s="15">
        <f t="shared" si="43"/>
        <v>0</v>
      </c>
      <c r="N431" s="15">
        <f t="shared" si="48"/>
        <v>0</v>
      </c>
      <c r="O431" s="10"/>
      <c r="P431" s="10"/>
      <c r="Q431" s="10"/>
      <c r="R431" s="10"/>
      <c r="S431" s="10"/>
      <c r="T431" s="10"/>
      <c r="U431" s="10">
        <f t="shared" si="47"/>
        <v>0</v>
      </c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</row>
    <row r="432" spans="1:42" s="8" customFormat="1">
      <c r="A432" s="14" t="s">
        <v>575</v>
      </c>
      <c r="B432" s="15" t="s">
        <v>576</v>
      </c>
      <c r="C432" s="14" t="s">
        <v>577</v>
      </c>
      <c r="D432" s="15" t="s">
        <v>578</v>
      </c>
      <c r="E432" s="15"/>
      <c r="F432" s="15">
        <f t="shared" si="44"/>
        <v>0</v>
      </c>
      <c r="G432" s="16">
        <v>56433</v>
      </c>
      <c r="H432" s="15">
        <f t="shared" si="45"/>
        <v>2257320</v>
      </c>
      <c r="I432" s="15">
        <f t="shared" si="46"/>
        <v>2257320</v>
      </c>
      <c r="J432" s="10">
        <f>SUM(I425:I432)</f>
        <v>21549120</v>
      </c>
      <c r="K432" s="15">
        <v>0</v>
      </c>
      <c r="L432" s="15">
        <f t="shared" si="42"/>
        <v>2257320</v>
      </c>
      <c r="M432" s="15">
        <f t="shared" si="43"/>
        <v>0</v>
      </c>
      <c r="N432" s="15">
        <f t="shared" si="48"/>
        <v>0</v>
      </c>
      <c r="O432" s="10">
        <f>SUM(L425:L432)</f>
        <v>21549120</v>
      </c>
      <c r="P432" s="10">
        <v>0</v>
      </c>
      <c r="Q432" s="10">
        <f>O432</f>
        <v>21549120</v>
      </c>
      <c r="R432" s="10">
        <v>0</v>
      </c>
      <c r="S432" s="10">
        <v>0</v>
      </c>
      <c r="T432" s="10">
        <v>0</v>
      </c>
      <c r="U432" s="10">
        <f t="shared" si="47"/>
        <v>0</v>
      </c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</row>
    <row r="433" spans="1:42" s="9" customFormat="1">
      <c r="A433" s="14" t="s">
        <v>579</v>
      </c>
      <c r="B433" s="15" t="s">
        <v>580</v>
      </c>
      <c r="C433" s="14" t="s">
        <v>581</v>
      </c>
      <c r="D433" s="15" t="s">
        <v>582</v>
      </c>
      <c r="E433" s="15"/>
      <c r="F433" s="15">
        <f t="shared" si="44"/>
        <v>0</v>
      </c>
      <c r="G433" s="16">
        <v>156830</v>
      </c>
      <c r="H433" s="15">
        <f t="shared" si="45"/>
        <v>6273200</v>
      </c>
      <c r="I433" s="15">
        <f t="shared" si="46"/>
        <v>6273200</v>
      </c>
      <c r="J433" s="10">
        <f>I433</f>
        <v>6273200</v>
      </c>
      <c r="K433" s="15">
        <v>0</v>
      </c>
      <c r="L433" s="15">
        <f t="shared" si="42"/>
        <v>6273200</v>
      </c>
      <c r="M433" s="15">
        <f t="shared" si="43"/>
        <v>0</v>
      </c>
      <c r="N433" s="15">
        <f t="shared" si="48"/>
        <v>0</v>
      </c>
      <c r="O433" s="10">
        <f>L433</f>
        <v>6273200</v>
      </c>
      <c r="P433" s="10">
        <v>0</v>
      </c>
      <c r="Q433" s="10">
        <f>O433</f>
        <v>6273200</v>
      </c>
      <c r="R433" s="10">
        <v>0</v>
      </c>
      <c r="S433" s="10">
        <v>0</v>
      </c>
      <c r="T433" s="10">
        <v>0</v>
      </c>
      <c r="U433" s="10">
        <f>S433+T433</f>
        <v>0</v>
      </c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</row>
    <row r="434" spans="1:42" s="8" customFormat="1">
      <c r="A434" s="14">
        <v>125</v>
      </c>
      <c r="B434" s="15" t="s">
        <v>583</v>
      </c>
      <c r="C434" s="14"/>
      <c r="D434" s="15" t="s">
        <v>583</v>
      </c>
      <c r="E434" s="15"/>
      <c r="F434" s="15"/>
      <c r="G434" s="16"/>
      <c r="H434" s="15"/>
      <c r="I434" s="15">
        <v>0</v>
      </c>
      <c r="J434" s="10">
        <v>0</v>
      </c>
      <c r="K434" s="15">
        <v>411640</v>
      </c>
      <c r="L434" s="15">
        <v>0</v>
      </c>
      <c r="M434" s="15">
        <v>0</v>
      </c>
      <c r="N434" s="15">
        <v>411640</v>
      </c>
      <c r="O434" s="10">
        <v>0</v>
      </c>
      <c r="P434" s="10">
        <v>32975</v>
      </c>
      <c r="Q434" s="10">
        <v>0</v>
      </c>
      <c r="R434" s="10">
        <v>0</v>
      </c>
      <c r="S434" s="10">
        <v>32975</v>
      </c>
      <c r="T434" s="10">
        <v>411640</v>
      </c>
      <c r="U434" s="10">
        <f t="shared" si="47"/>
        <v>444615</v>
      </c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</row>
    <row r="435" spans="1:42" s="9" customFormat="1">
      <c r="A435" s="14">
        <v>626</v>
      </c>
      <c r="B435" s="15" t="s">
        <v>584</v>
      </c>
      <c r="C435" s="14"/>
      <c r="D435" s="15"/>
      <c r="E435" s="15"/>
      <c r="F435" s="15"/>
      <c r="G435" s="16"/>
      <c r="H435" s="15"/>
      <c r="I435" s="15">
        <v>0</v>
      </c>
      <c r="J435" s="10">
        <v>0</v>
      </c>
      <c r="K435" s="15">
        <v>0</v>
      </c>
      <c r="L435" s="15">
        <v>0</v>
      </c>
      <c r="M435" s="15">
        <v>0</v>
      </c>
      <c r="N435" s="15">
        <v>0</v>
      </c>
      <c r="O435" s="10">
        <v>0</v>
      </c>
      <c r="P435" s="10">
        <v>28870</v>
      </c>
      <c r="Q435" s="10">
        <v>0</v>
      </c>
      <c r="R435" s="10">
        <v>0</v>
      </c>
      <c r="S435" s="10">
        <v>28870</v>
      </c>
      <c r="T435" s="10">
        <v>0</v>
      </c>
      <c r="U435" s="10">
        <f t="shared" si="47"/>
        <v>28870</v>
      </c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</row>
    <row r="436" spans="1:42" s="8" customFormat="1">
      <c r="A436" s="14">
        <v>116</v>
      </c>
      <c r="B436" s="15" t="s">
        <v>585</v>
      </c>
      <c r="C436" s="14"/>
      <c r="D436" s="15"/>
      <c r="E436" s="15"/>
      <c r="F436" s="15"/>
      <c r="G436" s="16"/>
      <c r="H436" s="15"/>
      <c r="I436" s="15">
        <v>0</v>
      </c>
      <c r="J436" s="10">
        <v>0</v>
      </c>
      <c r="K436" s="15">
        <v>0</v>
      </c>
      <c r="L436" s="15">
        <v>0</v>
      </c>
      <c r="M436" s="15">
        <v>0</v>
      </c>
      <c r="N436" s="15">
        <v>0</v>
      </c>
      <c r="O436" s="10">
        <v>0</v>
      </c>
      <c r="P436" s="10">
        <v>200</v>
      </c>
      <c r="Q436" s="10">
        <v>0</v>
      </c>
      <c r="R436" s="10">
        <v>0</v>
      </c>
      <c r="S436" s="10">
        <v>200</v>
      </c>
      <c r="T436" s="10">
        <v>0</v>
      </c>
      <c r="U436" s="10">
        <f t="shared" si="47"/>
        <v>200</v>
      </c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</row>
    <row r="437" spans="1:42" s="9" customFormat="1">
      <c r="A437" s="14">
        <v>802</v>
      </c>
      <c r="B437" s="15" t="s">
        <v>586</v>
      </c>
      <c r="C437" s="14"/>
      <c r="D437" s="15"/>
      <c r="E437" s="15"/>
      <c r="F437" s="15"/>
      <c r="G437" s="16"/>
      <c r="H437" s="15"/>
      <c r="I437" s="15">
        <v>0</v>
      </c>
      <c r="J437" s="10">
        <v>0</v>
      </c>
      <c r="K437" s="15">
        <v>0</v>
      </c>
      <c r="L437" s="15">
        <v>0</v>
      </c>
      <c r="M437" s="15">
        <v>0</v>
      </c>
      <c r="N437" s="15">
        <v>0</v>
      </c>
      <c r="O437" s="10">
        <v>0</v>
      </c>
      <c r="P437" s="10">
        <v>840</v>
      </c>
      <c r="Q437" s="10">
        <v>0</v>
      </c>
      <c r="R437" s="10">
        <v>0</v>
      </c>
      <c r="S437" s="10">
        <v>840</v>
      </c>
      <c r="T437" s="10">
        <v>0</v>
      </c>
      <c r="U437" s="10">
        <f t="shared" si="47"/>
        <v>840</v>
      </c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</row>
    <row r="438" spans="1:42" s="13" customFormat="1">
      <c r="A438" s="25" t="s">
        <v>587</v>
      </c>
      <c r="B438" s="25"/>
      <c r="C438" s="25"/>
      <c r="D438" s="25"/>
      <c r="E438" s="11">
        <f>SUM(E2:E433)</f>
        <v>142</v>
      </c>
      <c r="F438" s="10">
        <f t="shared" si="44"/>
        <v>7100</v>
      </c>
      <c r="G438" s="11">
        <f>SUM(G2:G433)</f>
        <v>23651781</v>
      </c>
      <c r="H438" s="11">
        <f>SUM(H2:H433)</f>
        <v>946071240</v>
      </c>
      <c r="I438" s="11">
        <f t="shared" ref="I438:N438" si="49">SUM(I2:I437)</f>
        <v>946411240</v>
      </c>
      <c r="J438" s="11">
        <f t="shared" si="49"/>
        <v>946411240</v>
      </c>
      <c r="K438" s="11">
        <f t="shared" si="49"/>
        <v>41058990</v>
      </c>
      <c r="L438" s="11">
        <f t="shared" si="49"/>
        <v>942479150</v>
      </c>
      <c r="M438" s="11">
        <f t="shared" si="49"/>
        <v>3932090</v>
      </c>
      <c r="N438" s="11">
        <f t="shared" si="49"/>
        <v>37126900</v>
      </c>
      <c r="O438" s="11">
        <f t="shared" ref="O438:U438" si="50">SUM(O2:O437)</f>
        <v>942479150</v>
      </c>
      <c r="P438" s="11">
        <f t="shared" si="50"/>
        <v>56052526</v>
      </c>
      <c r="Q438" s="11">
        <f t="shared" si="50"/>
        <v>941468620</v>
      </c>
      <c r="R438" s="11">
        <f t="shared" si="50"/>
        <v>1010530</v>
      </c>
      <c r="S438" s="11">
        <f t="shared" si="50"/>
        <v>55041996</v>
      </c>
      <c r="T438" s="11">
        <f t="shared" si="50"/>
        <v>37126900</v>
      </c>
      <c r="U438" s="11">
        <f t="shared" si="50"/>
        <v>92168896</v>
      </c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</row>
    <row r="440" spans="1:42">
      <c r="G440" s="13" t="s">
        <v>589</v>
      </c>
    </row>
    <row r="441" spans="1:42">
      <c r="G441">
        <v>1</v>
      </c>
      <c r="H441" s="17" t="s">
        <v>590</v>
      </c>
      <c r="I441" s="12"/>
      <c r="K441" s="12"/>
      <c r="L441" s="12"/>
      <c r="M441" s="12"/>
      <c r="N441" s="12"/>
    </row>
    <row r="442" spans="1:42">
      <c r="H442" s="12"/>
      <c r="I442" s="12"/>
      <c r="K442" s="12"/>
      <c r="L442" s="12"/>
      <c r="M442" s="12"/>
      <c r="N442" s="12"/>
    </row>
    <row r="443" spans="1:42" s="19" customFormat="1">
      <c r="A443" s="19">
        <v>2</v>
      </c>
      <c r="G443" s="19">
        <v>2</v>
      </c>
      <c r="H443" s="17" t="s">
        <v>593</v>
      </c>
    </row>
    <row r="445" spans="1:42" ht="15.75">
      <c r="G445">
        <v>3</v>
      </c>
      <c r="H445" s="18" t="s">
        <v>591</v>
      </c>
      <c r="I445" s="12"/>
      <c r="K445" s="12"/>
      <c r="L445" s="12"/>
      <c r="M445" s="12"/>
      <c r="N445" s="12"/>
    </row>
    <row r="446" spans="1:42">
      <c r="H446" s="12" t="s">
        <v>592</v>
      </c>
      <c r="I446" s="12"/>
    </row>
    <row r="448" spans="1:42">
      <c r="H448" s="20" t="s">
        <v>594</v>
      </c>
      <c r="I448" s="20" t="s">
        <v>595</v>
      </c>
      <c r="J448" s="20" t="s">
        <v>1</v>
      </c>
      <c r="K448" s="20" t="s">
        <v>596</v>
      </c>
      <c r="L448" s="20" t="s">
        <v>597</v>
      </c>
      <c r="M448" s="20" t="s">
        <v>598</v>
      </c>
      <c r="N448" s="10" t="s">
        <v>599</v>
      </c>
    </row>
    <row r="449" spans="8:14">
      <c r="H449" s="21">
        <v>1</v>
      </c>
      <c r="I449" s="21">
        <v>124</v>
      </c>
      <c r="J449" s="21" t="s">
        <v>600</v>
      </c>
      <c r="K449" s="21">
        <v>1293</v>
      </c>
      <c r="L449" s="21" t="s">
        <v>601</v>
      </c>
      <c r="M449" s="21">
        <v>0</v>
      </c>
      <c r="N449" s="21">
        <f>M449*100</f>
        <v>0</v>
      </c>
    </row>
    <row r="450" spans="8:14">
      <c r="H450" s="21">
        <v>2</v>
      </c>
      <c r="I450" s="21">
        <v>124</v>
      </c>
      <c r="J450" s="21" t="s">
        <v>225</v>
      </c>
      <c r="K450" s="21">
        <v>1190</v>
      </c>
      <c r="L450" s="21" t="s">
        <v>602</v>
      </c>
      <c r="M450" s="21">
        <v>556</v>
      </c>
      <c r="N450" s="21">
        <f t="shared" ref="N450:N492" si="51">M450*100</f>
        <v>55600</v>
      </c>
    </row>
    <row r="451" spans="8:14">
      <c r="H451" s="21">
        <v>3</v>
      </c>
      <c r="I451" s="21">
        <v>124</v>
      </c>
      <c r="J451" s="21" t="s">
        <v>225</v>
      </c>
      <c r="K451" s="21">
        <v>1308</v>
      </c>
      <c r="L451" s="21" t="s">
        <v>603</v>
      </c>
      <c r="M451" s="21">
        <v>217</v>
      </c>
      <c r="N451" s="21">
        <f t="shared" si="51"/>
        <v>21700</v>
      </c>
    </row>
    <row r="452" spans="8:14">
      <c r="H452" s="20"/>
      <c r="I452" s="20" t="s">
        <v>604</v>
      </c>
      <c r="J452" s="20"/>
      <c r="K452" s="20"/>
      <c r="L452" s="20"/>
      <c r="M452" s="20">
        <f>SUM(M449:M451)</f>
        <v>773</v>
      </c>
      <c r="N452" s="20">
        <f>SUM(N449:N451)</f>
        <v>77300</v>
      </c>
    </row>
    <row r="453" spans="8:14">
      <c r="H453" s="21">
        <v>1</v>
      </c>
      <c r="I453" s="21">
        <v>206</v>
      </c>
      <c r="J453" s="21" t="s">
        <v>605</v>
      </c>
      <c r="K453" s="21">
        <v>2033</v>
      </c>
      <c r="L453" s="21" t="s">
        <v>606</v>
      </c>
      <c r="M453" s="21">
        <v>62</v>
      </c>
      <c r="N453" s="21">
        <f t="shared" si="51"/>
        <v>6200</v>
      </c>
    </row>
    <row r="454" spans="8:14">
      <c r="H454" s="21">
        <v>2</v>
      </c>
      <c r="I454" s="21">
        <v>206</v>
      </c>
      <c r="J454" s="21" t="s">
        <v>605</v>
      </c>
      <c r="K454" s="21">
        <v>2034</v>
      </c>
      <c r="L454" s="21" t="s">
        <v>607</v>
      </c>
      <c r="M454" s="21">
        <v>792</v>
      </c>
      <c r="N454" s="21">
        <f t="shared" si="51"/>
        <v>79200</v>
      </c>
    </row>
    <row r="455" spans="8:14">
      <c r="H455" s="21">
        <v>3</v>
      </c>
      <c r="I455" s="21">
        <v>206</v>
      </c>
      <c r="J455" s="21" t="s">
        <v>608</v>
      </c>
      <c r="K455" s="21">
        <v>2020</v>
      </c>
      <c r="L455" s="21" t="s">
        <v>609</v>
      </c>
      <c r="M455" s="21">
        <v>525</v>
      </c>
      <c r="N455" s="21">
        <f t="shared" si="51"/>
        <v>52500</v>
      </c>
    </row>
    <row r="456" spans="8:14">
      <c r="H456" s="21">
        <v>4</v>
      </c>
      <c r="I456" s="21">
        <v>206</v>
      </c>
      <c r="J456" s="21" t="s">
        <v>608</v>
      </c>
      <c r="K456" s="21">
        <v>206</v>
      </c>
      <c r="L456" s="21" t="s">
        <v>610</v>
      </c>
      <c r="M456" s="21">
        <v>305</v>
      </c>
      <c r="N456" s="21">
        <f t="shared" si="51"/>
        <v>30500</v>
      </c>
    </row>
    <row r="457" spans="8:14">
      <c r="H457" s="21">
        <v>5</v>
      </c>
      <c r="I457" s="21">
        <v>206</v>
      </c>
      <c r="J457" s="21" t="s">
        <v>608</v>
      </c>
      <c r="K457" s="21">
        <v>2041</v>
      </c>
      <c r="L457" s="21" t="s">
        <v>611</v>
      </c>
      <c r="M457" s="21">
        <v>4993</v>
      </c>
      <c r="N457" s="21">
        <f t="shared" si="51"/>
        <v>499300</v>
      </c>
    </row>
    <row r="458" spans="8:14">
      <c r="H458" s="21">
        <v>6</v>
      </c>
      <c r="I458" s="21">
        <v>206</v>
      </c>
      <c r="J458" s="21" t="s">
        <v>608</v>
      </c>
      <c r="K458" s="21">
        <v>2042</v>
      </c>
      <c r="L458" s="21" t="s">
        <v>612</v>
      </c>
      <c r="M458" s="21">
        <v>1807</v>
      </c>
      <c r="N458" s="21">
        <f t="shared" si="51"/>
        <v>180700</v>
      </c>
    </row>
    <row r="459" spans="8:14">
      <c r="H459" s="21">
        <v>7</v>
      </c>
      <c r="I459" s="21">
        <v>206</v>
      </c>
      <c r="J459" s="21" t="s">
        <v>608</v>
      </c>
      <c r="K459" s="21">
        <v>2078</v>
      </c>
      <c r="L459" s="21" t="s">
        <v>613</v>
      </c>
      <c r="M459" s="21">
        <v>24</v>
      </c>
      <c r="N459" s="21">
        <f t="shared" si="51"/>
        <v>2400</v>
      </c>
    </row>
    <row r="460" spans="8:14">
      <c r="H460" s="21">
        <v>8</v>
      </c>
      <c r="I460" s="21">
        <v>206</v>
      </c>
      <c r="J460" s="21" t="s">
        <v>608</v>
      </c>
      <c r="K460" s="21">
        <v>2020</v>
      </c>
      <c r="L460" s="21" t="s">
        <v>609</v>
      </c>
      <c r="M460" s="21">
        <v>0</v>
      </c>
      <c r="N460" s="21">
        <f t="shared" si="51"/>
        <v>0</v>
      </c>
    </row>
    <row r="461" spans="8:14">
      <c r="H461" s="20"/>
      <c r="I461" s="20" t="s">
        <v>604</v>
      </c>
      <c r="J461" s="20"/>
      <c r="K461" s="20"/>
      <c r="L461" s="20"/>
      <c r="M461" s="20">
        <f>SUM(M453:M460)</f>
        <v>8508</v>
      </c>
      <c r="N461" s="20">
        <f>SUM(N453:N460)</f>
        <v>850800</v>
      </c>
    </row>
    <row r="462" spans="8:14">
      <c r="H462" s="21">
        <v>1</v>
      </c>
      <c r="I462" s="21">
        <v>602</v>
      </c>
      <c r="J462" s="21" t="s">
        <v>614</v>
      </c>
      <c r="K462" s="21">
        <v>1169</v>
      </c>
      <c r="L462" s="21" t="s">
        <v>615</v>
      </c>
      <c r="M462" s="21">
        <v>459</v>
      </c>
      <c r="N462" s="21">
        <f t="shared" si="51"/>
        <v>45900</v>
      </c>
    </row>
    <row r="463" spans="8:14">
      <c r="H463" s="21">
        <v>2</v>
      </c>
      <c r="I463" s="21">
        <v>602</v>
      </c>
      <c r="J463" s="21" t="s">
        <v>614</v>
      </c>
      <c r="K463" s="21">
        <v>1208</v>
      </c>
      <c r="L463" s="21" t="s">
        <v>616</v>
      </c>
      <c r="M463" s="21">
        <v>987</v>
      </c>
      <c r="N463" s="21">
        <f t="shared" si="51"/>
        <v>98700</v>
      </c>
    </row>
    <row r="464" spans="8:14">
      <c r="H464" s="21">
        <v>3</v>
      </c>
      <c r="I464" s="21">
        <v>602</v>
      </c>
      <c r="J464" s="21" t="s">
        <v>614</v>
      </c>
      <c r="K464" s="21">
        <v>1169</v>
      </c>
      <c r="L464" s="21" t="s">
        <v>615</v>
      </c>
      <c r="M464" s="21">
        <v>546</v>
      </c>
      <c r="N464" s="21">
        <f t="shared" si="51"/>
        <v>54600</v>
      </c>
    </row>
    <row r="465" spans="8:14">
      <c r="H465" s="21">
        <v>4</v>
      </c>
      <c r="I465" s="21">
        <v>602</v>
      </c>
      <c r="J465" s="21" t="s">
        <v>614</v>
      </c>
      <c r="K465" s="21">
        <v>1047</v>
      </c>
      <c r="L465" s="21" t="s">
        <v>617</v>
      </c>
      <c r="M465" s="21">
        <v>1345</v>
      </c>
      <c r="N465" s="21">
        <f t="shared" si="51"/>
        <v>134500</v>
      </c>
    </row>
    <row r="466" spans="8:14">
      <c r="H466" s="21">
        <v>5</v>
      </c>
      <c r="I466" s="21">
        <v>602</v>
      </c>
      <c r="J466" s="21" t="s">
        <v>618</v>
      </c>
      <c r="K466" s="21">
        <v>1149</v>
      </c>
      <c r="L466" s="21" t="s">
        <v>619</v>
      </c>
      <c r="M466" s="21">
        <v>0</v>
      </c>
      <c r="N466" s="21">
        <f t="shared" si="51"/>
        <v>0</v>
      </c>
    </row>
    <row r="467" spans="8:14">
      <c r="H467" s="20"/>
      <c r="I467" s="20" t="s">
        <v>604</v>
      </c>
      <c r="J467" s="20"/>
      <c r="K467" s="20"/>
      <c r="L467" s="20"/>
      <c r="M467" s="20">
        <f>SUM(M462:M466)</f>
        <v>3337</v>
      </c>
      <c r="N467" s="20">
        <f>SUM(N462:N466)</f>
        <v>333700</v>
      </c>
    </row>
    <row r="468" spans="8:14">
      <c r="H468" s="21">
        <v>1</v>
      </c>
      <c r="I468" s="21">
        <v>603</v>
      </c>
      <c r="J468" s="21" t="s">
        <v>412</v>
      </c>
      <c r="K468" s="21">
        <v>1193</v>
      </c>
      <c r="L468" s="21" t="s">
        <v>414</v>
      </c>
      <c r="M468" s="21">
        <v>7</v>
      </c>
      <c r="N468" s="21">
        <f t="shared" si="51"/>
        <v>700</v>
      </c>
    </row>
    <row r="469" spans="8:14">
      <c r="H469" s="21">
        <v>2</v>
      </c>
      <c r="I469" s="21">
        <v>603</v>
      </c>
      <c r="J469" s="21" t="s">
        <v>620</v>
      </c>
      <c r="K469" s="21">
        <v>1028</v>
      </c>
      <c r="L469" s="21" t="s">
        <v>621</v>
      </c>
      <c r="M469" s="21">
        <v>14</v>
      </c>
      <c r="N469" s="21">
        <f t="shared" si="51"/>
        <v>1400</v>
      </c>
    </row>
    <row r="470" spans="8:14">
      <c r="H470" s="20"/>
      <c r="I470" s="20" t="s">
        <v>604</v>
      </c>
      <c r="J470" s="20"/>
      <c r="K470" s="20"/>
      <c r="L470" s="20"/>
      <c r="M470" s="20">
        <f>SUM(M468:M469)</f>
        <v>21</v>
      </c>
      <c r="N470" s="20">
        <f>SUM(N468:N469)</f>
        <v>2100</v>
      </c>
    </row>
    <row r="471" spans="8:14">
      <c r="H471" s="21">
        <v>1</v>
      </c>
      <c r="I471" s="21">
        <v>611</v>
      </c>
      <c r="J471" s="21" t="s">
        <v>438</v>
      </c>
      <c r="K471" s="21">
        <v>1171</v>
      </c>
      <c r="L471" s="21" t="s">
        <v>622</v>
      </c>
      <c r="M471" s="21">
        <v>371</v>
      </c>
      <c r="N471" s="21">
        <f t="shared" si="51"/>
        <v>37100</v>
      </c>
    </row>
    <row r="472" spans="8:14">
      <c r="H472" s="21">
        <v>2</v>
      </c>
      <c r="I472" s="21">
        <v>611</v>
      </c>
      <c r="J472" s="21" t="s">
        <v>438</v>
      </c>
      <c r="K472" s="22">
        <v>1171</v>
      </c>
      <c r="L472" s="21" t="s">
        <v>622</v>
      </c>
      <c r="M472" s="22">
        <v>94</v>
      </c>
      <c r="N472" s="21">
        <f t="shared" si="51"/>
        <v>9400</v>
      </c>
    </row>
    <row r="473" spans="8:14">
      <c r="H473" s="20"/>
      <c r="I473" s="20" t="s">
        <v>604</v>
      </c>
      <c r="J473" s="20"/>
      <c r="K473" s="20"/>
      <c r="L473" s="20"/>
      <c r="M473" s="20">
        <f>SUM(M471:M472)</f>
        <v>465</v>
      </c>
      <c r="N473" s="20">
        <f>SUM(N471:N472)</f>
        <v>46500</v>
      </c>
    </row>
    <row r="474" spans="8:14">
      <c r="H474" s="21">
        <v>1</v>
      </c>
      <c r="I474" s="21">
        <v>614</v>
      </c>
      <c r="J474" s="21" t="s">
        <v>623</v>
      </c>
      <c r="K474" s="21">
        <v>1119</v>
      </c>
      <c r="L474" s="21" t="s">
        <v>151</v>
      </c>
      <c r="M474" s="21">
        <v>11</v>
      </c>
      <c r="N474" s="21">
        <f t="shared" si="51"/>
        <v>1100</v>
      </c>
    </row>
    <row r="475" spans="8:14">
      <c r="H475" s="21">
        <v>2</v>
      </c>
      <c r="I475" s="21">
        <v>614</v>
      </c>
      <c r="J475" s="21" t="s">
        <v>623</v>
      </c>
      <c r="K475" s="21">
        <v>1119</v>
      </c>
      <c r="L475" s="21" t="s">
        <v>151</v>
      </c>
      <c r="M475" s="21">
        <v>16</v>
      </c>
      <c r="N475" s="21">
        <f t="shared" si="51"/>
        <v>1600</v>
      </c>
    </row>
    <row r="476" spans="8:14">
      <c r="H476" s="20"/>
      <c r="I476" s="20" t="s">
        <v>604</v>
      </c>
      <c r="J476" s="20"/>
      <c r="K476" s="20"/>
      <c r="L476" s="20"/>
      <c r="M476" s="20">
        <f>SUM(M474:M475)</f>
        <v>27</v>
      </c>
      <c r="N476" s="20">
        <f>SUM(N474:N475)</f>
        <v>2700</v>
      </c>
    </row>
    <row r="477" spans="8:14">
      <c r="H477" s="21">
        <v>1</v>
      </c>
      <c r="I477" s="21">
        <v>618</v>
      </c>
      <c r="J477" s="21" t="s">
        <v>624</v>
      </c>
      <c r="K477" s="21">
        <v>1338</v>
      </c>
      <c r="L477" s="21" t="s">
        <v>625</v>
      </c>
      <c r="M477" s="21">
        <v>0</v>
      </c>
      <c r="N477" s="21">
        <f t="shared" si="51"/>
        <v>0</v>
      </c>
    </row>
    <row r="478" spans="8:14">
      <c r="H478" s="21">
        <v>2</v>
      </c>
      <c r="I478" s="21">
        <v>618</v>
      </c>
      <c r="J478" s="21" t="s">
        <v>624</v>
      </c>
      <c r="K478" s="21">
        <v>1338</v>
      </c>
      <c r="L478" s="21" t="s">
        <v>625</v>
      </c>
      <c r="M478" s="21">
        <v>240</v>
      </c>
      <c r="N478" s="21">
        <f t="shared" si="51"/>
        <v>24000</v>
      </c>
    </row>
    <row r="479" spans="8:14">
      <c r="H479" s="21">
        <v>3</v>
      </c>
      <c r="I479" s="21">
        <v>618</v>
      </c>
      <c r="J479" s="15" t="s">
        <v>624</v>
      </c>
      <c r="K479" s="21">
        <v>1028</v>
      </c>
      <c r="L479" s="21" t="s">
        <v>621</v>
      </c>
      <c r="M479" s="21">
        <v>11519</v>
      </c>
      <c r="N479" s="21">
        <f t="shared" si="51"/>
        <v>1151900</v>
      </c>
    </row>
    <row r="480" spans="8:14">
      <c r="H480" s="21">
        <v>4</v>
      </c>
      <c r="I480" s="21">
        <v>618</v>
      </c>
      <c r="J480" s="15" t="s">
        <v>624</v>
      </c>
      <c r="K480" s="21">
        <v>1047</v>
      </c>
      <c r="L480" s="21" t="s">
        <v>617</v>
      </c>
      <c r="M480" s="21">
        <v>657</v>
      </c>
      <c r="N480" s="21">
        <f t="shared" si="51"/>
        <v>65700</v>
      </c>
    </row>
    <row r="481" spans="8:14">
      <c r="H481" s="21">
        <v>5</v>
      </c>
      <c r="I481" s="21">
        <v>618</v>
      </c>
      <c r="J481" s="15" t="s">
        <v>624</v>
      </c>
      <c r="K481" s="21">
        <v>1190</v>
      </c>
      <c r="L481" s="21" t="s">
        <v>229</v>
      </c>
      <c r="M481" s="21">
        <v>460</v>
      </c>
      <c r="N481" s="21">
        <f t="shared" si="51"/>
        <v>46000</v>
      </c>
    </row>
    <row r="482" spans="8:14">
      <c r="H482" s="21">
        <v>6</v>
      </c>
      <c r="I482" s="21">
        <v>618</v>
      </c>
      <c r="J482" s="21" t="s">
        <v>624</v>
      </c>
      <c r="K482" s="21">
        <v>1190</v>
      </c>
      <c r="L482" s="21" t="s">
        <v>229</v>
      </c>
      <c r="M482" s="21">
        <v>277</v>
      </c>
      <c r="N482" s="21">
        <f t="shared" si="51"/>
        <v>27700</v>
      </c>
    </row>
    <row r="483" spans="8:14">
      <c r="H483" s="21">
        <v>7</v>
      </c>
      <c r="I483" s="21">
        <v>618</v>
      </c>
      <c r="J483" s="21" t="s">
        <v>624</v>
      </c>
      <c r="K483" s="21">
        <v>1025</v>
      </c>
      <c r="L483" s="21" t="s">
        <v>626</v>
      </c>
      <c r="M483" s="21">
        <v>5</v>
      </c>
      <c r="N483" s="21">
        <f t="shared" si="51"/>
        <v>500</v>
      </c>
    </row>
    <row r="484" spans="8:14">
      <c r="H484" s="21">
        <v>8</v>
      </c>
      <c r="I484" s="21">
        <v>618</v>
      </c>
      <c r="J484" s="21" t="s">
        <v>624</v>
      </c>
      <c r="K484" s="21">
        <v>1190</v>
      </c>
      <c r="L484" s="21" t="s">
        <v>229</v>
      </c>
      <c r="M484" s="21">
        <v>0</v>
      </c>
      <c r="N484" s="21">
        <f t="shared" si="51"/>
        <v>0</v>
      </c>
    </row>
    <row r="485" spans="8:14">
      <c r="H485" s="21">
        <v>9</v>
      </c>
      <c r="I485" s="21">
        <v>618</v>
      </c>
      <c r="J485" s="21" t="s">
        <v>624</v>
      </c>
      <c r="K485" s="21">
        <v>1338</v>
      </c>
      <c r="L485" s="21" t="s">
        <v>627</v>
      </c>
      <c r="M485" s="21">
        <v>541</v>
      </c>
      <c r="N485" s="21">
        <f t="shared" si="51"/>
        <v>54100</v>
      </c>
    </row>
    <row r="486" spans="8:14">
      <c r="H486" s="21">
        <v>10</v>
      </c>
      <c r="I486" s="21">
        <v>618</v>
      </c>
      <c r="J486" s="21" t="s">
        <v>624</v>
      </c>
      <c r="K486" s="21">
        <v>2079</v>
      </c>
      <c r="L486" s="21" t="s">
        <v>628</v>
      </c>
      <c r="M486" s="21">
        <v>55</v>
      </c>
      <c r="N486" s="21">
        <f t="shared" si="51"/>
        <v>5500</v>
      </c>
    </row>
    <row r="487" spans="8:14">
      <c r="H487" s="21">
        <v>11</v>
      </c>
      <c r="I487" s="21">
        <v>618</v>
      </c>
      <c r="J487" s="21" t="s">
        <v>624</v>
      </c>
      <c r="K487" s="21">
        <v>1028</v>
      </c>
      <c r="L487" s="21" t="s">
        <v>629</v>
      </c>
      <c r="M487" s="21">
        <v>3681</v>
      </c>
      <c r="N487" s="21">
        <f t="shared" si="51"/>
        <v>368100</v>
      </c>
    </row>
    <row r="488" spans="8:14">
      <c r="H488" s="20"/>
      <c r="I488" s="20" t="s">
        <v>604</v>
      </c>
      <c r="J488" s="20"/>
      <c r="K488" s="20"/>
      <c r="L488" s="20"/>
      <c r="M488" s="20">
        <f>SUM(M477:M487)</f>
        <v>17435</v>
      </c>
      <c r="N488" s="20">
        <f>SUM(N477:N487)</f>
        <v>1743500</v>
      </c>
    </row>
    <row r="489" spans="8:14">
      <c r="H489" s="21">
        <v>1</v>
      </c>
      <c r="I489" s="21">
        <v>624</v>
      </c>
      <c r="J489" s="21" t="s">
        <v>630</v>
      </c>
      <c r="K489" s="21">
        <v>1119</v>
      </c>
      <c r="L489" s="21" t="s">
        <v>187</v>
      </c>
      <c r="M489" s="21">
        <v>40</v>
      </c>
      <c r="N489" s="21">
        <f t="shared" si="51"/>
        <v>4000</v>
      </c>
    </row>
    <row r="490" spans="8:14">
      <c r="H490" s="21">
        <v>2</v>
      </c>
      <c r="I490" s="15">
        <v>624</v>
      </c>
      <c r="J490" s="15" t="s">
        <v>631</v>
      </c>
      <c r="K490" s="21">
        <v>1177</v>
      </c>
      <c r="L490" s="21" t="s">
        <v>632</v>
      </c>
      <c r="M490" s="21">
        <v>8377</v>
      </c>
      <c r="N490" s="21">
        <f t="shared" si="51"/>
        <v>837700</v>
      </c>
    </row>
    <row r="491" spans="8:14">
      <c r="H491" s="20"/>
      <c r="I491" s="20" t="s">
        <v>604</v>
      </c>
      <c r="J491" s="10"/>
      <c r="K491" s="20"/>
      <c r="L491" s="20"/>
      <c r="M491" s="20">
        <f>SUM(M489:M490)</f>
        <v>8417</v>
      </c>
      <c r="N491" s="20">
        <f>SUM(N489:N490)</f>
        <v>841700</v>
      </c>
    </row>
    <row r="492" spans="8:14">
      <c r="H492" s="21">
        <v>1</v>
      </c>
      <c r="I492" s="15">
        <v>814</v>
      </c>
      <c r="J492" s="15" t="s">
        <v>633</v>
      </c>
      <c r="K492" s="21">
        <v>1335</v>
      </c>
      <c r="L492" s="21" t="s">
        <v>634</v>
      </c>
      <c r="M492" s="21">
        <v>83</v>
      </c>
      <c r="N492" s="21">
        <f t="shared" si="51"/>
        <v>8300</v>
      </c>
    </row>
    <row r="493" spans="8:14">
      <c r="H493" s="20"/>
      <c r="I493" s="20" t="s">
        <v>604</v>
      </c>
      <c r="J493" s="20"/>
      <c r="K493" s="20"/>
      <c r="L493" s="20"/>
      <c r="M493" s="20">
        <f>SUM(M492)</f>
        <v>83</v>
      </c>
      <c r="N493" s="20">
        <f>SUM(N492)</f>
        <v>8300</v>
      </c>
    </row>
    <row r="494" spans="8:14">
      <c r="H494" s="21"/>
      <c r="I494" s="21"/>
      <c r="J494" s="21"/>
      <c r="K494" s="21"/>
      <c r="L494" s="21"/>
      <c r="M494" s="21"/>
      <c r="N494" s="21"/>
    </row>
    <row r="495" spans="8:14">
      <c r="H495" s="20"/>
      <c r="I495" s="20" t="s">
        <v>635</v>
      </c>
      <c r="J495" s="20"/>
      <c r="K495" s="20"/>
      <c r="L495" s="20"/>
      <c r="M495" s="20">
        <f>SUM(M449:M493)/2</f>
        <v>39066</v>
      </c>
      <c r="N495" s="20">
        <f>SUM(N449:N493)/2</f>
        <v>3906600</v>
      </c>
    </row>
  </sheetData>
  <mergeCells count="17">
    <mergeCell ref="R2:R3"/>
    <mergeCell ref="S2:S3"/>
    <mergeCell ref="A438:D438"/>
    <mergeCell ref="T2:T3"/>
    <mergeCell ref="U2:U3"/>
    <mergeCell ref="J4:J28"/>
    <mergeCell ref="O4:O28"/>
    <mergeCell ref="P4:P28"/>
    <mergeCell ref="Q4:Q28"/>
    <mergeCell ref="R4:R28"/>
    <mergeCell ref="S4:S28"/>
    <mergeCell ref="T4:T28"/>
    <mergeCell ref="U4:U28"/>
    <mergeCell ref="J2:J3"/>
    <mergeCell ref="O2:O3"/>
    <mergeCell ref="P2:P3"/>
    <mergeCell ref="Q2:Q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2015-07-02T11:16:34Z</dcterms:modified>
</cp:coreProperties>
</file>