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0" yWindow="0" windowWidth="15390" windowHeight="7755" tabRatio="843" firstSheet="1" activeTab="2"/>
  </bookViews>
  <sheets>
    <sheet name="Sheet2" sheetId="4" state="hidden" r:id="rId1"/>
    <sheet name="Consolidated Report_02" sheetId="19" r:id="rId2"/>
    <sheet name="Calculation Sheet-02" sheetId="18" r:id="rId3"/>
    <sheet name="In-House" sheetId="5" r:id="rId4"/>
    <sheet name="Defi Report-02" sheetId="20" r:id="rId5"/>
    <sheet name="RO WISE" sheetId="12" r:id="rId6"/>
    <sheet name="Reg_EA_Wise" sheetId="21" r:id="rId7"/>
    <sheet name="Reg_Wise" sheetId="22" r:id="rId8"/>
  </sheets>
  <externalReferences>
    <externalReference r:id="rId9"/>
    <externalReference r:id="rId10"/>
  </externalReferences>
  <definedNames>
    <definedName name="_xlnm._FilterDatabase" localSheetId="2" hidden="1">'Calculation Sheet-02'!$A$2:$Y$195</definedName>
    <definedName name="_xlnm._FilterDatabase" localSheetId="1" hidden="1">'Consolidated Report_02'!$A$1:$R$522</definedName>
    <definedName name="_xlnm._FilterDatabase" localSheetId="4" hidden="1">'Defi Report-02'!$A$1:$M$189</definedName>
    <definedName name="_xlnm._FilterDatabase" localSheetId="6" hidden="1">Reg_EA_Wise!$B$4:$H$4</definedName>
    <definedName name="_xlnm._FilterDatabase" localSheetId="7" hidden="1">Reg_Wise!$B$4:$G$4</definedName>
    <definedName name="_xlnm._FilterDatabase" localSheetId="0" hidden="1">Sheet2!$A$2:$J$187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5" i="18"/>
  <c r="E89"/>
  <c r="F89"/>
  <c r="G89"/>
  <c r="H89"/>
  <c r="I89"/>
  <c r="J89"/>
  <c r="K89"/>
  <c r="D89"/>
  <c r="M90"/>
  <c r="N90"/>
  <c r="P90" s="1"/>
  <c r="Q90" s="1"/>
  <c r="F40" i="22"/>
  <c r="E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H57" i="21"/>
  <c r="G57"/>
  <c r="F57"/>
  <c r="H49"/>
  <c r="H19"/>
  <c r="H50"/>
  <c r="H43"/>
  <c r="H15"/>
  <c r="H14"/>
  <c r="H13"/>
  <c r="H56"/>
  <c r="H53"/>
  <c r="H52"/>
  <c r="H18"/>
  <c r="H32"/>
  <c r="H31"/>
  <c r="H30"/>
  <c r="H29"/>
  <c r="H37"/>
  <c r="H21"/>
  <c r="H11"/>
  <c r="H54"/>
  <c r="H36"/>
  <c r="H24"/>
  <c r="H23"/>
  <c r="H22"/>
  <c r="H48"/>
  <c r="H40"/>
  <c r="H39"/>
  <c r="H38"/>
  <c r="H44"/>
  <c r="H12"/>
  <c r="H51"/>
  <c r="H33"/>
  <c r="H20"/>
  <c r="H10"/>
  <c r="H9"/>
  <c r="H8"/>
  <c r="H7"/>
  <c r="H6"/>
  <c r="H55"/>
  <c r="H28"/>
  <c r="H27"/>
  <c r="H26"/>
  <c r="H5"/>
  <c r="H17"/>
  <c r="H16"/>
  <c r="H47"/>
  <c r="H42"/>
  <c r="H46"/>
  <c r="H45"/>
  <c r="H41"/>
  <c r="H25"/>
  <c r="H35"/>
  <c r="H34"/>
  <c r="F39" i="12"/>
  <c r="G40" i="22" l="1"/>
  <c r="G29" i="12"/>
  <c r="H28"/>
  <c r="F29"/>
  <c r="H29" l="1"/>
  <c r="H88"/>
  <c r="H87"/>
  <c r="H86"/>
  <c r="H85"/>
  <c r="H84"/>
  <c r="H83"/>
  <c r="H82"/>
  <c r="H76"/>
  <c r="H75"/>
  <c r="H74"/>
  <c r="H73"/>
  <c r="H72"/>
  <c r="H71"/>
  <c r="H70"/>
  <c r="H69"/>
  <c r="H68"/>
  <c r="H67"/>
  <c r="H66"/>
  <c r="H65"/>
  <c r="H64"/>
  <c r="H63"/>
  <c r="H62"/>
  <c r="H61"/>
  <c r="G56"/>
  <c r="F56"/>
  <c r="H55"/>
  <c r="H54"/>
  <c r="H53"/>
  <c r="H52"/>
  <c r="G47"/>
  <c r="F47"/>
  <c r="H46"/>
  <c r="H45"/>
  <c r="H44"/>
  <c r="H43"/>
  <c r="H27"/>
  <c r="H26"/>
  <c r="H25"/>
  <c r="H24"/>
  <c r="H23"/>
  <c r="H22"/>
  <c r="H21"/>
  <c r="H20"/>
  <c r="H19"/>
  <c r="H18"/>
  <c r="H17"/>
  <c r="G10"/>
  <c r="F10"/>
  <c r="H9"/>
  <c r="H8"/>
  <c r="H7"/>
  <c r="H47" l="1"/>
  <c r="H56"/>
  <c r="H10"/>
  <c r="O195" i="18" l="1"/>
  <c r="Q3" i="19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84"/>
  <c r="Q485"/>
  <c r="Q486"/>
  <c r="Q487"/>
  <c r="Q488"/>
  <c r="Q489"/>
  <c r="Q490"/>
  <c r="Q491"/>
  <c r="Q492"/>
  <c r="Q493"/>
  <c r="Q494"/>
  <c r="Q495"/>
  <c r="Q496"/>
  <c r="Q497"/>
  <c r="Q498"/>
  <c r="Q499"/>
  <c r="Q500"/>
  <c r="Q501"/>
  <c r="Q502"/>
  <c r="Q503"/>
  <c r="Q504"/>
  <c r="Q505"/>
  <c r="Q506"/>
  <c r="Q507"/>
  <c r="Q508"/>
  <c r="Q509"/>
  <c r="Q510"/>
  <c r="Q511"/>
  <c r="Q512"/>
  <c r="Q513"/>
  <c r="Q514"/>
  <c r="Q515"/>
  <c r="Q516"/>
  <c r="Q517"/>
  <c r="Q518"/>
  <c r="Q519"/>
  <c r="Q520"/>
  <c r="Q521"/>
  <c r="Q2"/>
  <c r="L195" i="20"/>
  <c r="K195"/>
  <c r="J195"/>
  <c r="I195"/>
  <c r="H195"/>
  <c r="G195"/>
  <c r="F195"/>
  <c r="E195"/>
  <c r="D195"/>
  <c r="L194"/>
  <c r="K194"/>
  <c r="J194"/>
  <c r="I194"/>
  <c r="H194"/>
  <c r="G194"/>
  <c r="F194"/>
  <c r="E194"/>
  <c r="D194"/>
  <c r="L188"/>
  <c r="K188"/>
  <c r="J188"/>
  <c r="I188"/>
  <c r="H188"/>
  <c r="G188"/>
  <c r="F188"/>
  <c r="E188"/>
  <c r="D188"/>
  <c r="L187"/>
  <c r="K187"/>
  <c r="J187"/>
  <c r="I187"/>
  <c r="H187"/>
  <c r="G187"/>
  <c r="F187"/>
  <c r="E187"/>
  <c r="D187"/>
  <c r="L186"/>
  <c r="K186"/>
  <c r="J186"/>
  <c r="I186"/>
  <c r="H186"/>
  <c r="G186"/>
  <c r="F186"/>
  <c r="E186"/>
  <c r="D186"/>
  <c r="L185"/>
  <c r="K185"/>
  <c r="J185"/>
  <c r="I185"/>
  <c r="H185"/>
  <c r="G185"/>
  <c r="F185"/>
  <c r="E185"/>
  <c r="D185"/>
  <c r="L184"/>
  <c r="K184"/>
  <c r="J184"/>
  <c r="I184"/>
  <c r="H184"/>
  <c r="G184"/>
  <c r="F184"/>
  <c r="E184"/>
  <c r="D184"/>
  <c r="L183"/>
  <c r="K183"/>
  <c r="J183"/>
  <c r="I183"/>
  <c r="H183"/>
  <c r="G183"/>
  <c r="F183"/>
  <c r="E183"/>
  <c r="D183"/>
  <c r="L182"/>
  <c r="K182"/>
  <c r="J182"/>
  <c r="I182"/>
  <c r="H182"/>
  <c r="G182"/>
  <c r="F182"/>
  <c r="E182"/>
  <c r="D182"/>
  <c r="L181"/>
  <c r="K181"/>
  <c r="J181"/>
  <c r="I181"/>
  <c r="H181"/>
  <c r="G181"/>
  <c r="F181"/>
  <c r="E181"/>
  <c r="D181"/>
  <c r="L180"/>
  <c r="K180"/>
  <c r="J180"/>
  <c r="I180"/>
  <c r="H180"/>
  <c r="G180"/>
  <c r="F180"/>
  <c r="E180"/>
  <c r="D180"/>
  <c r="L179"/>
  <c r="K179"/>
  <c r="J179"/>
  <c r="I179"/>
  <c r="H179"/>
  <c r="G179"/>
  <c r="F179"/>
  <c r="E179"/>
  <c r="D179"/>
  <c r="L178"/>
  <c r="K178"/>
  <c r="J178"/>
  <c r="I178"/>
  <c r="H178"/>
  <c r="G178"/>
  <c r="F178"/>
  <c r="E178"/>
  <c r="D178"/>
  <c r="L177"/>
  <c r="K177"/>
  <c r="J177"/>
  <c r="I177"/>
  <c r="H177"/>
  <c r="G177"/>
  <c r="F177"/>
  <c r="E177"/>
  <c r="D177"/>
  <c r="L176"/>
  <c r="K176"/>
  <c r="J176"/>
  <c r="I176"/>
  <c r="H176"/>
  <c r="G176"/>
  <c r="F176"/>
  <c r="E176"/>
  <c r="D176"/>
  <c r="L175"/>
  <c r="K175"/>
  <c r="J175"/>
  <c r="I175"/>
  <c r="H175"/>
  <c r="G175"/>
  <c r="F175"/>
  <c r="E175"/>
  <c r="D175"/>
  <c r="L174"/>
  <c r="K174"/>
  <c r="J174"/>
  <c r="I174"/>
  <c r="H174"/>
  <c r="G174"/>
  <c r="F174"/>
  <c r="E174"/>
  <c r="D174"/>
  <c r="L173"/>
  <c r="K173"/>
  <c r="J173"/>
  <c r="I173"/>
  <c r="H173"/>
  <c r="G173"/>
  <c r="F173"/>
  <c r="E173"/>
  <c r="D173"/>
  <c r="L172"/>
  <c r="K172"/>
  <c r="J172"/>
  <c r="I172"/>
  <c r="H172"/>
  <c r="G172"/>
  <c r="F172"/>
  <c r="E172"/>
  <c r="D172"/>
  <c r="L171"/>
  <c r="K171"/>
  <c r="J171"/>
  <c r="I171"/>
  <c r="H171"/>
  <c r="G171"/>
  <c r="F171"/>
  <c r="E171"/>
  <c r="D171"/>
  <c r="L170"/>
  <c r="K170"/>
  <c r="J170"/>
  <c r="I170"/>
  <c r="H170"/>
  <c r="G170"/>
  <c r="F170"/>
  <c r="E170"/>
  <c r="D170"/>
  <c r="L169"/>
  <c r="K169"/>
  <c r="J169"/>
  <c r="I169"/>
  <c r="H169"/>
  <c r="G169"/>
  <c r="F169"/>
  <c r="E169"/>
  <c r="D169"/>
  <c r="L168"/>
  <c r="K168"/>
  <c r="J168"/>
  <c r="I168"/>
  <c r="H168"/>
  <c r="G168"/>
  <c r="F168"/>
  <c r="E168"/>
  <c r="D168"/>
  <c r="L167"/>
  <c r="K167"/>
  <c r="J167"/>
  <c r="I167"/>
  <c r="H167"/>
  <c r="G167"/>
  <c r="F167"/>
  <c r="E167"/>
  <c r="D167"/>
  <c r="L166"/>
  <c r="K166"/>
  <c r="J166"/>
  <c r="I166"/>
  <c r="H166"/>
  <c r="G166"/>
  <c r="F166"/>
  <c r="E166"/>
  <c r="D166"/>
  <c r="L165"/>
  <c r="K165"/>
  <c r="J165"/>
  <c r="I165"/>
  <c r="H165"/>
  <c r="G165"/>
  <c r="F165"/>
  <c r="E165"/>
  <c r="D165"/>
  <c r="L164"/>
  <c r="K164"/>
  <c r="J164"/>
  <c r="I164"/>
  <c r="H164"/>
  <c r="G164"/>
  <c r="F164"/>
  <c r="E164"/>
  <c r="D164"/>
  <c r="L163"/>
  <c r="K163"/>
  <c r="J163"/>
  <c r="I163"/>
  <c r="H163"/>
  <c r="G163"/>
  <c r="F163"/>
  <c r="E163"/>
  <c r="D163"/>
  <c r="L162"/>
  <c r="K162"/>
  <c r="J162"/>
  <c r="I162"/>
  <c r="H162"/>
  <c r="G162"/>
  <c r="F162"/>
  <c r="E162"/>
  <c r="D162"/>
  <c r="L161"/>
  <c r="K161"/>
  <c r="J161"/>
  <c r="I161"/>
  <c r="H161"/>
  <c r="G161"/>
  <c r="F161"/>
  <c r="E161"/>
  <c r="D161"/>
  <c r="L160"/>
  <c r="K160"/>
  <c r="J160"/>
  <c r="I160"/>
  <c r="H160"/>
  <c r="G160"/>
  <c r="F160"/>
  <c r="E160"/>
  <c r="D160"/>
  <c r="L159"/>
  <c r="K159"/>
  <c r="J159"/>
  <c r="I159"/>
  <c r="H159"/>
  <c r="G159"/>
  <c r="F159"/>
  <c r="E159"/>
  <c r="D159"/>
  <c r="L158"/>
  <c r="K158"/>
  <c r="J158"/>
  <c r="I158"/>
  <c r="H158"/>
  <c r="G158"/>
  <c r="F158"/>
  <c r="E158"/>
  <c r="D158"/>
  <c r="L157"/>
  <c r="K157"/>
  <c r="J157"/>
  <c r="I157"/>
  <c r="H157"/>
  <c r="G157"/>
  <c r="F157"/>
  <c r="E157"/>
  <c r="D157"/>
  <c r="L156"/>
  <c r="K156"/>
  <c r="J156"/>
  <c r="I156"/>
  <c r="H156"/>
  <c r="G156"/>
  <c r="F156"/>
  <c r="E156"/>
  <c r="D156"/>
  <c r="L155"/>
  <c r="K155"/>
  <c r="J155"/>
  <c r="I155"/>
  <c r="H155"/>
  <c r="G155"/>
  <c r="F155"/>
  <c r="E155"/>
  <c r="D155"/>
  <c r="L154"/>
  <c r="K154"/>
  <c r="J154"/>
  <c r="I154"/>
  <c r="H154"/>
  <c r="G154"/>
  <c r="F154"/>
  <c r="E154"/>
  <c r="D154"/>
  <c r="L153"/>
  <c r="K153"/>
  <c r="J153"/>
  <c r="I153"/>
  <c r="H153"/>
  <c r="G153"/>
  <c r="F153"/>
  <c r="E153"/>
  <c r="D153"/>
  <c r="L152"/>
  <c r="K152"/>
  <c r="J152"/>
  <c r="I152"/>
  <c r="H152"/>
  <c r="G152"/>
  <c r="F152"/>
  <c r="E152"/>
  <c r="D152"/>
  <c r="L151"/>
  <c r="K151"/>
  <c r="J151"/>
  <c r="I151"/>
  <c r="H151"/>
  <c r="G151"/>
  <c r="F151"/>
  <c r="E151"/>
  <c r="D151"/>
  <c r="L150"/>
  <c r="K150"/>
  <c r="J150"/>
  <c r="I150"/>
  <c r="H150"/>
  <c r="G150"/>
  <c r="F150"/>
  <c r="E150"/>
  <c r="D150"/>
  <c r="L149"/>
  <c r="K149"/>
  <c r="J149"/>
  <c r="I149"/>
  <c r="H149"/>
  <c r="G149"/>
  <c r="F149"/>
  <c r="E149"/>
  <c r="D149"/>
  <c r="L148"/>
  <c r="K148"/>
  <c r="J148"/>
  <c r="I148"/>
  <c r="H148"/>
  <c r="G148"/>
  <c r="F148"/>
  <c r="E148"/>
  <c r="D148"/>
  <c r="L147"/>
  <c r="K147"/>
  <c r="J147"/>
  <c r="I147"/>
  <c r="H147"/>
  <c r="G147"/>
  <c r="F147"/>
  <c r="E147"/>
  <c r="D147"/>
  <c r="L146"/>
  <c r="K146"/>
  <c r="J146"/>
  <c r="I146"/>
  <c r="H146"/>
  <c r="G146"/>
  <c r="F146"/>
  <c r="E146"/>
  <c r="D146"/>
  <c r="L145"/>
  <c r="K145"/>
  <c r="J145"/>
  <c r="I145"/>
  <c r="H145"/>
  <c r="G145"/>
  <c r="F145"/>
  <c r="E145"/>
  <c r="D145"/>
  <c r="L144"/>
  <c r="K144"/>
  <c r="J144"/>
  <c r="I144"/>
  <c r="H144"/>
  <c r="G144"/>
  <c r="F144"/>
  <c r="E144"/>
  <c r="D144"/>
  <c r="L143"/>
  <c r="K143"/>
  <c r="J143"/>
  <c r="I143"/>
  <c r="H143"/>
  <c r="G143"/>
  <c r="F143"/>
  <c r="E143"/>
  <c r="D143"/>
  <c r="L142"/>
  <c r="K142"/>
  <c r="J142"/>
  <c r="I142"/>
  <c r="H142"/>
  <c r="G142"/>
  <c r="F142"/>
  <c r="E142"/>
  <c r="D142"/>
  <c r="L141"/>
  <c r="K141"/>
  <c r="J141"/>
  <c r="I141"/>
  <c r="H141"/>
  <c r="G141"/>
  <c r="F141"/>
  <c r="E141"/>
  <c r="D141"/>
  <c r="L140"/>
  <c r="K140"/>
  <c r="J140"/>
  <c r="I140"/>
  <c r="H140"/>
  <c r="G140"/>
  <c r="F140"/>
  <c r="E140"/>
  <c r="D140"/>
  <c r="L139"/>
  <c r="K139"/>
  <c r="J139"/>
  <c r="I139"/>
  <c r="H139"/>
  <c r="G139"/>
  <c r="F139"/>
  <c r="E139"/>
  <c r="D139"/>
  <c r="L138"/>
  <c r="K138"/>
  <c r="J138"/>
  <c r="I138"/>
  <c r="H138"/>
  <c r="G138"/>
  <c r="F138"/>
  <c r="E138"/>
  <c r="D138"/>
  <c r="L137"/>
  <c r="K137"/>
  <c r="J137"/>
  <c r="I137"/>
  <c r="H137"/>
  <c r="G137"/>
  <c r="F137"/>
  <c r="E137"/>
  <c r="D137"/>
  <c r="L136"/>
  <c r="K136"/>
  <c r="J136"/>
  <c r="I136"/>
  <c r="H136"/>
  <c r="G136"/>
  <c r="F136"/>
  <c r="E136"/>
  <c r="D136"/>
  <c r="L135"/>
  <c r="K135"/>
  <c r="J135"/>
  <c r="I135"/>
  <c r="H135"/>
  <c r="G135"/>
  <c r="F135"/>
  <c r="E135"/>
  <c r="D135"/>
  <c r="L134"/>
  <c r="K134"/>
  <c r="J134"/>
  <c r="I134"/>
  <c r="H134"/>
  <c r="G134"/>
  <c r="F134"/>
  <c r="E134"/>
  <c r="D134"/>
  <c r="L133"/>
  <c r="K133"/>
  <c r="J133"/>
  <c r="I133"/>
  <c r="H133"/>
  <c r="G133"/>
  <c r="F133"/>
  <c r="E133"/>
  <c r="D133"/>
  <c r="L132"/>
  <c r="K132"/>
  <c r="J132"/>
  <c r="I132"/>
  <c r="H132"/>
  <c r="G132"/>
  <c r="F132"/>
  <c r="E132"/>
  <c r="D132"/>
  <c r="L131"/>
  <c r="K131"/>
  <c r="J131"/>
  <c r="I131"/>
  <c r="H131"/>
  <c r="G131"/>
  <c r="F131"/>
  <c r="E131"/>
  <c r="D131"/>
  <c r="L130"/>
  <c r="K130"/>
  <c r="J130"/>
  <c r="I130"/>
  <c r="H130"/>
  <c r="G130"/>
  <c r="F130"/>
  <c r="E130"/>
  <c r="D130"/>
  <c r="L129"/>
  <c r="K129"/>
  <c r="J129"/>
  <c r="I129"/>
  <c r="H129"/>
  <c r="G129"/>
  <c r="F129"/>
  <c r="E129"/>
  <c r="D129"/>
  <c r="L128"/>
  <c r="K128"/>
  <c r="J128"/>
  <c r="I128"/>
  <c r="H128"/>
  <c r="G128"/>
  <c r="F128"/>
  <c r="E128"/>
  <c r="D128"/>
  <c r="L127"/>
  <c r="K127"/>
  <c r="J127"/>
  <c r="I127"/>
  <c r="H127"/>
  <c r="G127"/>
  <c r="F127"/>
  <c r="E127"/>
  <c r="D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L119"/>
  <c r="K119"/>
  <c r="J119"/>
  <c r="I119"/>
  <c r="H119"/>
  <c r="G119"/>
  <c r="F119"/>
  <c r="E119"/>
  <c r="D119"/>
  <c r="L118"/>
  <c r="K118"/>
  <c r="J118"/>
  <c r="I118"/>
  <c r="H118"/>
  <c r="G118"/>
  <c r="F118"/>
  <c r="E118"/>
  <c r="D118"/>
  <c r="L117"/>
  <c r="K117"/>
  <c r="J117"/>
  <c r="I117"/>
  <c r="H117"/>
  <c r="G117"/>
  <c r="F117"/>
  <c r="E117"/>
  <c r="D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L114"/>
  <c r="K114"/>
  <c r="J114"/>
  <c r="I114"/>
  <c r="H114"/>
  <c r="G114"/>
  <c r="F114"/>
  <c r="E114"/>
  <c r="D114"/>
  <c r="L113"/>
  <c r="K113"/>
  <c r="J113"/>
  <c r="I113"/>
  <c r="H113"/>
  <c r="G113"/>
  <c r="F113"/>
  <c r="E113"/>
  <c r="D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L101"/>
  <c r="K101"/>
  <c r="J101"/>
  <c r="I101"/>
  <c r="H101"/>
  <c r="G101"/>
  <c r="F101"/>
  <c r="E101"/>
  <c r="D101"/>
  <c r="L100"/>
  <c r="K100"/>
  <c r="J100"/>
  <c r="I100"/>
  <c r="H100"/>
  <c r="G100"/>
  <c r="F100"/>
  <c r="E100"/>
  <c r="D100"/>
  <c r="L99"/>
  <c r="K99"/>
  <c r="J99"/>
  <c r="I99"/>
  <c r="H99"/>
  <c r="G99"/>
  <c r="F99"/>
  <c r="E99"/>
  <c r="D99"/>
  <c r="L98"/>
  <c r="K98"/>
  <c r="J98"/>
  <c r="I98"/>
  <c r="H98"/>
  <c r="G98"/>
  <c r="F98"/>
  <c r="E98"/>
  <c r="D98"/>
  <c r="L97"/>
  <c r="K97"/>
  <c r="J97"/>
  <c r="I97"/>
  <c r="H97"/>
  <c r="G97"/>
  <c r="F97"/>
  <c r="E97"/>
  <c r="D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L93"/>
  <c r="K93"/>
  <c r="J93"/>
  <c r="I93"/>
  <c r="H93"/>
  <c r="G93"/>
  <c r="F93"/>
  <c r="E93"/>
  <c r="D93"/>
  <c r="L92"/>
  <c r="K92"/>
  <c r="J92"/>
  <c r="I92"/>
  <c r="H92"/>
  <c r="G92"/>
  <c r="F92"/>
  <c r="E92"/>
  <c r="D92"/>
  <c r="L91"/>
  <c r="K91"/>
  <c r="J91"/>
  <c r="I91"/>
  <c r="H91"/>
  <c r="G91"/>
  <c r="F91"/>
  <c r="E91"/>
  <c r="D91"/>
  <c r="L90"/>
  <c r="K90"/>
  <c r="J90"/>
  <c r="I90"/>
  <c r="H90"/>
  <c r="G90"/>
  <c r="F90"/>
  <c r="E90"/>
  <c r="D90"/>
  <c r="L89"/>
  <c r="K89"/>
  <c r="J89"/>
  <c r="I89"/>
  <c r="H89"/>
  <c r="G89"/>
  <c r="F89"/>
  <c r="E89"/>
  <c r="D89"/>
  <c r="L88"/>
  <c r="K88"/>
  <c r="J88"/>
  <c r="I88"/>
  <c r="H88"/>
  <c r="G88"/>
  <c r="F88"/>
  <c r="E88"/>
  <c r="D88"/>
  <c r="L87"/>
  <c r="K87"/>
  <c r="J87"/>
  <c r="I87"/>
  <c r="H87"/>
  <c r="G87"/>
  <c r="F87"/>
  <c r="E87"/>
  <c r="D87"/>
  <c r="L86"/>
  <c r="K86"/>
  <c r="J86"/>
  <c r="I86"/>
  <c r="H86"/>
  <c r="G86"/>
  <c r="F86"/>
  <c r="E86"/>
  <c r="D86"/>
  <c r="L85"/>
  <c r="K85"/>
  <c r="J85"/>
  <c r="I85"/>
  <c r="H85"/>
  <c r="G85"/>
  <c r="F85"/>
  <c r="E85"/>
  <c r="D85"/>
  <c r="L84"/>
  <c r="K84"/>
  <c r="J84"/>
  <c r="I84"/>
  <c r="H84"/>
  <c r="G84"/>
  <c r="F84"/>
  <c r="E84"/>
  <c r="D84"/>
  <c r="L83"/>
  <c r="K83"/>
  <c r="J83"/>
  <c r="I83"/>
  <c r="H83"/>
  <c r="G83"/>
  <c r="F83"/>
  <c r="E83"/>
  <c r="D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L80"/>
  <c r="K80"/>
  <c r="J80"/>
  <c r="I80"/>
  <c r="H80"/>
  <c r="G80"/>
  <c r="F80"/>
  <c r="E80"/>
  <c r="D80"/>
  <c r="L79"/>
  <c r="K79"/>
  <c r="J79"/>
  <c r="I79"/>
  <c r="H79"/>
  <c r="G79"/>
  <c r="F79"/>
  <c r="E79"/>
  <c r="D79"/>
  <c r="L78"/>
  <c r="K78"/>
  <c r="J78"/>
  <c r="I78"/>
  <c r="H78"/>
  <c r="G78"/>
  <c r="F78"/>
  <c r="E78"/>
  <c r="D78"/>
  <c r="L77"/>
  <c r="K77"/>
  <c r="J77"/>
  <c r="I77"/>
  <c r="H77"/>
  <c r="G77"/>
  <c r="F77"/>
  <c r="E77"/>
  <c r="D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L74"/>
  <c r="K74"/>
  <c r="J74"/>
  <c r="I74"/>
  <c r="H74"/>
  <c r="G74"/>
  <c r="F74"/>
  <c r="E74"/>
  <c r="D74"/>
  <c r="L73"/>
  <c r="K73"/>
  <c r="J73"/>
  <c r="I73"/>
  <c r="H73"/>
  <c r="G73"/>
  <c r="F73"/>
  <c r="E73"/>
  <c r="D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L70"/>
  <c r="K70"/>
  <c r="J70"/>
  <c r="I70"/>
  <c r="H70"/>
  <c r="G70"/>
  <c r="F70"/>
  <c r="E70"/>
  <c r="D70"/>
  <c r="L69"/>
  <c r="K69"/>
  <c r="J69"/>
  <c r="I69"/>
  <c r="H69"/>
  <c r="G69"/>
  <c r="F69"/>
  <c r="E69"/>
  <c r="D69"/>
  <c r="L68"/>
  <c r="K68"/>
  <c r="J68"/>
  <c r="I68"/>
  <c r="H68"/>
  <c r="G68"/>
  <c r="F68"/>
  <c r="E68"/>
  <c r="D68"/>
  <c r="L67"/>
  <c r="K67"/>
  <c r="J67"/>
  <c r="I67"/>
  <c r="H67"/>
  <c r="G67"/>
  <c r="F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F58"/>
  <c r="E58"/>
  <c r="D58"/>
  <c r="L57"/>
  <c r="K57"/>
  <c r="J57"/>
  <c r="I57"/>
  <c r="H57"/>
  <c r="G57"/>
  <c r="F57"/>
  <c r="E57"/>
  <c r="D57"/>
  <c r="L56"/>
  <c r="K56"/>
  <c r="J56"/>
  <c r="I56"/>
  <c r="H56"/>
  <c r="G56"/>
  <c r="F56"/>
  <c r="E56"/>
  <c r="D56"/>
  <c r="L55"/>
  <c r="K55"/>
  <c r="J55"/>
  <c r="I55"/>
  <c r="H55"/>
  <c r="G55"/>
  <c r="F55"/>
  <c r="E55"/>
  <c r="D55"/>
  <c r="L54"/>
  <c r="K54"/>
  <c r="J54"/>
  <c r="I54"/>
  <c r="H54"/>
  <c r="G54"/>
  <c r="F54"/>
  <c r="E54"/>
  <c r="D54"/>
  <c r="L53"/>
  <c r="K53"/>
  <c r="J53"/>
  <c r="I53"/>
  <c r="H53"/>
  <c r="G53"/>
  <c r="F53"/>
  <c r="E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46"/>
  <c r="K46"/>
  <c r="J46"/>
  <c r="I46"/>
  <c r="H46"/>
  <c r="G46"/>
  <c r="F46"/>
  <c r="E46"/>
  <c r="D46"/>
  <c r="L45"/>
  <c r="K45"/>
  <c r="J45"/>
  <c r="I45"/>
  <c r="H45"/>
  <c r="G45"/>
  <c r="F45"/>
  <c r="E45"/>
  <c r="D45"/>
  <c r="L44"/>
  <c r="K44"/>
  <c r="J44"/>
  <c r="I44"/>
  <c r="H44"/>
  <c r="G44"/>
  <c r="F44"/>
  <c r="E44"/>
  <c r="D44"/>
  <c r="L43"/>
  <c r="K43"/>
  <c r="J43"/>
  <c r="I43"/>
  <c r="H43"/>
  <c r="G43"/>
  <c r="F43"/>
  <c r="E43"/>
  <c r="D43"/>
  <c r="L42"/>
  <c r="K42"/>
  <c r="J42"/>
  <c r="I42"/>
  <c r="H42"/>
  <c r="G42"/>
  <c r="F42"/>
  <c r="E42"/>
  <c r="D42"/>
  <c r="L41"/>
  <c r="K41"/>
  <c r="J41"/>
  <c r="I41"/>
  <c r="H41"/>
  <c r="G41"/>
  <c r="F41"/>
  <c r="E41"/>
  <c r="D41"/>
  <c r="L40"/>
  <c r="K40"/>
  <c r="J40"/>
  <c r="I40"/>
  <c r="H40"/>
  <c r="G40"/>
  <c r="F40"/>
  <c r="E40"/>
  <c r="D40"/>
  <c r="L39"/>
  <c r="K39"/>
  <c r="J39"/>
  <c r="I39"/>
  <c r="H39"/>
  <c r="G39"/>
  <c r="F39"/>
  <c r="E39"/>
  <c r="D39"/>
  <c r="L38"/>
  <c r="K38"/>
  <c r="J38"/>
  <c r="I38"/>
  <c r="H38"/>
  <c r="G38"/>
  <c r="F38"/>
  <c r="E38"/>
  <c r="D38"/>
  <c r="L37"/>
  <c r="K37"/>
  <c r="J37"/>
  <c r="I37"/>
  <c r="H37"/>
  <c r="G37"/>
  <c r="F37"/>
  <c r="E37"/>
  <c r="D37"/>
  <c r="L36"/>
  <c r="K36"/>
  <c r="J36"/>
  <c r="I36"/>
  <c r="H36"/>
  <c r="G36"/>
  <c r="F36"/>
  <c r="E36"/>
  <c r="D36"/>
  <c r="L35"/>
  <c r="K35"/>
  <c r="J35"/>
  <c r="I35"/>
  <c r="H35"/>
  <c r="G35"/>
  <c r="F35"/>
  <c r="E35"/>
  <c r="D35"/>
  <c r="L34"/>
  <c r="K34"/>
  <c r="J34"/>
  <c r="I34"/>
  <c r="H34"/>
  <c r="G34"/>
  <c r="F34"/>
  <c r="E34"/>
  <c r="D34"/>
  <c r="L33"/>
  <c r="K33"/>
  <c r="J33"/>
  <c r="I33"/>
  <c r="H33"/>
  <c r="G33"/>
  <c r="F33"/>
  <c r="E33"/>
  <c r="D33"/>
  <c r="L32"/>
  <c r="K32"/>
  <c r="J32"/>
  <c r="I32"/>
  <c r="H32"/>
  <c r="G32"/>
  <c r="F32"/>
  <c r="E32"/>
  <c r="D32"/>
  <c r="L31"/>
  <c r="K31"/>
  <c r="J31"/>
  <c r="I31"/>
  <c r="H31"/>
  <c r="G31"/>
  <c r="F31"/>
  <c r="E31"/>
  <c r="D31"/>
  <c r="L30"/>
  <c r="K30"/>
  <c r="J30"/>
  <c r="I30"/>
  <c r="H30"/>
  <c r="G30"/>
  <c r="F30"/>
  <c r="E30"/>
  <c r="D30"/>
  <c r="L29"/>
  <c r="K29"/>
  <c r="J29"/>
  <c r="I29"/>
  <c r="H29"/>
  <c r="G29"/>
  <c r="F29"/>
  <c r="E29"/>
  <c r="D29"/>
  <c r="L28"/>
  <c r="K28"/>
  <c r="J28"/>
  <c r="I28"/>
  <c r="H28"/>
  <c r="G28"/>
  <c r="F28"/>
  <c r="E28"/>
  <c r="D28"/>
  <c r="L27"/>
  <c r="K27"/>
  <c r="J27"/>
  <c r="I27"/>
  <c r="H27"/>
  <c r="G27"/>
  <c r="F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F17"/>
  <c r="E17"/>
  <c r="D17"/>
  <c r="L16"/>
  <c r="K16"/>
  <c r="J16"/>
  <c r="I16"/>
  <c r="H16"/>
  <c r="G16"/>
  <c r="F16"/>
  <c r="E16"/>
  <c r="D16"/>
  <c r="L15"/>
  <c r="K15"/>
  <c r="J15"/>
  <c r="I15"/>
  <c r="H15"/>
  <c r="G15"/>
  <c r="F15"/>
  <c r="E15"/>
  <c r="D15"/>
  <c r="L14"/>
  <c r="K14"/>
  <c r="J14"/>
  <c r="I14"/>
  <c r="H14"/>
  <c r="G14"/>
  <c r="F14"/>
  <c r="E14"/>
  <c r="D14"/>
  <c r="L13"/>
  <c r="K13"/>
  <c r="J13"/>
  <c r="I13"/>
  <c r="H13"/>
  <c r="G13"/>
  <c r="F13"/>
  <c r="E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L6"/>
  <c r="K6"/>
  <c r="J6"/>
  <c r="I6"/>
  <c r="H6"/>
  <c r="G6"/>
  <c r="F6"/>
  <c r="E6"/>
  <c r="D6"/>
  <c r="L5"/>
  <c r="K5"/>
  <c r="J5"/>
  <c r="I5"/>
  <c r="H5"/>
  <c r="G5"/>
  <c r="F5"/>
  <c r="E5"/>
  <c r="D5"/>
  <c r="L4"/>
  <c r="K4"/>
  <c r="J4"/>
  <c r="I4"/>
  <c r="H4"/>
  <c r="G4"/>
  <c r="F4"/>
  <c r="E4"/>
  <c r="D4"/>
  <c r="L3"/>
  <c r="K3"/>
  <c r="J3"/>
  <c r="I3"/>
  <c r="H3"/>
  <c r="G3"/>
  <c r="F3"/>
  <c r="E3"/>
  <c r="D3"/>
  <c r="G189" l="1"/>
  <c r="G197" s="1"/>
  <c r="K189"/>
  <c r="K197" s="1"/>
  <c r="M6"/>
  <c r="M10"/>
  <c r="M14"/>
  <c r="M22"/>
  <c r="M26"/>
  <c r="M30"/>
  <c r="M34"/>
  <c r="M38"/>
  <c r="M42"/>
  <c r="M46"/>
  <c r="M50"/>
  <c r="M54"/>
  <c r="M58"/>
  <c r="M62"/>
  <c r="M66"/>
  <c r="M70"/>
  <c r="M74"/>
  <c r="M78"/>
  <c r="M82"/>
  <c r="M86"/>
  <c r="M90"/>
  <c r="M94"/>
  <c r="M98"/>
  <c r="M102"/>
  <c r="M106"/>
  <c r="M110"/>
  <c r="M114"/>
  <c r="M118"/>
  <c r="M122"/>
  <c r="M126"/>
  <c r="M130"/>
  <c r="M134"/>
  <c r="M138"/>
  <c r="M142"/>
  <c r="M146"/>
  <c r="M150"/>
  <c r="M154"/>
  <c r="M158"/>
  <c r="M162"/>
  <c r="M166"/>
  <c r="M170"/>
  <c r="M174"/>
  <c r="M178"/>
  <c r="M182"/>
  <c r="M186"/>
  <c r="I189"/>
  <c r="I197" s="1"/>
  <c r="M8"/>
  <c r="M20"/>
  <c r="M24"/>
  <c r="M32"/>
  <c r="M40"/>
  <c r="M48"/>
  <c r="M52"/>
  <c r="M56"/>
  <c r="M60"/>
  <c r="M64"/>
  <c r="M68"/>
  <c r="M72"/>
  <c r="M76"/>
  <c r="M80"/>
  <c r="M84"/>
  <c r="M88"/>
  <c r="M92"/>
  <c r="M96"/>
  <c r="M100"/>
  <c r="M104"/>
  <c r="M108"/>
  <c r="M112"/>
  <c r="M116"/>
  <c r="M120"/>
  <c r="M124"/>
  <c r="M128"/>
  <c r="M132"/>
  <c r="M136"/>
  <c r="M140"/>
  <c r="M144"/>
  <c r="M148"/>
  <c r="M152"/>
  <c r="M156"/>
  <c r="M160"/>
  <c r="M164"/>
  <c r="M168"/>
  <c r="M172"/>
  <c r="M176"/>
  <c r="M180"/>
  <c r="M184"/>
  <c r="M188"/>
  <c r="S191" i="18" s="1"/>
  <c r="E189" i="20"/>
  <c r="E197" s="1"/>
  <c r="M4"/>
  <c r="M12"/>
  <c r="M16"/>
  <c r="M28"/>
  <c r="M36"/>
  <c r="M44"/>
  <c r="M3"/>
  <c r="H189"/>
  <c r="H197" s="1"/>
  <c r="L189"/>
  <c r="L197" s="1"/>
  <c r="M7"/>
  <c r="M11"/>
  <c r="M15"/>
  <c r="M19"/>
  <c r="M23"/>
  <c r="M27"/>
  <c r="M31"/>
  <c r="M35"/>
  <c r="M39"/>
  <c r="M43"/>
  <c r="M47"/>
  <c r="M51"/>
  <c r="M55"/>
  <c r="M59"/>
  <c r="M63"/>
  <c r="M67"/>
  <c r="M71"/>
  <c r="M75"/>
  <c r="M79"/>
  <c r="M83"/>
  <c r="M87"/>
  <c r="M91"/>
  <c r="M95"/>
  <c r="M99"/>
  <c r="M103"/>
  <c r="M107"/>
  <c r="M111"/>
  <c r="M115"/>
  <c r="M119"/>
  <c r="M123"/>
  <c r="M127"/>
  <c r="M131"/>
  <c r="M135"/>
  <c r="M139"/>
  <c r="M143"/>
  <c r="M147"/>
  <c r="M151"/>
  <c r="M155"/>
  <c r="M159"/>
  <c r="M163"/>
  <c r="M167"/>
  <c r="M171"/>
  <c r="M175"/>
  <c r="M179"/>
  <c r="M183"/>
  <c r="M187"/>
  <c r="S190" i="18" s="1"/>
  <c r="S195" s="1"/>
  <c r="M18" i="20"/>
  <c r="F189"/>
  <c r="F197" s="1"/>
  <c r="J189"/>
  <c r="J197" s="1"/>
  <c r="M5"/>
  <c r="M9"/>
  <c r="M13"/>
  <c r="M17"/>
  <c r="M21"/>
  <c r="M25"/>
  <c r="M29"/>
  <c r="M33"/>
  <c r="M37"/>
  <c r="M41"/>
  <c r="M45"/>
  <c r="M49"/>
  <c r="M53"/>
  <c r="M57"/>
  <c r="M61"/>
  <c r="M65"/>
  <c r="M69"/>
  <c r="M73"/>
  <c r="M77"/>
  <c r="M81"/>
  <c r="M85"/>
  <c r="M89"/>
  <c r="M93"/>
  <c r="M97"/>
  <c r="M101"/>
  <c r="M105"/>
  <c r="M109"/>
  <c r="M113"/>
  <c r="M117"/>
  <c r="M121"/>
  <c r="M125"/>
  <c r="M129"/>
  <c r="M133"/>
  <c r="M137"/>
  <c r="M141"/>
  <c r="M145"/>
  <c r="M149"/>
  <c r="M153"/>
  <c r="M157"/>
  <c r="M161"/>
  <c r="M165"/>
  <c r="M169"/>
  <c r="M173"/>
  <c r="M177"/>
  <c r="M181"/>
  <c r="M185"/>
  <c r="D189"/>
  <c r="D197" s="1"/>
  <c r="M189" l="1"/>
  <c r="T194" i="18"/>
  <c r="V194" s="1"/>
  <c r="V193"/>
  <c r="T193"/>
  <c r="T192"/>
  <c r="V192" s="1"/>
  <c r="P194"/>
  <c r="Q194" s="1"/>
  <c r="P193"/>
  <c r="Q193" s="1"/>
  <c r="P192"/>
  <c r="Q192" s="1"/>
  <c r="G522" i="19"/>
  <c r="H522"/>
  <c r="I522"/>
  <c r="J522"/>
  <c r="K522"/>
  <c r="L522"/>
  <c r="M522"/>
  <c r="N522"/>
  <c r="O522"/>
  <c r="P522"/>
  <c r="F522"/>
  <c r="E521"/>
  <c r="C521"/>
  <c r="E520"/>
  <c r="C520"/>
  <c r="E519"/>
  <c r="C519"/>
  <c r="E518"/>
  <c r="C518"/>
  <c r="E517"/>
  <c r="C517"/>
  <c r="E516"/>
  <c r="C516"/>
  <c r="E515"/>
  <c r="C515"/>
  <c r="E514"/>
  <c r="C514"/>
  <c r="E513"/>
  <c r="C513"/>
  <c r="E512"/>
  <c r="C512"/>
  <c r="E511"/>
  <c r="C511"/>
  <c r="E510"/>
  <c r="C510"/>
  <c r="E509"/>
  <c r="C509"/>
  <c r="E508"/>
  <c r="C508"/>
  <c r="E507"/>
  <c r="C507"/>
  <c r="E506"/>
  <c r="C506"/>
  <c r="E505"/>
  <c r="C505"/>
  <c r="E504"/>
  <c r="C504"/>
  <c r="E503"/>
  <c r="C503"/>
  <c r="E502"/>
  <c r="C502"/>
  <c r="E501"/>
  <c r="C501"/>
  <c r="E500"/>
  <c r="C500"/>
  <c r="E499"/>
  <c r="C499"/>
  <c r="E498"/>
  <c r="C498"/>
  <c r="E497"/>
  <c r="C497"/>
  <c r="E496"/>
  <c r="C496"/>
  <c r="E495"/>
  <c r="C495"/>
  <c r="E494"/>
  <c r="C494"/>
  <c r="E493"/>
  <c r="C493"/>
  <c r="E492"/>
  <c r="C492"/>
  <c r="E491"/>
  <c r="C491"/>
  <c r="E490"/>
  <c r="C490"/>
  <c r="E489"/>
  <c r="C489"/>
  <c r="E488"/>
  <c r="C488"/>
  <c r="E487"/>
  <c r="C487"/>
  <c r="E486"/>
  <c r="C486"/>
  <c r="E485"/>
  <c r="C485"/>
  <c r="E484"/>
  <c r="C484"/>
  <c r="E483"/>
  <c r="C483"/>
  <c r="E482"/>
  <c r="C482"/>
  <c r="E481"/>
  <c r="C481"/>
  <c r="E480"/>
  <c r="C480"/>
  <c r="E479"/>
  <c r="C479"/>
  <c r="E478"/>
  <c r="C478"/>
  <c r="E477"/>
  <c r="C477"/>
  <c r="E476"/>
  <c r="C476"/>
  <c r="E475"/>
  <c r="C475"/>
  <c r="E474"/>
  <c r="C474"/>
  <c r="E473"/>
  <c r="C473"/>
  <c r="E472"/>
  <c r="C472"/>
  <c r="E471"/>
  <c r="C471"/>
  <c r="E470"/>
  <c r="C470"/>
  <c r="E469"/>
  <c r="C469"/>
  <c r="E468"/>
  <c r="C468"/>
  <c r="E467"/>
  <c r="C467"/>
  <c r="E466"/>
  <c r="C466"/>
  <c r="E465"/>
  <c r="C465"/>
  <c r="E464"/>
  <c r="C464"/>
  <c r="E463"/>
  <c r="C463"/>
  <c r="E462"/>
  <c r="C462"/>
  <c r="E461"/>
  <c r="C461"/>
  <c r="E460"/>
  <c r="C460"/>
  <c r="E459"/>
  <c r="C459"/>
  <c r="E458"/>
  <c r="C458"/>
  <c r="E457"/>
  <c r="C457"/>
  <c r="E456"/>
  <c r="C456"/>
  <c r="E455"/>
  <c r="C455"/>
  <c r="E454"/>
  <c r="C454"/>
  <c r="E453"/>
  <c r="C453"/>
  <c r="E452"/>
  <c r="C452"/>
  <c r="E451"/>
  <c r="C451"/>
  <c r="E450"/>
  <c r="C450"/>
  <c r="E449"/>
  <c r="C449"/>
  <c r="E448"/>
  <c r="C448"/>
  <c r="E447"/>
  <c r="C447"/>
  <c r="E446"/>
  <c r="C446"/>
  <c r="E445"/>
  <c r="C445"/>
  <c r="E444"/>
  <c r="C444"/>
  <c r="E443"/>
  <c r="C443"/>
  <c r="E442"/>
  <c r="C442"/>
  <c r="E441"/>
  <c r="C441"/>
  <c r="E440"/>
  <c r="C440"/>
  <c r="E439"/>
  <c r="C439"/>
  <c r="E438"/>
  <c r="C438"/>
  <c r="E437"/>
  <c r="C437"/>
  <c r="E436"/>
  <c r="C436"/>
  <c r="E435"/>
  <c r="C435"/>
  <c r="E434"/>
  <c r="C434"/>
  <c r="E433"/>
  <c r="C433"/>
  <c r="E432"/>
  <c r="C432"/>
  <c r="E431"/>
  <c r="C431"/>
  <c r="E430"/>
  <c r="C430"/>
  <c r="E429"/>
  <c r="C429"/>
  <c r="E428"/>
  <c r="C428"/>
  <c r="E427"/>
  <c r="C427"/>
  <c r="E426"/>
  <c r="C426"/>
  <c r="E425"/>
  <c r="C425"/>
  <c r="E424"/>
  <c r="C424"/>
  <c r="E423"/>
  <c r="C423"/>
  <c r="E422"/>
  <c r="C422"/>
  <c r="E421"/>
  <c r="C421"/>
  <c r="E420"/>
  <c r="C420"/>
  <c r="E419"/>
  <c r="C419"/>
  <c r="E418"/>
  <c r="C418"/>
  <c r="E417"/>
  <c r="C417"/>
  <c r="E416"/>
  <c r="C416"/>
  <c r="E415"/>
  <c r="C415"/>
  <c r="E414"/>
  <c r="C414"/>
  <c r="E413"/>
  <c r="C413"/>
  <c r="E412"/>
  <c r="C412"/>
  <c r="E411"/>
  <c r="C411"/>
  <c r="E410"/>
  <c r="C410"/>
  <c r="E409"/>
  <c r="C409"/>
  <c r="E408"/>
  <c r="C408"/>
  <c r="E407"/>
  <c r="C407"/>
  <c r="E406"/>
  <c r="C406"/>
  <c r="E405"/>
  <c r="C405"/>
  <c r="E404"/>
  <c r="C404"/>
  <c r="E403"/>
  <c r="C403"/>
  <c r="E402"/>
  <c r="C402"/>
  <c r="E401"/>
  <c r="C401"/>
  <c r="E400"/>
  <c r="C400"/>
  <c r="E399"/>
  <c r="C399"/>
  <c r="E398"/>
  <c r="C398"/>
  <c r="E397"/>
  <c r="C397"/>
  <c r="E396"/>
  <c r="C396"/>
  <c r="E395"/>
  <c r="C395"/>
  <c r="E394"/>
  <c r="C394"/>
  <c r="E393"/>
  <c r="C393"/>
  <c r="E392"/>
  <c r="C392"/>
  <c r="E391"/>
  <c r="C391"/>
  <c r="E390"/>
  <c r="C390"/>
  <c r="E389"/>
  <c r="C389"/>
  <c r="E388"/>
  <c r="C388"/>
  <c r="E387"/>
  <c r="C387"/>
  <c r="E386"/>
  <c r="C386"/>
  <c r="E385"/>
  <c r="C385"/>
  <c r="E384"/>
  <c r="C384"/>
  <c r="E383"/>
  <c r="C383"/>
  <c r="E382"/>
  <c r="C382"/>
  <c r="E381"/>
  <c r="C381"/>
  <c r="E380"/>
  <c r="C380"/>
  <c r="E379"/>
  <c r="C379"/>
  <c r="E378"/>
  <c r="C378"/>
  <c r="E377"/>
  <c r="C377"/>
  <c r="E376"/>
  <c r="C376"/>
  <c r="E375"/>
  <c r="C375"/>
  <c r="E374"/>
  <c r="C374"/>
  <c r="E373"/>
  <c r="C373"/>
  <c r="E372"/>
  <c r="C372"/>
  <c r="E371"/>
  <c r="C371"/>
  <c r="E370"/>
  <c r="C370"/>
  <c r="E369"/>
  <c r="C369"/>
  <c r="E368"/>
  <c r="C368"/>
  <c r="E367"/>
  <c r="C367"/>
  <c r="E366"/>
  <c r="C366"/>
  <c r="E365"/>
  <c r="C365"/>
  <c r="E364"/>
  <c r="C364"/>
  <c r="E363"/>
  <c r="C363"/>
  <c r="E362"/>
  <c r="C362"/>
  <c r="E361"/>
  <c r="C361"/>
  <c r="E360"/>
  <c r="C360"/>
  <c r="E359"/>
  <c r="C359"/>
  <c r="E358"/>
  <c r="C358"/>
  <c r="E357"/>
  <c r="C357"/>
  <c r="E356"/>
  <c r="C356"/>
  <c r="E355"/>
  <c r="C355"/>
  <c r="E354"/>
  <c r="C354"/>
  <c r="E353"/>
  <c r="C353"/>
  <c r="E352"/>
  <c r="C352"/>
  <c r="E351"/>
  <c r="C351"/>
  <c r="E350"/>
  <c r="C350"/>
  <c r="E349"/>
  <c r="C349"/>
  <c r="E348"/>
  <c r="C348"/>
  <c r="E347"/>
  <c r="C347"/>
  <c r="E346"/>
  <c r="C346"/>
  <c r="E345"/>
  <c r="C345"/>
  <c r="E344"/>
  <c r="C344"/>
  <c r="E343"/>
  <c r="C343"/>
  <c r="E342"/>
  <c r="C342"/>
  <c r="E341"/>
  <c r="C341"/>
  <c r="E340"/>
  <c r="C340"/>
  <c r="E339"/>
  <c r="C339"/>
  <c r="E338"/>
  <c r="C338"/>
  <c r="E337"/>
  <c r="C337"/>
  <c r="E336"/>
  <c r="C336"/>
  <c r="E335"/>
  <c r="C335"/>
  <c r="E334"/>
  <c r="C334"/>
  <c r="E333"/>
  <c r="C333"/>
  <c r="E332"/>
  <c r="C332"/>
  <c r="E331"/>
  <c r="C331"/>
  <c r="E330"/>
  <c r="C330"/>
  <c r="E329"/>
  <c r="C329"/>
  <c r="E328"/>
  <c r="C328"/>
  <c r="E327"/>
  <c r="C327"/>
  <c r="E326"/>
  <c r="C326"/>
  <c r="E325"/>
  <c r="C325"/>
  <c r="E324"/>
  <c r="C324"/>
  <c r="E323"/>
  <c r="C323"/>
  <c r="E322"/>
  <c r="C322"/>
  <c r="E321"/>
  <c r="C321"/>
  <c r="E320"/>
  <c r="C320"/>
  <c r="E319"/>
  <c r="C319"/>
  <c r="E318"/>
  <c r="C318"/>
  <c r="E317"/>
  <c r="C317"/>
  <c r="E316"/>
  <c r="C316"/>
  <c r="E315"/>
  <c r="C315"/>
  <c r="E314"/>
  <c r="C314"/>
  <c r="E313"/>
  <c r="C313"/>
  <c r="E312"/>
  <c r="C312"/>
  <c r="E311"/>
  <c r="C311"/>
  <c r="E310"/>
  <c r="C310"/>
  <c r="E309"/>
  <c r="C309"/>
  <c r="E308"/>
  <c r="C308"/>
  <c r="E307"/>
  <c r="C307"/>
  <c r="E306"/>
  <c r="C306"/>
  <c r="E305"/>
  <c r="C305"/>
  <c r="E304"/>
  <c r="C304"/>
  <c r="E303"/>
  <c r="C303"/>
  <c r="E302"/>
  <c r="C302"/>
  <c r="E301"/>
  <c r="C301"/>
  <c r="E300"/>
  <c r="C300"/>
  <c r="E299"/>
  <c r="C299"/>
  <c r="E298"/>
  <c r="C298"/>
  <c r="E297"/>
  <c r="C297"/>
  <c r="E296"/>
  <c r="C296"/>
  <c r="E295"/>
  <c r="C295"/>
  <c r="E294"/>
  <c r="C294"/>
  <c r="E293"/>
  <c r="C293"/>
  <c r="E292"/>
  <c r="C292"/>
  <c r="E291"/>
  <c r="C291"/>
  <c r="E290"/>
  <c r="C290"/>
  <c r="E289"/>
  <c r="C289"/>
  <c r="E288"/>
  <c r="C288"/>
  <c r="E287"/>
  <c r="C287"/>
  <c r="E286"/>
  <c r="C286"/>
  <c r="E285"/>
  <c r="C285"/>
  <c r="E284"/>
  <c r="C284"/>
  <c r="E283"/>
  <c r="C283"/>
  <c r="E282"/>
  <c r="C282"/>
  <c r="E281"/>
  <c r="C281"/>
  <c r="E280"/>
  <c r="C280"/>
  <c r="E279"/>
  <c r="C279"/>
  <c r="E278"/>
  <c r="C278"/>
  <c r="E277"/>
  <c r="C277"/>
  <c r="E276"/>
  <c r="C276"/>
  <c r="E275"/>
  <c r="C275"/>
  <c r="E274"/>
  <c r="C274"/>
  <c r="E273"/>
  <c r="C273"/>
  <c r="E272"/>
  <c r="C272"/>
  <c r="E271"/>
  <c r="C271"/>
  <c r="E270"/>
  <c r="C270"/>
  <c r="E269"/>
  <c r="C269"/>
  <c r="E268"/>
  <c r="C268"/>
  <c r="E267"/>
  <c r="C267"/>
  <c r="E266"/>
  <c r="C266"/>
  <c r="E265"/>
  <c r="C265"/>
  <c r="E264"/>
  <c r="C264"/>
  <c r="E263"/>
  <c r="C263"/>
  <c r="E262"/>
  <c r="C262"/>
  <c r="E261"/>
  <c r="C261"/>
  <c r="E260"/>
  <c r="C260"/>
  <c r="E259"/>
  <c r="C259"/>
  <c r="E258"/>
  <c r="C258"/>
  <c r="E257"/>
  <c r="C257"/>
  <c r="E256"/>
  <c r="C256"/>
  <c r="E255"/>
  <c r="C255"/>
  <c r="E254"/>
  <c r="C254"/>
  <c r="E253"/>
  <c r="C253"/>
  <c r="E252"/>
  <c r="C252"/>
  <c r="E251"/>
  <c r="C251"/>
  <c r="E250"/>
  <c r="C250"/>
  <c r="E249"/>
  <c r="C249"/>
  <c r="E248"/>
  <c r="C248"/>
  <c r="E247"/>
  <c r="C247"/>
  <c r="E246"/>
  <c r="C246"/>
  <c r="E245"/>
  <c r="C245"/>
  <c r="E244"/>
  <c r="C244"/>
  <c r="E243"/>
  <c r="C243"/>
  <c r="E242"/>
  <c r="C242"/>
  <c r="E241"/>
  <c r="C241"/>
  <c r="E240"/>
  <c r="C240"/>
  <c r="E239"/>
  <c r="C239"/>
  <c r="E238"/>
  <c r="C238"/>
  <c r="E237"/>
  <c r="C237"/>
  <c r="E236"/>
  <c r="C236"/>
  <c r="E235"/>
  <c r="C235"/>
  <c r="E234"/>
  <c r="C234"/>
  <c r="E233"/>
  <c r="C233"/>
  <c r="E232"/>
  <c r="C232"/>
  <c r="E231"/>
  <c r="C231"/>
  <c r="E230"/>
  <c r="C230"/>
  <c r="E229"/>
  <c r="C229"/>
  <c r="E228"/>
  <c r="C228"/>
  <c r="E227"/>
  <c r="C227"/>
  <c r="E226"/>
  <c r="C226"/>
  <c r="E225"/>
  <c r="C225"/>
  <c r="E224"/>
  <c r="C224"/>
  <c r="E223"/>
  <c r="C223"/>
  <c r="E222"/>
  <c r="C222"/>
  <c r="E221"/>
  <c r="C221"/>
  <c r="E220"/>
  <c r="C220"/>
  <c r="E219"/>
  <c r="C219"/>
  <c r="E218"/>
  <c r="C218"/>
  <c r="E217"/>
  <c r="C217"/>
  <c r="E216"/>
  <c r="C216"/>
  <c r="E215"/>
  <c r="C215"/>
  <c r="E214"/>
  <c r="C214"/>
  <c r="E213"/>
  <c r="C213"/>
  <c r="E212"/>
  <c r="C212"/>
  <c r="E211"/>
  <c r="C211"/>
  <c r="E210"/>
  <c r="C210"/>
  <c r="E209"/>
  <c r="C209"/>
  <c r="E208"/>
  <c r="C208"/>
  <c r="E207"/>
  <c r="C207"/>
  <c r="E206"/>
  <c r="C206"/>
  <c r="E205"/>
  <c r="C205"/>
  <c r="E204"/>
  <c r="C204"/>
  <c r="E203"/>
  <c r="C203"/>
  <c r="E202"/>
  <c r="C202"/>
  <c r="E201"/>
  <c r="C201"/>
  <c r="E200"/>
  <c r="C200"/>
  <c r="E199"/>
  <c r="C199"/>
  <c r="E198"/>
  <c r="C198"/>
  <c r="E197"/>
  <c r="C197"/>
  <c r="E196"/>
  <c r="C196"/>
  <c r="E195"/>
  <c r="C195"/>
  <c r="E194"/>
  <c r="C194"/>
  <c r="E193"/>
  <c r="C193"/>
  <c r="E192"/>
  <c r="C192"/>
  <c r="E191"/>
  <c r="C191"/>
  <c r="E190"/>
  <c r="C190"/>
  <c r="E189"/>
  <c r="C189"/>
  <c r="E188"/>
  <c r="C188"/>
  <c r="E187"/>
  <c r="C187"/>
  <c r="E186"/>
  <c r="C186"/>
  <c r="E185"/>
  <c r="C185"/>
  <c r="E184"/>
  <c r="C184"/>
  <c r="E183"/>
  <c r="C183"/>
  <c r="E182"/>
  <c r="C182"/>
  <c r="E181"/>
  <c r="C181"/>
  <c r="E180"/>
  <c r="C180"/>
  <c r="E179"/>
  <c r="C179"/>
  <c r="E178"/>
  <c r="C178"/>
  <c r="E177"/>
  <c r="C177"/>
  <c r="E176"/>
  <c r="C176"/>
  <c r="E175"/>
  <c r="C175"/>
  <c r="E174"/>
  <c r="C174"/>
  <c r="E173"/>
  <c r="C173"/>
  <c r="E172"/>
  <c r="C172"/>
  <c r="E171"/>
  <c r="C171"/>
  <c r="E170"/>
  <c r="C170"/>
  <c r="E169"/>
  <c r="C169"/>
  <c r="E168"/>
  <c r="C168"/>
  <c r="E167"/>
  <c r="C167"/>
  <c r="E166"/>
  <c r="C166"/>
  <c r="E165"/>
  <c r="C165"/>
  <c r="E164"/>
  <c r="C164"/>
  <c r="E163"/>
  <c r="C163"/>
  <c r="E162"/>
  <c r="C162"/>
  <c r="E161"/>
  <c r="C161"/>
  <c r="E160"/>
  <c r="C160"/>
  <c r="E159"/>
  <c r="C159"/>
  <c r="E158"/>
  <c r="C158"/>
  <c r="E157"/>
  <c r="C157"/>
  <c r="E156"/>
  <c r="C156"/>
  <c r="E155"/>
  <c r="C155"/>
  <c r="E154"/>
  <c r="C154"/>
  <c r="E153"/>
  <c r="C153"/>
  <c r="E152"/>
  <c r="C152"/>
  <c r="E151"/>
  <c r="C151"/>
  <c r="E150"/>
  <c r="C150"/>
  <c r="E149"/>
  <c r="C149"/>
  <c r="E148"/>
  <c r="C148"/>
  <c r="E147"/>
  <c r="C147"/>
  <c r="E146"/>
  <c r="C146"/>
  <c r="E145"/>
  <c r="C145"/>
  <c r="E144"/>
  <c r="C144"/>
  <c r="E143"/>
  <c r="C143"/>
  <c r="E142"/>
  <c r="C142"/>
  <c r="E141"/>
  <c r="C141"/>
  <c r="E140"/>
  <c r="C140"/>
  <c r="E139"/>
  <c r="C139"/>
  <c r="E138"/>
  <c r="C138"/>
  <c r="E137"/>
  <c r="C137"/>
  <c r="E136"/>
  <c r="C136"/>
  <c r="E135"/>
  <c r="C135"/>
  <c r="E134"/>
  <c r="C134"/>
  <c r="E133"/>
  <c r="C133"/>
  <c r="E132"/>
  <c r="C132"/>
  <c r="E131"/>
  <c r="C131"/>
  <c r="E130"/>
  <c r="C130"/>
  <c r="E129"/>
  <c r="C129"/>
  <c r="E128"/>
  <c r="C128"/>
  <c r="E127"/>
  <c r="C127"/>
  <c r="E126"/>
  <c r="C126"/>
  <c r="E125"/>
  <c r="C125"/>
  <c r="E124"/>
  <c r="C124"/>
  <c r="E123"/>
  <c r="C123"/>
  <c r="E122"/>
  <c r="C122"/>
  <c r="E121"/>
  <c r="C121"/>
  <c r="E120"/>
  <c r="C120"/>
  <c r="E119"/>
  <c r="C119"/>
  <c r="E118"/>
  <c r="C118"/>
  <c r="E117"/>
  <c r="C117"/>
  <c r="E116"/>
  <c r="C116"/>
  <c r="E115"/>
  <c r="C115"/>
  <c r="E114"/>
  <c r="C114"/>
  <c r="E113"/>
  <c r="C113"/>
  <c r="E112"/>
  <c r="C112"/>
  <c r="E111"/>
  <c r="C111"/>
  <c r="E110"/>
  <c r="C110"/>
  <c r="E109"/>
  <c r="C109"/>
  <c r="E108"/>
  <c r="C108"/>
  <c r="E107"/>
  <c r="C107"/>
  <c r="E106"/>
  <c r="C106"/>
  <c r="E105"/>
  <c r="C105"/>
  <c r="E104"/>
  <c r="C104"/>
  <c r="E103"/>
  <c r="C103"/>
  <c r="E102"/>
  <c r="C102"/>
  <c r="E101"/>
  <c r="C101"/>
  <c r="E100"/>
  <c r="C100"/>
  <c r="E99"/>
  <c r="C99"/>
  <c r="E98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2"/>
  <c r="C2"/>
  <c r="R194" i="18" l="1"/>
  <c r="W194" s="1"/>
  <c r="Y194" s="1"/>
  <c r="R192"/>
  <c r="R193"/>
  <c r="K195"/>
  <c r="K201" s="1"/>
  <c r="J195"/>
  <c r="J201" s="1"/>
  <c r="I195"/>
  <c r="I201" s="1"/>
  <c r="H195"/>
  <c r="H201" s="1"/>
  <c r="G195"/>
  <c r="G201" s="1"/>
  <c r="F195"/>
  <c r="F201" s="1"/>
  <c r="F204" s="1"/>
  <c r="E195"/>
  <c r="E201" s="1"/>
  <c r="E204" s="1"/>
  <c r="D195"/>
  <c r="D201" s="1"/>
  <c r="N191"/>
  <c r="P191" s="1"/>
  <c r="Q191" s="1"/>
  <c r="M191"/>
  <c r="T191" s="1"/>
  <c r="V191" s="1"/>
  <c r="N190"/>
  <c r="P190" s="1"/>
  <c r="Q190" s="1"/>
  <c r="M190"/>
  <c r="T190" s="1"/>
  <c r="N189"/>
  <c r="P189" s="1"/>
  <c r="Q189" s="1"/>
  <c r="M189"/>
  <c r="T189" s="1"/>
  <c r="V189" s="1"/>
  <c r="N188"/>
  <c r="P188" s="1"/>
  <c r="Q188" s="1"/>
  <c r="M188"/>
  <c r="T188" s="1"/>
  <c r="V188" s="1"/>
  <c r="N187"/>
  <c r="P187" s="1"/>
  <c r="Q187" s="1"/>
  <c r="M187"/>
  <c r="T187" s="1"/>
  <c r="V187" s="1"/>
  <c r="N186"/>
  <c r="P186" s="1"/>
  <c r="Q186" s="1"/>
  <c r="M186"/>
  <c r="T186" s="1"/>
  <c r="V186" s="1"/>
  <c r="N185"/>
  <c r="P185" s="1"/>
  <c r="Q185" s="1"/>
  <c r="M185"/>
  <c r="T185" s="1"/>
  <c r="V185" s="1"/>
  <c r="N184"/>
  <c r="P184" s="1"/>
  <c r="Q184" s="1"/>
  <c r="M184"/>
  <c r="T184" s="1"/>
  <c r="V184" s="1"/>
  <c r="N183"/>
  <c r="P183" s="1"/>
  <c r="Q183" s="1"/>
  <c r="M183"/>
  <c r="T183" s="1"/>
  <c r="V183" s="1"/>
  <c r="N182"/>
  <c r="P182" s="1"/>
  <c r="Q182" s="1"/>
  <c r="M182"/>
  <c r="T182" s="1"/>
  <c r="V182" s="1"/>
  <c r="N181"/>
  <c r="P181" s="1"/>
  <c r="Q181" s="1"/>
  <c r="M181"/>
  <c r="T181" s="1"/>
  <c r="V181" s="1"/>
  <c r="N180"/>
  <c r="P180" s="1"/>
  <c r="Q180" s="1"/>
  <c r="M180"/>
  <c r="T180" s="1"/>
  <c r="V180" s="1"/>
  <c r="N179"/>
  <c r="P179" s="1"/>
  <c r="Q179" s="1"/>
  <c r="M179"/>
  <c r="T179" s="1"/>
  <c r="V179" s="1"/>
  <c r="N178"/>
  <c r="P178" s="1"/>
  <c r="Q178" s="1"/>
  <c r="M178"/>
  <c r="T178" s="1"/>
  <c r="V178" s="1"/>
  <c r="N177"/>
  <c r="P177" s="1"/>
  <c r="Q177" s="1"/>
  <c r="M177"/>
  <c r="T177" s="1"/>
  <c r="V177" s="1"/>
  <c r="N176"/>
  <c r="P176" s="1"/>
  <c r="Q176" s="1"/>
  <c r="M176"/>
  <c r="T176" s="1"/>
  <c r="V176" s="1"/>
  <c r="N175"/>
  <c r="P175" s="1"/>
  <c r="Q175" s="1"/>
  <c r="M175"/>
  <c r="T175" s="1"/>
  <c r="V175" s="1"/>
  <c r="N174"/>
  <c r="P174" s="1"/>
  <c r="Q174" s="1"/>
  <c r="M174"/>
  <c r="T174" s="1"/>
  <c r="V174" s="1"/>
  <c r="N173"/>
  <c r="P173" s="1"/>
  <c r="Q173" s="1"/>
  <c r="M173"/>
  <c r="T173" s="1"/>
  <c r="V173" s="1"/>
  <c r="N172"/>
  <c r="P172" s="1"/>
  <c r="Q172" s="1"/>
  <c r="M172"/>
  <c r="T172" s="1"/>
  <c r="V172" s="1"/>
  <c r="N171"/>
  <c r="P171" s="1"/>
  <c r="Q171" s="1"/>
  <c r="M171"/>
  <c r="T171" s="1"/>
  <c r="V171" s="1"/>
  <c r="N170"/>
  <c r="P170" s="1"/>
  <c r="Q170" s="1"/>
  <c r="M170"/>
  <c r="T170" s="1"/>
  <c r="V170" s="1"/>
  <c r="N169"/>
  <c r="P169" s="1"/>
  <c r="M169"/>
  <c r="T169" s="1"/>
  <c r="V169" s="1"/>
  <c r="N168"/>
  <c r="P168" s="1"/>
  <c r="Q168" s="1"/>
  <c r="M168"/>
  <c r="T168" s="1"/>
  <c r="V168" s="1"/>
  <c r="N167"/>
  <c r="P167" s="1"/>
  <c r="Q167" s="1"/>
  <c r="M167"/>
  <c r="T167" s="1"/>
  <c r="V167" s="1"/>
  <c r="N166"/>
  <c r="P166" s="1"/>
  <c r="Q166" s="1"/>
  <c r="M166"/>
  <c r="T166" s="1"/>
  <c r="V166" s="1"/>
  <c r="N165"/>
  <c r="P165" s="1"/>
  <c r="Q165" s="1"/>
  <c r="M165"/>
  <c r="T165" s="1"/>
  <c r="V165" s="1"/>
  <c r="N164"/>
  <c r="P164" s="1"/>
  <c r="Q164" s="1"/>
  <c r="M164"/>
  <c r="T164" s="1"/>
  <c r="V164" s="1"/>
  <c r="N163"/>
  <c r="P163" s="1"/>
  <c r="Q163" s="1"/>
  <c r="M163"/>
  <c r="T163" s="1"/>
  <c r="V163" s="1"/>
  <c r="N162"/>
  <c r="P162" s="1"/>
  <c r="Q162" s="1"/>
  <c r="M162"/>
  <c r="T162" s="1"/>
  <c r="V162" s="1"/>
  <c r="N161"/>
  <c r="P161" s="1"/>
  <c r="Q161" s="1"/>
  <c r="M161"/>
  <c r="T161" s="1"/>
  <c r="V161" s="1"/>
  <c r="N160"/>
  <c r="P160" s="1"/>
  <c r="Q160" s="1"/>
  <c r="M160"/>
  <c r="T160" s="1"/>
  <c r="V160" s="1"/>
  <c r="N159"/>
  <c r="P159" s="1"/>
  <c r="Q159" s="1"/>
  <c r="M159"/>
  <c r="T159" s="1"/>
  <c r="V159" s="1"/>
  <c r="N158"/>
  <c r="P158" s="1"/>
  <c r="Q158" s="1"/>
  <c r="M158"/>
  <c r="T158" s="1"/>
  <c r="V158" s="1"/>
  <c r="N157"/>
  <c r="P157" s="1"/>
  <c r="Q157" s="1"/>
  <c r="M157"/>
  <c r="T157" s="1"/>
  <c r="V157" s="1"/>
  <c r="N156"/>
  <c r="P156" s="1"/>
  <c r="Q156" s="1"/>
  <c r="M156"/>
  <c r="T156" s="1"/>
  <c r="V156" s="1"/>
  <c r="N155"/>
  <c r="P155" s="1"/>
  <c r="Q155" s="1"/>
  <c r="M155"/>
  <c r="T155" s="1"/>
  <c r="V155" s="1"/>
  <c r="N154"/>
  <c r="P154" s="1"/>
  <c r="Q154" s="1"/>
  <c r="M154"/>
  <c r="T154" s="1"/>
  <c r="V154" s="1"/>
  <c r="N153"/>
  <c r="P153" s="1"/>
  <c r="Q153" s="1"/>
  <c r="M153"/>
  <c r="T153" s="1"/>
  <c r="V153" s="1"/>
  <c r="N152"/>
  <c r="P152" s="1"/>
  <c r="Q152" s="1"/>
  <c r="M152"/>
  <c r="T152" s="1"/>
  <c r="V152" s="1"/>
  <c r="N151"/>
  <c r="P151" s="1"/>
  <c r="Q151" s="1"/>
  <c r="M151"/>
  <c r="T151" s="1"/>
  <c r="V151" s="1"/>
  <c r="N150"/>
  <c r="P150" s="1"/>
  <c r="Q150" s="1"/>
  <c r="M150"/>
  <c r="T150" s="1"/>
  <c r="V150" s="1"/>
  <c r="N149"/>
  <c r="P149" s="1"/>
  <c r="Q149" s="1"/>
  <c r="M149"/>
  <c r="T149" s="1"/>
  <c r="V149" s="1"/>
  <c r="N148"/>
  <c r="P148" s="1"/>
  <c r="Q148" s="1"/>
  <c r="M148"/>
  <c r="T148" s="1"/>
  <c r="V148" s="1"/>
  <c r="N147"/>
  <c r="P147" s="1"/>
  <c r="Q147" s="1"/>
  <c r="M147"/>
  <c r="T147" s="1"/>
  <c r="V147" s="1"/>
  <c r="N146"/>
  <c r="P146" s="1"/>
  <c r="Q146" s="1"/>
  <c r="M146"/>
  <c r="T146" s="1"/>
  <c r="V146" s="1"/>
  <c r="N145"/>
  <c r="P145" s="1"/>
  <c r="Q145" s="1"/>
  <c r="M145"/>
  <c r="T145" s="1"/>
  <c r="V145" s="1"/>
  <c r="N144"/>
  <c r="P144" s="1"/>
  <c r="Q144" s="1"/>
  <c r="M144"/>
  <c r="T144" s="1"/>
  <c r="V144" s="1"/>
  <c r="N143"/>
  <c r="P143" s="1"/>
  <c r="Q143" s="1"/>
  <c r="M143"/>
  <c r="T143" s="1"/>
  <c r="V143" s="1"/>
  <c r="N142"/>
  <c r="P142" s="1"/>
  <c r="Q142" s="1"/>
  <c r="M142"/>
  <c r="T142" s="1"/>
  <c r="V142" s="1"/>
  <c r="N141"/>
  <c r="P141" s="1"/>
  <c r="Q141" s="1"/>
  <c r="M141"/>
  <c r="T141" s="1"/>
  <c r="V141" s="1"/>
  <c r="N140"/>
  <c r="P140" s="1"/>
  <c r="Q140" s="1"/>
  <c r="M140"/>
  <c r="T140" s="1"/>
  <c r="V140" s="1"/>
  <c r="N139"/>
  <c r="P139" s="1"/>
  <c r="Q139" s="1"/>
  <c r="M139"/>
  <c r="T139" s="1"/>
  <c r="V139" s="1"/>
  <c r="N138"/>
  <c r="P138" s="1"/>
  <c r="Q138" s="1"/>
  <c r="M138"/>
  <c r="T138" s="1"/>
  <c r="V138" s="1"/>
  <c r="N137"/>
  <c r="P137" s="1"/>
  <c r="Q137" s="1"/>
  <c r="M137"/>
  <c r="T137" s="1"/>
  <c r="V137" s="1"/>
  <c r="N136"/>
  <c r="P136" s="1"/>
  <c r="Q136" s="1"/>
  <c r="M136"/>
  <c r="T136" s="1"/>
  <c r="V136" s="1"/>
  <c r="N135"/>
  <c r="P135" s="1"/>
  <c r="Q135" s="1"/>
  <c r="M135"/>
  <c r="T135" s="1"/>
  <c r="V135" s="1"/>
  <c r="N134"/>
  <c r="P134" s="1"/>
  <c r="Q134" s="1"/>
  <c r="M134"/>
  <c r="T134" s="1"/>
  <c r="V134" s="1"/>
  <c r="N133"/>
  <c r="P133" s="1"/>
  <c r="Q133" s="1"/>
  <c r="M133"/>
  <c r="T133" s="1"/>
  <c r="V133" s="1"/>
  <c r="N132"/>
  <c r="P132" s="1"/>
  <c r="Q132" s="1"/>
  <c r="M132"/>
  <c r="T132" s="1"/>
  <c r="V132" s="1"/>
  <c r="N131"/>
  <c r="P131" s="1"/>
  <c r="Q131" s="1"/>
  <c r="M131"/>
  <c r="T131" s="1"/>
  <c r="V131" s="1"/>
  <c r="N130"/>
  <c r="P130" s="1"/>
  <c r="Q130" s="1"/>
  <c r="M130"/>
  <c r="T130" s="1"/>
  <c r="V130" s="1"/>
  <c r="N129"/>
  <c r="P129" s="1"/>
  <c r="Q129" s="1"/>
  <c r="M129"/>
  <c r="T129" s="1"/>
  <c r="V129" s="1"/>
  <c r="N128"/>
  <c r="P128" s="1"/>
  <c r="Q128" s="1"/>
  <c r="M128"/>
  <c r="T128" s="1"/>
  <c r="V128" s="1"/>
  <c r="N127"/>
  <c r="P127" s="1"/>
  <c r="Q127" s="1"/>
  <c r="M127"/>
  <c r="T127" s="1"/>
  <c r="V127" s="1"/>
  <c r="N126"/>
  <c r="P126" s="1"/>
  <c r="Q126" s="1"/>
  <c r="M126"/>
  <c r="T126" s="1"/>
  <c r="V126" s="1"/>
  <c r="N125"/>
  <c r="P125" s="1"/>
  <c r="Q125" s="1"/>
  <c r="M125"/>
  <c r="T125" s="1"/>
  <c r="V125" s="1"/>
  <c r="N124"/>
  <c r="P124" s="1"/>
  <c r="Q124" s="1"/>
  <c r="M124"/>
  <c r="T124" s="1"/>
  <c r="V124" s="1"/>
  <c r="N123"/>
  <c r="P123" s="1"/>
  <c r="Q123" s="1"/>
  <c r="M123"/>
  <c r="T123" s="1"/>
  <c r="V123" s="1"/>
  <c r="N122"/>
  <c r="P122" s="1"/>
  <c r="Q122" s="1"/>
  <c r="M122"/>
  <c r="T122" s="1"/>
  <c r="V122" s="1"/>
  <c r="N121"/>
  <c r="P121" s="1"/>
  <c r="Q121" s="1"/>
  <c r="M121"/>
  <c r="T121" s="1"/>
  <c r="V121" s="1"/>
  <c r="N120"/>
  <c r="P120" s="1"/>
  <c r="Q120" s="1"/>
  <c r="M120"/>
  <c r="T120" s="1"/>
  <c r="V120" s="1"/>
  <c r="N119"/>
  <c r="P119" s="1"/>
  <c r="Q119" s="1"/>
  <c r="M119"/>
  <c r="T119" s="1"/>
  <c r="V119" s="1"/>
  <c r="N118"/>
  <c r="P118" s="1"/>
  <c r="Q118" s="1"/>
  <c r="M118"/>
  <c r="T118" s="1"/>
  <c r="V118" s="1"/>
  <c r="N117"/>
  <c r="P117" s="1"/>
  <c r="Q117" s="1"/>
  <c r="M117"/>
  <c r="T117" s="1"/>
  <c r="V117" s="1"/>
  <c r="N116"/>
  <c r="P116" s="1"/>
  <c r="Q116" s="1"/>
  <c r="M116"/>
  <c r="T116" s="1"/>
  <c r="V116" s="1"/>
  <c r="N115"/>
  <c r="P115" s="1"/>
  <c r="Q115" s="1"/>
  <c r="M115"/>
  <c r="T115" s="1"/>
  <c r="V115" s="1"/>
  <c r="N114"/>
  <c r="P114" s="1"/>
  <c r="Q114" s="1"/>
  <c r="M114"/>
  <c r="T114" s="1"/>
  <c r="V114" s="1"/>
  <c r="N113"/>
  <c r="P113" s="1"/>
  <c r="Q113" s="1"/>
  <c r="M113"/>
  <c r="T113" s="1"/>
  <c r="V113" s="1"/>
  <c r="N112"/>
  <c r="P112" s="1"/>
  <c r="Q112" s="1"/>
  <c r="M112"/>
  <c r="T112" s="1"/>
  <c r="V112" s="1"/>
  <c r="N111"/>
  <c r="P111" s="1"/>
  <c r="Q111" s="1"/>
  <c r="M111"/>
  <c r="T111" s="1"/>
  <c r="V111" s="1"/>
  <c r="N110"/>
  <c r="P110" s="1"/>
  <c r="Q110" s="1"/>
  <c r="M110"/>
  <c r="T110" s="1"/>
  <c r="V110" s="1"/>
  <c r="N109"/>
  <c r="P109" s="1"/>
  <c r="Q109" s="1"/>
  <c r="M109"/>
  <c r="T109" s="1"/>
  <c r="V109" s="1"/>
  <c r="N108"/>
  <c r="P108" s="1"/>
  <c r="Q108" s="1"/>
  <c r="M108"/>
  <c r="T108" s="1"/>
  <c r="V108" s="1"/>
  <c r="N107"/>
  <c r="P107" s="1"/>
  <c r="Q107" s="1"/>
  <c r="M107"/>
  <c r="T107" s="1"/>
  <c r="V107" s="1"/>
  <c r="N106"/>
  <c r="P106" s="1"/>
  <c r="Q106" s="1"/>
  <c r="M106"/>
  <c r="T106" s="1"/>
  <c r="V106" s="1"/>
  <c r="N105"/>
  <c r="P105" s="1"/>
  <c r="Q105" s="1"/>
  <c r="M105"/>
  <c r="T105" s="1"/>
  <c r="V105" s="1"/>
  <c r="N104"/>
  <c r="P104" s="1"/>
  <c r="Q104" s="1"/>
  <c r="M104"/>
  <c r="T104" s="1"/>
  <c r="V104" s="1"/>
  <c r="N103"/>
  <c r="P103" s="1"/>
  <c r="Q103" s="1"/>
  <c r="M103"/>
  <c r="T103" s="1"/>
  <c r="V103" s="1"/>
  <c r="N102"/>
  <c r="P102" s="1"/>
  <c r="Q102" s="1"/>
  <c r="M102"/>
  <c r="T102" s="1"/>
  <c r="V102" s="1"/>
  <c r="N101"/>
  <c r="P101" s="1"/>
  <c r="Q101" s="1"/>
  <c r="M101"/>
  <c r="T101" s="1"/>
  <c r="V101" s="1"/>
  <c r="N100"/>
  <c r="P100" s="1"/>
  <c r="Q100" s="1"/>
  <c r="M100"/>
  <c r="T100" s="1"/>
  <c r="V100" s="1"/>
  <c r="N99"/>
  <c r="P99" s="1"/>
  <c r="Q99" s="1"/>
  <c r="M99"/>
  <c r="T99" s="1"/>
  <c r="V99" s="1"/>
  <c r="N98"/>
  <c r="P98" s="1"/>
  <c r="Q98" s="1"/>
  <c r="M98"/>
  <c r="T98" s="1"/>
  <c r="V98" s="1"/>
  <c r="N97"/>
  <c r="P97" s="1"/>
  <c r="Q97" s="1"/>
  <c r="M97"/>
  <c r="T97" s="1"/>
  <c r="V97" s="1"/>
  <c r="N96"/>
  <c r="P96" s="1"/>
  <c r="Q96" s="1"/>
  <c r="M96"/>
  <c r="T96" s="1"/>
  <c r="V96" s="1"/>
  <c r="N95"/>
  <c r="P95" s="1"/>
  <c r="Q95" s="1"/>
  <c r="M95"/>
  <c r="T95" s="1"/>
  <c r="V95" s="1"/>
  <c r="N94"/>
  <c r="P94" s="1"/>
  <c r="Q94" s="1"/>
  <c r="M94"/>
  <c r="T94" s="1"/>
  <c r="V94" s="1"/>
  <c r="N93"/>
  <c r="P93" s="1"/>
  <c r="Q93" s="1"/>
  <c r="M93"/>
  <c r="T93" s="1"/>
  <c r="V93" s="1"/>
  <c r="N92"/>
  <c r="P92" s="1"/>
  <c r="Q92" s="1"/>
  <c r="M92"/>
  <c r="T92" s="1"/>
  <c r="V92" s="1"/>
  <c r="N91"/>
  <c r="P91" s="1"/>
  <c r="Q91" s="1"/>
  <c r="M91"/>
  <c r="T91" s="1"/>
  <c r="V91" s="1"/>
  <c r="N89"/>
  <c r="P89" s="1"/>
  <c r="Q89" s="1"/>
  <c r="M89"/>
  <c r="V89" s="1"/>
  <c r="N88"/>
  <c r="P88" s="1"/>
  <c r="Q88" s="1"/>
  <c r="M88"/>
  <c r="T88" s="1"/>
  <c r="V88" s="1"/>
  <c r="N87"/>
  <c r="P87" s="1"/>
  <c r="Q87" s="1"/>
  <c r="M87"/>
  <c r="T87" s="1"/>
  <c r="V87" s="1"/>
  <c r="N86"/>
  <c r="P86" s="1"/>
  <c r="Q86" s="1"/>
  <c r="M86"/>
  <c r="T86" s="1"/>
  <c r="V86" s="1"/>
  <c r="N85"/>
  <c r="P85" s="1"/>
  <c r="Q85" s="1"/>
  <c r="M85"/>
  <c r="T85" s="1"/>
  <c r="V85" s="1"/>
  <c r="N84"/>
  <c r="P84" s="1"/>
  <c r="Q84" s="1"/>
  <c r="M84"/>
  <c r="T84" s="1"/>
  <c r="V84" s="1"/>
  <c r="N83"/>
  <c r="P83" s="1"/>
  <c r="Q83" s="1"/>
  <c r="M83"/>
  <c r="T83" s="1"/>
  <c r="V83" s="1"/>
  <c r="N82"/>
  <c r="P82" s="1"/>
  <c r="Q82" s="1"/>
  <c r="M82"/>
  <c r="T82" s="1"/>
  <c r="V82" s="1"/>
  <c r="N81"/>
  <c r="P81" s="1"/>
  <c r="Q81" s="1"/>
  <c r="M81"/>
  <c r="T81" s="1"/>
  <c r="V81" s="1"/>
  <c r="N80"/>
  <c r="P80" s="1"/>
  <c r="Q80" s="1"/>
  <c r="M80"/>
  <c r="T80" s="1"/>
  <c r="V80" s="1"/>
  <c r="N79"/>
  <c r="P79" s="1"/>
  <c r="Q79" s="1"/>
  <c r="M79"/>
  <c r="T79" s="1"/>
  <c r="V79" s="1"/>
  <c r="N78"/>
  <c r="P78" s="1"/>
  <c r="Q78" s="1"/>
  <c r="M78"/>
  <c r="T78" s="1"/>
  <c r="V78" s="1"/>
  <c r="N77"/>
  <c r="P77" s="1"/>
  <c r="Q77" s="1"/>
  <c r="M77"/>
  <c r="T77" s="1"/>
  <c r="V77" s="1"/>
  <c r="N76"/>
  <c r="P76" s="1"/>
  <c r="Q76" s="1"/>
  <c r="M76"/>
  <c r="T76" s="1"/>
  <c r="V76" s="1"/>
  <c r="N75"/>
  <c r="P75" s="1"/>
  <c r="Q75" s="1"/>
  <c r="M75"/>
  <c r="T75" s="1"/>
  <c r="V75" s="1"/>
  <c r="N74"/>
  <c r="P74" s="1"/>
  <c r="Q74" s="1"/>
  <c r="M74"/>
  <c r="T74" s="1"/>
  <c r="V74" s="1"/>
  <c r="N73"/>
  <c r="P73" s="1"/>
  <c r="Q73" s="1"/>
  <c r="M73"/>
  <c r="T73" s="1"/>
  <c r="V73" s="1"/>
  <c r="N72"/>
  <c r="P72" s="1"/>
  <c r="Q72" s="1"/>
  <c r="M72"/>
  <c r="T72" s="1"/>
  <c r="V72" s="1"/>
  <c r="N71"/>
  <c r="P71" s="1"/>
  <c r="Q71" s="1"/>
  <c r="M71"/>
  <c r="T71" s="1"/>
  <c r="V71" s="1"/>
  <c r="N70"/>
  <c r="P70" s="1"/>
  <c r="Q70" s="1"/>
  <c r="M70"/>
  <c r="T70" s="1"/>
  <c r="V70" s="1"/>
  <c r="N69"/>
  <c r="P69" s="1"/>
  <c r="Q69" s="1"/>
  <c r="M69"/>
  <c r="T69" s="1"/>
  <c r="V69" s="1"/>
  <c r="N68"/>
  <c r="P68" s="1"/>
  <c r="Q68" s="1"/>
  <c r="M68"/>
  <c r="T68" s="1"/>
  <c r="V68" s="1"/>
  <c r="N67"/>
  <c r="P67" s="1"/>
  <c r="Q67" s="1"/>
  <c r="M67"/>
  <c r="T67" s="1"/>
  <c r="V67" s="1"/>
  <c r="N66"/>
  <c r="P66" s="1"/>
  <c r="Q66" s="1"/>
  <c r="M66"/>
  <c r="T66" s="1"/>
  <c r="V66" s="1"/>
  <c r="N65"/>
  <c r="P65" s="1"/>
  <c r="Q65" s="1"/>
  <c r="M65"/>
  <c r="T65" s="1"/>
  <c r="V65" s="1"/>
  <c r="N64"/>
  <c r="P64" s="1"/>
  <c r="Q64" s="1"/>
  <c r="M64"/>
  <c r="T64" s="1"/>
  <c r="V64" s="1"/>
  <c r="N63"/>
  <c r="P63" s="1"/>
  <c r="Q63" s="1"/>
  <c r="M63"/>
  <c r="T63" s="1"/>
  <c r="V63" s="1"/>
  <c r="N62"/>
  <c r="P62" s="1"/>
  <c r="Q62" s="1"/>
  <c r="M62"/>
  <c r="T62" s="1"/>
  <c r="V62" s="1"/>
  <c r="N61"/>
  <c r="P61" s="1"/>
  <c r="Q61" s="1"/>
  <c r="M61"/>
  <c r="T61" s="1"/>
  <c r="V61" s="1"/>
  <c r="N60"/>
  <c r="P60" s="1"/>
  <c r="Q60" s="1"/>
  <c r="M60"/>
  <c r="T60" s="1"/>
  <c r="V60" s="1"/>
  <c r="N59"/>
  <c r="P59" s="1"/>
  <c r="Q59" s="1"/>
  <c r="M59"/>
  <c r="T59" s="1"/>
  <c r="V59" s="1"/>
  <c r="N58"/>
  <c r="P58" s="1"/>
  <c r="Q58" s="1"/>
  <c r="M58"/>
  <c r="T58" s="1"/>
  <c r="V58" s="1"/>
  <c r="N57"/>
  <c r="P57" s="1"/>
  <c r="Q57" s="1"/>
  <c r="M57"/>
  <c r="T57" s="1"/>
  <c r="V57" s="1"/>
  <c r="N56"/>
  <c r="P56" s="1"/>
  <c r="Q56" s="1"/>
  <c r="M56"/>
  <c r="T56" s="1"/>
  <c r="V56" s="1"/>
  <c r="N55"/>
  <c r="P55" s="1"/>
  <c r="Q55" s="1"/>
  <c r="M55"/>
  <c r="T55" s="1"/>
  <c r="V55" s="1"/>
  <c r="N54"/>
  <c r="P54" s="1"/>
  <c r="Q54" s="1"/>
  <c r="M54"/>
  <c r="T54" s="1"/>
  <c r="V54" s="1"/>
  <c r="N53"/>
  <c r="P53" s="1"/>
  <c r="Q53" s="1"/>
  <c r="M53"/>
  <c r="T53" s="1"/>
  <c r="V53" s="1"/>
  <c r="N52"/>
  <c r="P52" s="1"/>
  <c r="Q52" s="1"/>
  <c r="M52"/>
  <c r="T52" s="1"/>
  <c r="V52" s="1"/>
  <c r="N51"/>
  <c r="P51" s="1"/>
  <c r="Q51" s="1"/>
  <c r="M51"/>
  <c r="T51" s="1"/>
  <c r="V51" s="1"/>
  <c r="N50"/>
  <c r="P50" s="1"/>
  <c r="Q50" s="1"/>
  <c r="M50"/>
  <c r="T50" s="1"/>
  <c r="V50" s="1"/>
  <c r="N49"/>
  <c r="P49" s="1"/>
  <c r="Q49" s="1"/>
  <c r="M49"/>
  <c r="T49" s="1"/>
  <c r="V49" s="1"/>
  <c r="N48"/>
  <c r="P48" s="1"/>
  <c r="Q48" s="1"/>
  <c r="M48"/>
  <c r="T48" s="1"/>
  <c r="V48" s="1"/>
  <c r="N47"/>
  <c r="P47" s="1"/>
  <c r="Q47" s="1"/>
  <c r="M47"/>
  <c r="T47" s="1"/>
  <c r="V47" s="1"/>
  <c r="P46"/>
  <c r="Q46" s="1"/>
  <c r="N46"/>
  <c r="M46"/>
  <c r="T46" s="1"/>
  <c r="V46" s="1"/>
  <c r="N45"/>
  <c r="P45" s="1"/>
  <c r="Q45" s="1"/>
  <c r="M45"/>
  <c r="T45" s="1"/>
  <c r="V45" s="1"/>
  <c r="N44"/>
  <c r="P44" s="1"/>
  <c r="Q44" s="1"/>
  <c r="M44"/>
  <c r="T44" s="1"/>
  <c r="V44" s="1"/>
  <c r="N43"/>
  <c r="P43" s="1"/>
  <c r="Q43" s="1"/>
  <c r="M43"/>
  <c r="T43" s="1"/>
  <c r="V43" s="1"/>
  <c r="N42"/>
  <c r="P42" s="1"/>
  <c r="Q42" s="1"/>
  <c r="M42"/>
  <c r="T42" s="1"/>
  <c r="V42" s="1"/>
  <c r="N41"/>
  <c r="P41" s="1"/>
  <c r="Q41" s="1"/>
  <c r="M41"/>
  <c r="T41" s="1"/>
  <c r="V41" s="1"/>
  <c r="N40"/>
  <c r="P40" s="1"/>
  <c r="Q40" s="1"/>
  <c r="M40"/>
  <c r="T40" s="1"/>
  <c r="V40" s="1"/>
  <c r="N39"/>
  <c r="P39" s="1"/>
  <c r="Q39" s="1"/>
  <c r="M39"/>
  <c r="T39" s="1"/>
  <c r="V39" s="1"/>
  <c r="N38"/>
  <c r="P38" s="1"/>
  <c r="Q38" s="1"/>
  <c r="M38"/>
  <c r="T38" s="1"/>
  <c r="V38" s="1"/>
  <c r="N37"/>
  <c r="P37" s="1"/>
  <c r="Q37" s="1"/>
  <c r="M37"/>
  <c r="T37" s="1"/>
  <c r="V37" s="1"/>
  <c r="N36"/>
  <c r="P36" s="1"/>
  <c r="Q36" s="1"/>
  <c r="M36"/>
  <c r="T36" s="1"/>
  <c r="V36" s="1"/>
  <c r="N35"/>
  <c r="P35" s="1"/>
  <c r="Q35" s="1"/>
  <c r="M35"/>
  <c r="T35" s="1"/>
  <c r="V35" s="1"/>
  <c r="N34"/>
  <c r="P34" s="1"/>
  <c r="Q34" s="1"/>
  <c r="M34"/>
  <c r="T34" s="1"/>
  <c r="V34" s="1"/>
  <c r="N33"/>
  <c r="P33" s="1"/>
  <c r="Q33" s="1"/>
  <c r="M33"/>
  <c r="T33" s="1"/>
  <c r="V33" s="1"/>
  <c r="N32"/>
  <c r="P32" s="1"/>
  <c r="Q32" s="1"/>
  <c r="M32"/>
  <c r="T32" s="1"/>
  <c r="V32" s="1"/>
  <c r="N31"/>
  <c r="P31" s="1"/>
  <c r="Q31" s="1"/>
  <c r="M31"/>
  <c r="T31" s="1"/>
  <c r="V31" s="1"/>
  <c r="N30"/>
  <c r="P30" s="1"/>
  <c r="Q30" s="1"/>
  <c r="M30"/>
  <c r="T30" s="1"/>
  <c r="V30" s="1"/>
  <c r="N29"/>
  <c r="P29" s="1"/>
  <c r="Q29" s="1"/>
  <c r="M29"/>
  <c r="T29" s="1"/>
  <c r="V29" s="1"/>
  <c r="N28"/>
  <c r="P28" s="1"/>
  <c r="Q28" s="1"/>
  <c r="M28"/>
  <c r="T28" s="1"/>
  <c r="V28" s="1"/>
  <c r="N27"/>
  <c r="P27" s="1"/>
  <c r="Q27" s="1"/>
  <c r="M27"/>
  <c r="T27" s="1"/>
  <c r="V27" s="1"/>
  <c r="N26"/>
  <c r="P26" s="1"/>
  <c r="Q26" s="1"/>
  <c r="M26"/>
  <c r="T26" s="1"/>
  <c r="V26" s="1"/>
  <c r="N25"/>
  <c r="P25" s="1"/>
  <c r="Q25" s="1"/>
  <c r="M25"/>
  <c r="T25" s="1"/>
  <c r="V25" s="1"/>
  <c r="N24"/>
  <c r="P24" s="1"/>
  <c r="Q24" s="1"/>
  <c r="M24"/>
  <c r="T24" s="1"/>
  <c r="V24" s="1"/>
  <c r="N23"/>
  <c r="P23" s="1"/>
  <c r="Q23" s="1"/>
  <c r="M23"/>
  <c r="T23" s="1"/>
  <c r="V23" s="1"/>
  <c r="N22"/>
  <c r="P22" s="1"/>
  <c r="Q22" s="1"/>
  <c r="M22"/>
  <c r="T22" s="1"/>
  <c r="V22" s="1"/>
  <c r="N21"/>
  <c r="P21" s="1"/>
  <c r="Q21" s="1"/>
  <c r="M21"/>
  <c r="T21" s="1"/>
  <c r="V21" s="1"/>
  <c r="N20"/>
  <c r="P20" s="1"/>
  <c r="Q20" s="1"/>
  <c r="M20"/>
  <c r="T20" s="1"/>
  <c r="V20" s="1"/>
  <c r="N19"/>
  <c r="P19" s="1"/>
  <c r="Q19" s="1"/>
  <c r="M19"/>
  <c r="T19" s="1"/>
  <c r="V19" s="1"/>
  <c r="N18"/>
  <c r="P18" s="1"/>
  <c r="Q18" s="1"/>
  <c r="M18"/>
  <c r="T18" s="1"/>
  <c r="V18" s="1"/>
  <c r="N17"/>
  <c r="P17" s="1"/>
  <c r="Q17" s="1"/>
  <c r="M17"/>
  <c r="T17" s="1"/>
  <c r="V17" s="1"/>
  <c r="N16"/>
  <c r="P16" s="1"/>
  <c r="Q16" s="1"/>
  <c r="M16"/>
  <c r="T16" s="1"/>
  <c r="V16" s="1"/>
  <c r="N15"/>
  <c r="P15" s="1"/>
  <c r="Q15" s="1"/>
  <c r="M15"/>
  <c r="T15" s="1"/>
  <c r="V15" s="1"/>
  <c r="N14"/>
  <c r="P14" s="1"/>
  <c r="Q14" s="1"/>
  <c r="M14"/>
  <c r="T14" s="1"/>
  <c r="V14" s="1"/>
  <c r="N13"/>
  <c r="P13" s="1"/>
  <c r="Q13" s="1"/>
  <c r="M13"/>
  <c r="T13" s="1"/>
  <c r="V13" s="1"/>
  <c r="N12"/>
  <c r="P12" s="1"/>
  <c r="M12"/>
  <c r="T12" s="1"/>
  <c r="V12" s="1"/>
  <c r="N11"/>
  <c r="P11" s="1"/>
  <c r="M11"/>
  <c r="T11" s="1"/>
  <c r="V11" s="1"/>
  <c r="N10"/>
  <c r="P10" s="1"/>
  <c r="M10"/>
  <c r="T10" s="1"/>
  <c r="V10" s="1"/>
  <c r="N9"/>
  <c r="P9" s="1"/>
  <c r="M9"/>
  <c r="T9" s="1"/>
  <c r="V9" s="1"/>
  <c r="N8"/>
  <c r="P8" s="1"/>
  <c r="M8"/>
  <c r="T8" s="1"/>
  <c r="V8" s="1"/>
  <c r="N7"/>
  <c r="P7" s="1"/>
  <c r="M7"/>
  <c r="T7" s="1"/>
  <c r="V7" s="1"/>
  <c r="N6"/>
  <c r="P6" s="1"/>
  <c r="M6"/>
  <c r="T6" s="1"/>
  <c r="V6" s="1"/>
  <c r="N5"/>
  <c r="P5" s="1"/>
  <c r="M5"/>
  <c r="T5" s="1"/>
  <c r="V5" s="1"/>
  <c r="N4"/>
  <c r="P4" s="1"/>
  <c r="M4"/>
  <c r="T4" s="1"/>
  <c r="W15" l="1"/>
  <c r="Y15" s="1"/>
  <c r="Y27"/>
  <c r="W27"/>
  <c r="W35"/>
  <c r="Y35" s="1"/>
  <c r="W8"/>
  <c r="Y8" s="1"/>
  <c r="W12"/>
  <c r="Y12" s="1"/>
  <c r="W89"/>
  <c r="X89" s="1"/>
  <c r="Y89"/>
  <c r="Y180"/>
  <c r="W180"/>
  <c r="W193"/>
  <c r="Y193" s="1"/>
  <c r="Y23"/>
  <c r="W23"/>
  <c r="W47"/>
  <c r="Y47" s="1"/>
  <c r="Y51"/>
  <c r="W51"/>
  <c r="Y55"/>
  <c r="W55"/>
  <c r="Y59"/>
  <c r="W59"/>
  <c r="Y63"/>
  <c r="W63"/>
  <c r="Y71"/>
  <c r="W71"/>
  <c r="Y79"/>
  <c r="W79"/>
  <c r="R80"/>
  <c r="W9"/>
  <c r="Y9" s="1"/>
  <c r="Y84"/>
  <c r="W84"/>
  <c r="W99"/>
  <c r="Y99" s="1"/>
  <c r="W119"/>
  <c r="Y119" s="1"/>
  <c r="W139"/>
  <c r="Y139" s="1"/>
  <c r="W155"/>
  <c r="Y155" s="1"/>
  <c r="W167"/>
  <c r="Y167" s="1"/>
  <c r="W177"/>
  <c r="Y177" s="1"/>
  <c r="W181"/>
  <c r="Y181" s="1"/>
  <c r="X194"/>
  <c r="W31"/>
  <c r="Y31" s="1"/>
  <c r="Y39"/>
  <c r="W39"/>
  <c r="W50"/>
  <c r="Y50" s="1"/>
  <c r="W54"/>
  <c r="Y54" s="1"/>
  <c r="W58"/>
  <c r="Y58" s="1"/>
  <c r="W62"/>
  <c r="Y62" s="1"/>
  <c r="W66"/>
  <c r="Y66" s="1"/>
  <c r="W72"/>
  <c r="Y72" s="1"/>
  <c r="W74"/>
  <c r="Y74" s="1"/>
  <c r="W76"/>
  <c r="Y76" s="1"/>
  <c r="W78"/>
  <c r="Y78" s="1"/>
  <c r="W80"/>
  <c r="Y80" s="1"/>
  <c r="X192"/>
  <c r="W192"/>
  <c r="Y192" s="1"/>
  <c r="R181"/>
  <c r="R68"/>
  <c r="R189"/>
  <c r="W189" s="1"/>
  <c r="Y189" s="1"/>
  <c r="R72"/>
  <c r="T195"/>
  <c r="R175"/>
  <c r="W175" s="1"/>
  <c r="Y175" s="1"/>
  <c r="R179"/>
  <c r="R187"/>
  <c r="R185"/>
  <c r="R64"/>
  <c r="R76"/>
  <c r="R84"/>
  <c r="R183"/>
  <c r="R191"/>
  <c r="W191" s="1"/>
  <c r="Y191" s="1"/>
  <c r="Q169"/>
  <c r="P195"/>
  <c r="V190"/>
  <c r="R172"/>
  <c r="R176"/>
  <c r="R180"/>
  <c r="R184"/>
  <c r="R188"/>
  <c r="R74"/>
  <c r="R78"/>
  <c r="R82"/>
  <c r="R173"/>
  <c r="W173" s="1"/>
  <c r="Y173" s="1"/>
  <c r="R177"/>
  <c r="R66"/>
  <c r="R70"/>
  <c r="R174"/>
  <c r="W174" s="1"/>
  <c r="Y174" s="1"/>
  <c r="R178"/>
  <c r="R182"/>
  <c r="R186"/>
  <c r="W186" s="1"/>
  <c r="Y186" s="1"/>
  <c r="R190"/>
  <c r="V4"/>
  <c r="R5"/>
  <c r="Q5"/>
  <c r="R7"/>
  <c r="Q7"/>
  <c r="R9"/>
  <c r="Q9"/>
  <c r="Q11"/>
  <c r="R11"/>
  <c r="R4"/>
  <c r="Q4"/>
  <c r="R6"/>
  <c r="W6" s="1"/>
  <c r="Y6" s="1"/>
  <c r="Q6"/>
  <c r="R8"/>
  <c r="Q8"/>
  <c r="Q10"/>
  <c r="R10"/>
  <c r="R12"/>
  <c r="Q12"/>
  <c r="R13"/>
  <c r="R14"/>
  <c r="R15"/>
  <c r="R16"/>
  <c r="R17"/>
  <c r="W17" s="1"/>
  <c r="Y17" s="1"/>
  <c r="R18"/>
  <c r="W18" s="1"/>
  <c r="Y18" s="1"/>
  <c r="R19"/>
  <c r="R20"/>
  <c r="W20" s="1"/>
  <c r="Y20" s="1"/>
  <c r="R21"/>
  <c r="W21" s="1"/>
  <c r="Y21" s="1"/>
  <c r="R22"/>
  <c r="R23"/>
  <c r="R24"/>
  <c r="R25"/>
  <c r="R26"/>
  <c r="R27"/>
  <c r="R28"/>
  <c r="R29"/>
  <c r="W29" s="1"/>
  <c r="Y29" s="1"/>
  <c r="R30"/>
  <c r="W30" s="1"/>
  <c r="Y30" s="1"/>
  <c r="R31"/>
  <c r="R32"/>
  <c r="R33"/>
  <c r="W33" s="1"/>
  <c r="Y33" s="1"/>
  <c r="R34"/>
  <c r="R35"/>
  <c r="R36"/>
  <c r="W36" s="1"/>
  <c r="Y36" s="1"/>
  <c r="R37"/>
  <c r="R38"/>
  <c r="W38" s="1"/>
  <c r="Y38" s="1"/>
  <c r="R39"/>
  <c r="R65"/>
  <c r="W65" s="1"/>
  <c r="Y65" s="1"/>
  <c r="R67"/>
  <c r="W67" s="1"/>
  <c r="Y67" s="1"/>
  <c r="R69"/>
  <c r="R71"/>
  <c r="R73"/>
  <c r="W73" s="1"/>
  <c r="Y73" s="1"/>
  <c r="R75"/>
  <c r="R77"/>
  <c r="R79"/>
  <c r="R81"/>
  <c r="R83"/>
  <c r="R85"/>
  <c r="W85" s="1"/>
  <c r="Y85" s="1"/>
  <c r="M195"/>
  <c r="R40"/>
  <c r="W40" s="1"/>
  <c r="Y40" s="1"/>
  <c r="R41"/>
  <c r="W41" s="1"/>
  <c r="Y41" s="1"/>
  <c r="R42"/>
  <c r="R43"/>
  <c r="R44"/>
  <c r="R45"/>
  <c r="R46"/>
  <c r="W46" s="1"/>
  <c r="Y46" s="1"/>
  <c r="R47"/>
  <c r="R48"/>
  <c r="W48" s="1"/>
  <c r="Y48" s="1"/>
  <c r="R49"/>
  <c r="W49" s="1"/>
  <c r="Y49" s="1"/>
  <c r="R50"/>
  <c r="R51"/>
  <c r="R52"/>
  <c r="W52" s="1"/>
  <c r="Y52" s="1"/>
  <c r="R53"/>
  <c r="R54"/>
  <c r="R55"/>
  <c r="R56"/>
  <c r="R57"/>
  <c r="W57" s="1"/>
  <c r="Y57" s="1"/>
  <c r="R58"/>
  <c r="R59"/>
  <c r="R60"/>
  <c r="R61"/>
  <c r="R62"/>
  <c r="R63"/>
  <c r="R86"/>
  <c r="R87"/>
  <c r="R88"/>
  <c r="W88" s="1"/>
  <c r="Y88" s="1"/>
  <c r="R91"/>
  <c r="R92"/>
  <c r="R93"/>
  <c r="W93" s="1"/>
  <c r="Y93" s="1"/>
  <c r="R94"/>
  <c r="R95"/>
  <c r="R96"/>
  <c r="R97"/>
  <c r="R98"/>
  <c r="W98" s="1"/>
  <c r="Y98" s="1"/>
  <c r="R99"/>
  <c r="R100"/>
  <c r="R101"/>
  <c r="W101" s="1"/>
  <c r="Y101" s="1"/>
  <c r="R102"/>
  <c r="R103"/>
  <c r="R104"/>
  <c r="R105"/>
  <c r="W105" s="1"/>
  <c r="Y105" s="1"/>
  <c r="R106"/>
  <c r="W106" s="1"/>
  <c r="Y106" s="1"/>
  <c r="R107"/>
  <c r="R108"/>
  <c r="R109"/>
  <c r="R110"/>
  <c r="R111"/>
  <c r="R112"/>
  <c r="R113"/>
  <c r="W113" s="1"/>
  <c r="Y113" s="1"/>
  <c r="R114"/>
  <c r="R115"/>
  <c r="R116"/>
  <c r="R117"/>
  <c r="R118"/>
  <c r="W118" s="1"/>
  <c r="Y118" s="1"/>
  <c r="R119"/>
  <c r="R120"/>
  <c r="R121"/>
  <c r="W121" s="1"/>
  <c r="Y121" s="1"/>
  <c r="R122"/>
  <c r="R123"/>
  <c r="R124"/>
  <c r="R125"/>
  <c r="W125" s="1"/>
  <c r="Y125" s="1"/>
  <c r="R126"/>
  <c r="W126" s="1"/>
  <c r="Y126" s="1"/>
  <c r="R127"/>
  <c r="R128"/>
  <c r="R129"/>
  <c r="R130"/>
  <c r="R131"/>
  <c r="R132"/>
  <c r="R133"/>
  <c r="W133" s="1"/>
  <c r="Y133" s="1"/>
  <c r="R134"/>
  <c r="W134" s="1"/>
  <c r="Y134" s="1"/>
  <c r="R135"/>
  <c r="R136"/>
  <c r="R137"/>
  <c r="R138"/>
  <c r="R139"/>
  <c r="R140"/>
  <c r="R141"/>
  <c r="W141" s="1"/>
  <c r="Y141" s="1"/>
  <c r="R142"/>
  <c r="W142" s="1"/>
  <c r="Y142" s="1"/>
  <c r="R143"/>
  <c r="R144"/>
  <c r="R145"/>
  <c r="R146"/>
  <c r="R147"/>
  <c r="R148"/>
  <c r="R149"/>
  <c r="W149" s="1"/>
  <c r="Y149" s="1"/>
  <c r="R150"/>
  <c r="W150" s="1"/>
  <c r="Y150" s="1"/>
  <c r="R151"/>
  <c r="R152"/>
  <c r="R153"/>
  <c r="W153" s="1"/>
  <c r="Y153" s="1"/>
  <c r="R154"/>
  <c r="R155"/>
  <c r="R156"/>
  <c r="R157"/>
  <c r="R158"/>
  <c r="W158" s="1"/>
  <c r="Y158" s="1"/>
  <c r="R159"/>
  <c r="R160"/>
  <c r="R161"/>
  <c r="W161" s="1"/>
  <c r="Y161" s="1"/>
  <c r="R162"/>
  <c r="R163"/>
  <c r="R164"/>
  <c r="R165"/>
  <c r="W165" s="1"/>
  <c r="Y165" s="1"/>
  <c r="R166"/>
  <c r="R167"/>
  <c r="R168"/>
  <c r="R169"/>
  <c r="R170"/>
  <c r="W170" s="1"/>
  <c r="Y170" s="1"/>
  <c r="R171"/>
  <c r="N195"/>
  <c r="X156" l="1"/>
  <c r="X140"/>
  <c r="X124"/>
  <c r="X169"/>
  <c r="X129"/>
  <c r="X53"/>
  <c r="X13"/>
  <c r="X166"/>
  <c r="X138"/>
  <c r="X110"/>
  <c r="X62"/>
  <c r="X54"/>
  <c r="X50"/>
  <c r="X177"/>
  <c r="X74"/>
  <c r="X76"/>
  <c r="W11"/>
  <c r="Y11" s="1"/>
  <c r="X167"/>
  <c r="X163"/>
  <c r="X159"/>
  <c r="X155"/>
  <c r="X143"/>
  <c r="X139"/>
  <c r="X119"/>
  <c r="X115"/>
  <c r="X99"/>
  <c r="X95"/>
  <c r="X63"/>
  <c r="X59"/>
  <c r="X55"/>
  <c r="X51"/>
  <c r="X47"/>
  <c r="X79"/>
  <c r="X71"/>
  <c r="X39"/>
  <c r="X35"/>
  <c r="X31"/>
  <c r="X27"/>
  <c r="X23"/>
  <c r="X15"/>
  <c r="X12"/>
  <c r="X8"/>
  <c r="X4"/>
  <c r="X9"/>
  <c r="X5"/>
  <c r="X66"/>
  <c r="X78"/>
  <c r="X180"/>
  <c r="X84"/>
  <c r="X187"/>
  <c r="X72"/>
  <c r="X181"/>
  <c r="W187"/>
  <c r="Y187" s="1"/>
  <c r="W179"/>
  <c r="Y179" s="1"/>
  <c r="W171"/>
  <c r="Y171" s="1"/>
  <c r="W163"/>
  <c r="Y163" s="1"/>
  <c r="W159"/>
  <c r="Y159" s="1"/>
  <c r="W151"/>
  <c r="Y151" s="1"/>
  <c r="W147"/>
  <c r="Y147" s="1"/>
  <c r="W143"/>
  <c r="Y143" s="1"/>
  <c r="W135"/>
  <c r="Y135" s="1"/>
  <c r="W131"/>
  <c r="Y131" s="1"/>
  <c r="W127"/>
  <c r="Y127" s="1"/>
  <c r="W123"/>
  <c r="Y123" s="1"/>
  <c r="W115"/>
  <c r="Y115" s="1"/>
  <c r="W111"/>
  <c r="Y111" s="1"/>
  <c r="W107"/>
  <c r="Y107" s="1"/>
  <c r="W103"/>
  <c r="Y103" s="1"/>
  <c r="W95"/>
  <c r="Y95" s="1"/>
  <c r="W91"/>
  <c r="Y91" s="1"/>
  <c r="W19"/>
  <c r="Y19" s="1"/>
  <c r="X80"/>
  <c r="W77"/>
  <c r="Y77" s="1"/>
  <c r="W69"/>
  <c r="Y69" s="1"/>
  <c r="W61"/>
  <c r="Y61" s="1"/>
  <c r="W53"/>
  <c r="Y53" s="1"/>
  <c r="W13"/>
  <c r="Y13" s="1"/>
  <c r="X193"/>
  <c r="W182"/>
  <c r="Y182" s="1"/>
  <c r="W178"/>
  <c r="Y178" s="1"/>
  <c r="W166"/>
  <c r="Y166" s="1"/>
  <c r="W162"/>
  <c r="Y162" s="1"/>
  <c r="W154"/>
  <c r="Y154" s="1"/>
  <c r="W146"/>
  <c r="Y146" s="1"/>
  <c r="W138"/>
  <c r="Y138" s="1"/>
  <c r="W130"/>
  <c r="Y130" s="1"/>
  <c r="W122"/>
  <c r="Y122" s="1"/>
  <c r="W114"/>
  <c r="Y114" s="1"/>
  <c r="W110"/>
  <c r="Y110" s="1"/>
  <c r="W102"/>
  <c r="Y102" s="1"/>
  <c r="W94"/>
  <c r="Y94" s="1"/>
  <c r="W81"/>
  <c r="Y81" s="1"/>
  <c r="W5"/>
  <c r="Y5" s="1"/>
  <c r="W190"/>
  <c r="Y190" s="1"/>
  <c r="X108"/>
  <c r="X44"/>
  <c r="X65"/>
  <c r="X186"/>
  <c r="X185"/>
  <c r="X68"/>
  <c r="W68"/>
  <c r="Y68" s="1"/>
  <c r="W64"/>
  <c r="Y64" s="1"/>
  <c r="W60"/>
  <c r="Y60" s="1"/>
  <c r="W56"/>
  <c r="Y56" s="1"/>
  <c r="W185"/>
  <c r="Y185" s="1"/>
  <c r="W169"/>
  <c r="Y169" s="1"/>
  <c r="W157"/>
  <c r="Y157" s="1"/>
  <c r="W145"/>
  <c r="Y145" s="1"/>
  <c r="W137"/>
  <c r="Y137" s="1"/>
  <c r="W129"/>
  <c r="Y129" s="1"/>
  <c r="W117"/>
  <c r="Y117" s="1"/>
  <c r="W109"/>
  <c r="Y109" s="1"/>
  <c r="W97"/>
  <c r="Y97" s="1"/>
  <c r="W44"/>
  <c r="Y44" s="1"/>
  <c r="W32"/>
  <c r="Y32" s="1"/>
  <c r="W28"/>
  <c r="Y28" s="1"/>
  <c r="W24"/>
  <c r="Y24" s="1"/>
  <c r="W16"/>
  <c r="Y16" s="1"/>
  <c r="X164"/>
  <c r="X86"/>
  <c r="X52"/>
  <c r="X40"/>
  <c r="X36"/>
  <c r="X20"/>
  <c r="X165"/>
  <c r="X149"/>
  <c r="X133"/>
  <c r="X121"/>
  <c r="X105"/>
  <c r="X49"/>
  <c r="X75"/>
  <c r="X29"/>
  <c r="X17"/>
  <c r="X6"/>
  <c r="X190"/>
  <c r="X174"/>
  <c r="X173"/>
  <c r="X172"/>
  <c r="X175"/>
  <c r="X189"/>
  <c r="W70"/>
  <c r="Y70" s="1"/>
  <c r="W25"/>
  <c r="Y25" s="1"/>
  <c r="W45"/>
  <c r="Y45" s="1"/>
  <c r="W83"/>
  <c r="Y83" s="1"/>
  <c r="W42"/>
  <c r="Y42" s="1"/>
  <c r="W34"/>
  <c r="Y34" s="1"/>
  <c r="W26"/>
  <c r="Y26" s="1"/>
  <c r="W22"/>
  <c r="Y22" s="1"/>
  <c r="W14"/>
  <c r="X14" s="1"/>
  <c r="W10"/>
  <c r="Y10" s="1"/>
  <c r="Y4"/>
  <c r="W4"/>
  <c r="X160"/>
  <c r="X144"/>
  <c r="X92"/>
  <c r="X48"/>
  <c r="X73"/>
  <c r="X161"/>
  <c r="X153"/>
  <c r="X141"/>
  <c r="X125"/>
  <c r="X113"/>
  <c r="X101"/>
  <c r="X93"/>
  <c r="X57"/>
  <c r="X41"/>
  <c r="X67"/>
  <c r="X33"/>
  <c r="X21"/>
  <c r="X7"/>
  <c r="X191"/>
  <c r="X170"/>
  <c r="X158"/>
  <c r="X150"/>
  <c r="X142"/>
  <c r="X134"/>
  <c r="X126"/>
  <c r="X118"/>
  <c r="X106"/>
  <c r="X98"/>
  <c r="X88"/>
  <c r="X58"/>
  <c r="X46"/>
  <c r="X85"/>
  <c r="X38"/>
  <c r="X30"/>
  <c r="X18"/>
  <c r="W183"/>
  <c r="Y183" s="1"/>
  <c r="W86"/>
  <c r="Y86" s="1"/>
  <c r="W82"/>
  <c r="Y82" s="1"/>
  <c r="W37"/>
  <c r="Y37" s="1"/>
  <c r="W75"/>
  <c r="Y75" s="1"/>
  <c r="W7"/>
  <c r="Y7" s="1"/>
  <c r="W188"/>
  <c r="Y188" s="1"/>
  <c r="W184"/>
  <c r="Y184" s="1"/>
  <c r="W176"/>
  <c r="Y176" s="1"/>
  <c r="W172"/>
  <c r="Y172" s="1"/>
  <c r="W168"/>
  <c r="Y168" s="1"/>
  <c r="W164"/>
  <c r="Y164" s="1"/>
  <c r="W160"/>
  <c r="Y160" s="1"/>
  <c r="W156"/>
  <c r="Y156" s="1"/>
  <c r="W152"/>
  <c r="Y152" s="1"/>
  <c r="W148"/>
  <c r="Y148" s="1"/>
  <c r="W144"/>
  <c r="Y144" s="1"/>
  <c r="W140"/>
  <c r="Y140" s="1"/>
  <c r="W136"/>
  <c r="Y136" s="1"/>
  <c r="W132"/>
  <c r="Y132" s="1"/>
  <c r="W128"/>
  <c r="Y128" s="1"/>
  <c r="W124"/>
  <c r="Y124" s="1"/>
  <c r="W120"/>
  <c r="Y120" s="1"/>
  <c r="W116"/>
  <c r="Y116" s="1"/>
  <c r="W112"/>
  <c r="Y112" s="1"/>
  <c r="W108"/>
  <c r="Y108" s="1"/>
  <c r="W104"/>
  <c r="Y104" s="1"/>
  <c r="W100"/>
  <c r="Y100" s="1"/>
  <c r="W96"/>
  <c r="Y96" s="1"/>
  <c r="W92"/>
  <c r="Y92" s="1"/>
  <c r="W87"/>
  <c r="Y87" s="1"/>
  <c r="W43"/>
  <c r="Y43" s="1"/>
  <c r="V195"/>
  <c r="R195"/>
  <c r="Q195"/>
  <c r="X82" l="1"/>
  <c r="X60"/>
  <c r="Y195"/>
  <c r="X136"/>
  <c r="X24"/>
  <c r="X91"/>
  <c r="X107"/>
  <c r="X176"/>
  <c r="X45"/>
  <c r="X116"/>
  <c r="X87"/>
  <c r="X120"/>
  <c r="X183"/>
  <c r="X128"/>
  <c r="X182"/>
  <c r="X103"/>
  <c r="X135"/>
  <c r="X151"/>
  <c r="X178"/>
  <c r="X22"/>
  <c r="X77"/>
  <c r="X114"/>
  <c r="X146"/>
  <c r="X64"/>
  <c r="X83"/>
  <c r="X97"/>
  <c r="X137"/>
  <c r="X16"/>
  <c r="X112"/>
  <c r="X168"/>
  <c r="X104"/>
  <c r="X100"/>
  <c r="X70"/>
  <c r="X32"/>
  <c r="X19"/>
  <c r="X43"/>
  <c r="X131"/>
  <c r="X147"/>
  <c r="X179"/>
  <c r="X69"/>
  <c r="X37"/>
  <c r="X61"/>
  <c r="X96"/>
  <c r="X28"/>
  <c r="X111"/>
  <c r="X127"/>
  <c r="X10"/>
  <c r="X34"/>
  <c r="X102"/>
  <c r="X130"/>
  <c r="X162"/>
  <c r="X25"/>
  <c r="X117"/>
  <c r="X157"/>
  <c r="X56"/>
  <c r="W195"/>
  <c r="Y14"/>
  <c r="X188"/>
  <c r="X148"/>
  <c r="X132"/>
  <c r="X184"/>
  <c r="X152"/>
  <c r="X123"/>
  <c r="X171"/>
  <c r="X11"/>
  <c r="X26"/>
  <c r="X195" s="1"/>
  <c r="X42"/>
  <c r="X94"/>
  <c r="X122"/>
  <c r="X154"/>
  <c r="X109"/>
  <c r="X145"/>
  <c r="X81"/>
  <c r="T203"/>
  <c r="G39" i="12" l="1"/>
  <c r="H38"/>
  <c r="H37"/>
  <c r="H36"/>
  <c r="H35"/>
  <c r="H34"/>
  <c r="H33"/>
  <c r="H39" l="1"/>
  <c r="G89" l="1"/>
  <c r="F89"/>
  <c r="G77"/>
  <c r="F77"/>
  <c r="F93" s="1"/>
  <c r="G93" l="1"/>
  <c r="H89"/>
  <c r="H77"/>
  <c r="H93" s="1"/>
</calcChain>
</file>

<file path=xl/sharedStrings.xml><?xml version="1.0" encoding="utf-8"?>
<sst xmlns="http://schemas.openxmlformats.org/spreadsheetml/2006/main" count="2614" uniqueCount="1104">
  <si>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</si>
  <si>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</si>
  <si>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</si>
  <si>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</si>
  <si>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</si>
  <si>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</si>
  <si>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</si>
  <si>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</si>
  <si>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</si>
  <si>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</si>
  <si>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</si>
  <si>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</t>
  </si>
  <si>
    <t>0012</t>
  </si>
  <si>
    <t>0013</t>
  </si>
  <si>
    <t>101</t>
  </si>
  <si>
    <t>0101</t>
  </si>
  <si>
    <t>102</t>
  </si>
  <si>
    <t>0102</t>
  </si>
  <si>
    <t>103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</si>
  <si>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</si>
  <si>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</si>
  <si>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</si>
  <si>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</si>
  <si>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</si>
  <si>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</si>
  <si>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</si>
  <si>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</si>
  <si>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</si>
  <si>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</si>
  <si>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</si>
  <si>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</si>
  <si>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</si>
  <si>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</si>
  <si>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</si>
  <si>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</si>
  <si>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</si>
  <si>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</si>
  <si>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</si>
  <si>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</si>
  <si>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</si>
  <si>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</si>
  <si>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</si>
  <si>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</si>
  <si>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</si>
  <si>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</si>
  <si>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0516</t>
  </si>
  <si>
    <t>2091</t>
  </si>
  <si>
    <t>2898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</si>
  <si>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</si>
  <si>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</si>
  <si>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</si>
  <si>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</si>
  <si>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</si>
  <si>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</si>
  <si>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</si>
  <si>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</si>
  <si>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</si>
  <si>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</si>
  <si>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</si>
  <si>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</si>
  <si>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</si>
  <si>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</si>
  <si>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</si>
  <si>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</si>
  <si>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</si>
  <si>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</si>
  <si>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</si>
  <si>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</si>
  <si>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</si>
  <si>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</si>
  <si>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</si>
  <si>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</si>
  <si>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</si>
  <si>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</si>
  <si>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</si>
  <si>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</si>
  <si>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</si>
  <si>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</si>
  <si>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</si>
  <si>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</si>
  <si>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</si>
  <si>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</si>
  <si>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</si>
  <si>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</si>
  <si>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</si>
  <si>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</si>
  <si>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</si>
  <si>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</si>
  <si>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</si>
  <si>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</si>
  <si>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</si>
  <si>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</si>
  <si>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124</t>
  </si>
  <si>
    <t>0124</t>
  </si>
  <si>
    <t>125</t>
  </si>
  <si>
    <t>0125</t>
  </si>
  <si>
    <t>126</t>
  </si>
  <si>
    <t>0126</t>
  </si>
  <si>
    <t>127</t>
  </si>
  <si>
    <t>2006</t>
  </si>
  <si>
    <t>2821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</si>
  <si>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</si>
  <si>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</si>
  <si>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</si>
  <si>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</si>
  <si>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</si>
  <si>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</si>
  <si>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</si>
  <si>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</si>
  <si>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</si>
  <si>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</si>
  <si>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</si>
  <si>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</si>
  <si>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</si>
  <si>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</si>
  <si>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</si>
  <si>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0143</t>
  </si>
  <si>
    <t>166</t>
  </si>
  <si>
    <t>0166</t>
  </si>
  <si>
    <t>167</t>
  </si>
  <si>
    <t>0167</t>
  </si>
  <si>
    <t>169</t>
  </si>
  <si>
    <t>0169</t>
  </si>
  <si>
    <t>171</t>
  </si>
  <si>
    <t>0171</t>
  </si>
  <si>
    <t>172</t>
  </si>
  <si>
    <t>0172</t>
  </si>
  <si>
    <t>175</t>
  </si>
  <si>
    <t>1393</t>
  </si>
  <si>
    <t>2903</t>
  </si>
  <si>
    <t>208</t>
  </si>
  <si>
    <t>2192</t>
  </si>
  <si>
    <t>2193</t>
  </si>
  <si>
    <t>212</t>
  </si>
  <si>
    <t>2214</t>
  </si>
  <si>
    <t>2215</t>
  </si>
  <si>
    <t>2217</t>
  </si>
  <si>
    <t>2218</t>
  </si>
  <si>
    <t>2219</t>
  </si>
  <si>
    <t>2224</t>
  </si>
  <si>
    <t>2226</t>
  </si>
  <si>
    <t>2229</t>
  </si>
  <si>
    <t>2232</t>
  </si>
  <si>
    <t>2233</t>
  </si>
  <si>
    <t>2235</t>
  </si>
  <si>
    <t>2240</t>
  </si>
  <si>
    <t>2244</t>
  </si>
  <si>
    <t>2245</t>
  </si>
  <si>
    <t>2246</t>
  </si>
  <si>
    <t>2249</t>
  </si>
  <si>
    <t>2258</t>
  </si>
  <si>
    <t>2259</t>
  </si>
  <si>
    <t>2266</t>
  </si>
  <si>
    <t>2267</t>
  </si>
  <si>
    <t>213</t>
  </si>
  <si>
    <t>0213</t>
  </si>
  <si>
    <t>2009</t>
  </si>
  <si>
    <t>214</t>
  </si>
  <si>
    <t>2206</t>
  </si>
  <si>
    <t>2207</t>
  </si>
  <si>
    <t>2208</t>
  </si>
  <si>
    <t>2209</t>
  </si>
  <si>
    <t>2210</t>
  </si>
  <si>
    <t>2211</t>
  </si>
  <si>
    <t>2212</t>
  </si>
  <si>
    <t>2213</t>
  </si>
  <si>
    <t>2932</t>
  </si>
  <si>
    <t>2933</t>
  </si>
  <si>
    <t>217</t>
  </si>
  <si>
    <t>0217</t>
  </si>
  <si>
    <t>218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</si>
  <si>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</si>
  <si>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</si>
  <si>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</si>
  <si>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</si>
  <si>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</si>
  <si>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</si>
  <si>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</si>
  <si>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</si>
  <si>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</si>
  <si>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</si>
  <si>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</si>
  <si>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221</t>
  </si>
  <si>
    <t>0221</t>
  </si>
  <si>
    <t>222</t>
  </si>
  <si>
    <t>0222</t>
  </si>
  <si>
    <t>513</t>
  </si>
  <si>
    <t>0513</t>
  </si>
  <si>
    <t>514</t>
  </si>
  <si>
    <t>0514</t>
  </si>
  <si>
    <t>516</t>
  </si>
  <si>
    <t>2936</t>
  </si>
  <si>
    <t>604</t>
  </si>
  <si>
    <t>0604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</si>
  <si>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</si>
  <si>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</si>
  <si>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</si>
  <si>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</si>
  <si>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</si>
  <si>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</si>
  <si>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</si>
  <si>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</si>
  <si>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</si>
  <si>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</si>
  <si>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</si>
  <si>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</si>
  <si>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</si>
  <si>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</si>
  <si>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</si>
  <si>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</si>
  <si>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</si>
  <si>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</si>
  <si>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</si>
  <si>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</si>
  <si>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</si>
  <si>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</si>
  <si>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</si>
  <si>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</si>
  <si>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</si>
  <si>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</si>
  <si>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</si>
  <si>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</si>
  <si>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</si>
  <si>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</si>
  <si>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</si>
  <si>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</si>
  <si>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</si>
  <si>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</si>
  <si>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</si>
  <si>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</si>
  <si>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</si>
  <si>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</si>
  <si>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</si>
  <si>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</si>
  <si>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</si>
  <si>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</si>
  <si>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</si>
  <si>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</si>
  <si>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</si>
  <si>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</si>
  <si>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</si>
  <si>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</si>
  <si>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</si>
  <si>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</si>
  <si>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</si>
  <si>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2761</t>
  </si>
  <si>
    <t>650</t>
  </si>
  <si>
    <t>0650</t>
  </si>
  <si>
    <t>2767</t>
  </si>
  <si>
    <t>2769</t>
  </si>
  <si>
    <t>651</t>
  </si>
  <si>
    <t>0651</t>
  </si>
  <si>
    <t>653</t>
  </si>
  <si>
    <t>0653</t>
  </si>
  <si>
    <t>654</t>
  </si>
  <si>
    <t>0698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</si>
  <si>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</si>
  <si>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</si>
  <si>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</si>
  <si>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</si>
  <si>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</si>
  <si>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</si>
  <si>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</si>
  <si>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</si>
  <si>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</si>
  <si>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</si>
  <si>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</si>
  <si>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</si>
  <si>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</si>
  <si>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</si>
  <si>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</si>
  <si>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</si>
  <si>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</si>
  <si>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</si>
  <si>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</si>
  <si>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</si>
  <si>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</si>
  <si>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</si>
  <si>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</si>
  <si>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</si>
  <si>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</si>
  <si>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656</t>
  </si>
  <si>
    <t>0656</t>
  </si>
  <si>
    <t>2897</t>
  </si>
  <si>
    <t>657</t>
  </si>
  <si>
    <t>0657</t>
  </si>
  <si>
    <t>2737</t>
  </si>
  <si>
    <t>2738</t>
  </si>
  <si>
    <t>658</t>
  </si>
  <si>
    <t>0658</t>
  </si>
  <si>
    <t>2762</t>
  </si>
  <si>
    <t>2763</t>
  </si>
  <si>
    <t>659</t>
  </si>
  <si>
    <t>0659</t>
  </si>
  <si>
    <t>2771</t>
  </si>
  <si>
    <t>660</t>
  </si>
  <si>
    <t>0660</t>
  </si>
  <si>
    <t>662</t>
  </si>
  <si>
    <t>0662</t>
  </si>
  <si>
    <t>2766</t>
  </si>
  <si>
    <t>667</t>
  </si>
  <si>
    <t>0667</t>
  </si>
  <si>
    <t>670</t>
  </si>
  <si>
    <t>0670</t>
  </si>
  <si>
    <t>671</t>
  </si>
  <si>
    <t>0671</t>
  </si>
  <si>
    <t>689</t>
  </si>
  <si>
    <t>0689</t>
  </si>
  <si>
    <t>690</t>
  </si>
  <si>
    <t>0690</t>
  </si>
  <si>
    <t>691</t>
  </si>
  <si>
    <t>0691</t>
  </si>
  <si>
    <t>692</t>
  </si>
  <si>
    <t>0692</t>
  </si>
  <si>
    <t>694</t>
  </si>
  <si>
    <t>0694</t>
  </si>
  <si>
    <t>696</t>
  </si>
  <si>
    <t>0696</t>
  </si>
  <si>
    <t>702</t>
  </si>
  <si>
    <t>2841</t>
  </si>
  <si>
    <t>2842</t>
  </si>
  <si>
    <t>2843</t>
  </si>
  <si>
    <t>2855</t>
  </si>
  <si>
    <t>2858</t>
  </si>
  <si>
    <t>2862</t>
  </si>
  <si>
    <t>2864</t>
  </si>
  <si>
    <t>2866</t>
  </si>
  <si>
    <t>703</t>
  </si>
  <si>
    <t>704</t>
  </si>
  <si>
    <t>0704</t>
  </si>
  <si>
    <t>705</t>
  </si>
  <si>
    <t>0705</t>
  </si>
  <si>
    <t>710</t>
  </si>
  <si>
    <t>0710</t>
  </si>
  <si>
    <t>711</t>
  </si>
  <si>
    <t>0711</t>
  </si>
  <si>
    <t>712</t>
  </si>
  <si>
    <t>0712</t>
  </si>
  <si>
    <t>713</t>
  </si>
  <si>
    <t>0713</t>
  </si>
  <si>
    <t>715</t>
  </si>
  <si>
    <t>0715</t>
  </si>
  <si>
    <t>716</t>
  </si>
  <si>
    <t>0716</t>
  </si>
  <si>
    <t>717</t>
  </si>
  <si>
    <t>0717</t>
  </si>
  <si>
    <t>718</t>
  </si>
  <si>
    <t>0718</t>
  </si>
  <si>
    <t>719</t>
  </si>
  <si>
    <t>0719</t>
  </si>
  <si>
    <t>728</t>
  </si>
  <si>
    <t>0728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</si>
  <si>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</si>
  <si>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</si>
  <si>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</si>
  <si>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</si>
  <si>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</si>
  <si>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</si>
  <si>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</si>
  <si>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</si>
  <si>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</si>
  <si>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</si>
  <si>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</si>
  <si>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</si>
  <si>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</si>
  <si>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</si>
  <si>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</si>
  <si>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</si>
  <si>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</si>
  <si>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</si>
  <si>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</si>
  <si>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</si>
  <si>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</si>
  <si>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</si>
  <si>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</si>
  <si>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</si>
  <si>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</si>
  <si>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</si>
  <si>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</si>
  <si>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</si>
  <si>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</si>
  <si>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</si>
  <si>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</si>
  <si>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</si>
  <si>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</si>
  <si>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</si>
  <si>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811</t>
  </si>
  <si>
    <t>0811</t>
  </si>
  <si>
    <t>812</t>
  </si>
  <si>
    <t>0812</t>
  </si>
  <si>
    <t>815</t>
  </si>
  <si>
    <t>0815</t>
  </si>
  <si>
    <t>816</t>
  </si>
  <si>
    <t>2052</t>
  </si>
  <si>
    <t>818</t>
  </si>
  <si>
    <t>2081</t>
  </si>
  <si>
    <t>820</t>
  </si>
  <si>
    <t>0515</t>
  </si>
  <si>
    <t>0820</t>
  </si>
  <si>
    <t>821</t>
  </si>
  <si>
    <t>0821</t>
  </si>
  <si>
    <t>826</t>
  </si>
  <si>
    <t>0826</t>
  </si>
  <si>
    <t>827</t>
  </si>
  <si>
    <t>0827</t>
  </si>
  <si>
    <t>832</t>
  </si>
  <si>
    <t>0832</t>
  </si>
  <si>
    <t>840</t>
  </si>
  <si>
    <t>0840</t>
  </si>
  <si>
    <t>843</t>
  </si>
  <si>
    <t>0843</t>
  </si>
  <si>
    <t>844</t>
  </si>
  <si>
    <t>0844</t>
  </si>
  <si>
    <t>852</t>
  </si>
  <si>
    <t>0852</t>
  </si>
  <si>
    <t>854</t>
  </si>
  <si>
    <t>0854</t>
  </si>
  <si>
    <t>856</t>
  </si>
  <si>
    <t>867</t>
  </si>
  <si>
    <t>0867</t>
  </si>
  <si>
    <t>871</t>
  </si>
  <si>
    <t>0871</t>
  </si>
  <si>
    <t>872</t>
  </si>
  <si>
    <t>0872</t>
  </si>
  <si>
    <t>873</t>
  </si>
  <si>
    <t>0873</t>
  </si>
  <si>
    <t>952</t>
  </si>
  <si>
    <t>2147</t>
  </si>
  <si>
    <t>2148</t>
  </si>
  <si>
    <t>2151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</si>
  <si>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</si>
  <si>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</si>
  <si>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</si>
  <si>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</si>
  <si>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</si>
  <si>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</si>
  <si>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</si>
  <si>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</si>
  <si>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</si>
  <si>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955</t>
  </si>
  <si>
    <t>0955</t>
  </si>
  <si>
    <t>957</t>
  </si>
  <si>
    <t>0957</t>
  </si>
  <si>
    <t>964</t>
  </si>
  <si>
    <t>2194</t>
  </si>
  <si>
    <t>2195</t>
  </si>
  <si>
    <t>2196</t>
  </si>
  <si>
    <t>2197</t>
  </si>
  <si>
    <t>2199</t>
  </si>
  <si>
    <t>2201</t>
  </si>
  <si>
    <t>2202</t>
  </si>
  <si>
    <t>2204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</si>
  <si>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</si>
  <si>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</si>
  <si>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</si>
  <si>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</si>
  <si>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</si>
  <si>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</si>
  <si>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</si>
  <si>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</si>
  <si>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</si>
  <si>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</si>
  <si>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</si>
  <si>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866</t>
  </si>
  <si>
    <t>0866</t>
  </si>
  <si>
    <t>Registrar ID</t>
  </si>
  <si>
    <t>S.No</t>
  </si>
  <si>
    <t>Reg_Name</t>
  </si>
  <si>
    <t>EA Code</t>
  </si>
  <si>
    <t>Ea_Name</t>
  </si>
  <si>
    <t>No. of Aadhaar generated count for Phase III</t>
  </si>
  <si>
    <t>No. of Aadhaar generated count for Phase IV</t>
  </si>
  <si>
    <t>CEL Phase III</t>
  </si>
  <si>
    <t>CEL Phase IV</t>
  </si>
  <si>
    <t>CEL Phase V</t>
  </si>
  <si>
    <t>No. of Biometrric Aadhaar generated count</t>
  </si>
  <si>
    <t>No. of Demographic Aadhaar generated</t>
  </si>
  <si>
    <t>Mandatory BIO Update &gt; 5</t>
  </si>
  <si>
    <t>2807</t>
  </si>
  <si>
    <t>847</t>
  </si>
  <si>
    <t>0847</t>
  </si>
  <si>
    <t>2223</t>
  </si>
  <si>
    <t>519</t>
  </si>
  <si>
    <t>0519</t>
  </si>
  <si>
    <t>2937</t>
  </si>
  <si>
    <t>722</t>
  </si>
  <si>
    <t>0722</t>
  </si>
  <si>
    <t>841</t>
  </si>
  <si>
    <t>2708</t>
  </si>
  <si>
    <t>0000</t>
  </si>
  <si>
    <t>2906</t>
  </si>
  <si>
    <t>224</t>
  </si>
  <si>
    <t>2981</t>
  </si>
  <si>
    <t>2987</t>
  </si>
  <si>
    <t>2844</t>
  </si>
  <si>
    <t>714</t>
  </si>
  <si>
    <t>829</t>
  </si>
  <si>
    <t>2253</t>
  </si>
  <si>
    <t>0714</t>
  </si>
  <si>
    <t>0829</t>
  </si>
  <si>
    <t>0224</t>
  </si>
  <si>
    <t>2969</t>
  </si>
  <si>
    <t>2971</t>
  </si>
  <si>
    <t>2973</t>
  </si>
  <si>
    <t>2974</t>
  </si>
  <si>
    <t>2979</t>
  </si>
  <si>
    <t>2980</t>
  </si>
  <si>
    <t>2983</t>
  </si>
  <si>
    <t>2984</t>
  </si>
  <si>
    <t>2985</t>
  </si>
  <si>
    <t>2986</t>
  </si>
  <si>
    <t>2988</t>
  </si>
  <si>
    <t>2989</t>
  </si>
  <si>
    <t>2992</t>
  </si>
  <si>
    <t>UIDAI-Registrar</t>
  </si>
  <si>
    <t>UID ASK</t>
  </si>
  <si>
    <t>Jammu and Kashmir Bank</t>
  </si>
  <si>
    <t>Govt of Himachal Pradesh</t>
  </si>
  <si>
    <t>FCS Govt of Punjab</t>
  </si>
  <si>
    <t>Govt. of Uttarkhand</t>
  </si>
  <si>
    <t>FCR Govt of Haryana</t>
  </si>
  <si>
    <t>Dept of ITC Govt of Rajasthan</t>
  </si>
  <si>
    <t>Govt of Sikkim - Dept of Econo</t>
  </si>
  <si>
    <t>RDD Govt of Tripura</t>
  </si>
  <si>
    <t>General Admn. Department, Govt of Assam</t>
  </si>
  <si>
    <t>Govt of Gujarat</t>
  </si>
  <si>
    <t>UT Of Daman and Diu</t>
  </si>
  <si>
    <t>UT Govt. Of Dadra &amp; Nagar Haveli</t>
  </si>
  <si>
    <t>Govt of Maharashtra</t>
  </si>
  <si>
    <t xml:space="preserve">Govt of Karnataka </t>
  </si>
  <si>
    <t>Govt of Goa</t>
  </si>
  <si>
    <t>Govt of Kerala</t>
  </si>
  <si>
    <t>UT of Puducherry</t>
  </si>
  <si>
    <t>Civil Supplies - A&amp;N Islands</t>
  </si>
  <si>
    <t>Govt of UT of Chandigarh</t>
  </si>
  <si>
    <t xml:space="preserve">Odisha Computer Application Center </t>
  </si>
  <si>
    <t>DC South East</t>
  </si>
  <si>
    <t>DY. COMMISSIONER SHAHDARA</t>
  </si>
  <si>
    <t>Rural Development Department Bihar-1</t>
  </si>
  <si>
    <t>Rural Development Department, Bihar</t>
  </si>
  <si>
    <t>Dept. Of IT, Govt of Manipur</t>
  </si>
  <si>
    <t xml:space="preserve">RURAL DEVELOPMENT AND PANCHAYAT RAJ Government of Karnataka </t>
  </si>
  <si>
    <t>Secretary IT, Govt. of UT of Ladakh</t>
  </si>
  <si>
    <t>Tamil Nadu eGovernance Agency</t>
  </si>
  <si>
    <t>Commissioner Nagaland</t>
  </si>
  <si>
    <t>Special Secretary Home</t>
  </si>
  <si>
    <t>Govt. of Mizoram</t>
  </si>
  <si>
    <t>DIT Lakshadweep</t>
  </si>
  <si>
    <t>General Administration Department</t>
  </si>
  <si>
    <t>CSC e-Gov.</t>
  </si>
  <si>
    <t>UTIITSL</t>
  </si>
  <si>
    <t>Department of Panchayat Govt. of Gujarat</t>
  </si>
  <si>
    <t>SCHHOOL EDUCATION DEPT,GOVT OF TAMIL NADU</t>
  </si>
  <si>
    <t>Sarba Siksha Abhiyan, Assam</t>
  </si>
  <si>
    <t>Directorate of Elementary Education,Itanagar, Arunachal Pradesh</t>
  </si>
  <si>
    <t>Corporation Bank</t>
  </si>
  <si>
    <t>UCO BANK</t>
  </si>
  <si>
    <t>Andhra Bank</t>
  </si>
  <si>
    <t>KotakMahindra Bank</t>
  </si>
  <si>
    <t>Lakshmi Vilas Bank</t>
  </si>
  <si>
    <t>Bandhan Bank Ltd</t>
  </si>
  <si>
    <t xml:space="preserve">City Union Bank Limited        </t>
  </si>
  <si>
    <t>DCB Bank</t>
  </si>
  <si>
    <t>Federal Bank</t>
  </si>
  <si>
    <t>HDFC Bank Limited</t>
  </si>
  <si>
    <t>ICICI Bank Limited</t>
  </si>
  <si>
    <t>IDFC BANK LIMITED</t>
  </si>
  <si>
    <t>IndusInd Bank</t>
  </si>
  <si>
    <t>Karnataka Bank</t>
  </si>
  <si>
    <t xml:space="preserve">Karur Vysya Bank </t>
  </si>
  <si>
    <t>The Nainital Bank Ltd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</si>
  <si>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</si>
  <si>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</si>
  <si>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</si>
  <si>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</si>
  <si>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</si>
  <si>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</si>
  <si>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</si>
  <si>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India_New_649</t>
  </si>
  <si>
    <t>Central Bank of India_New_650</t>
  </si>
  <si>
    <t>Indian Bank_New_651</t>
  </si>
  <si>
    <t>Indian Bank</t>
  </si>
  <si>
    <t>Punjab National Bank_NEW_653</t>
  </si>
  <si>
    <t>STATE BANK OF INDIA_New_654</t>
  </si>
  <si>
    <t>Union Bank Of India_New_656</t>
  </si>
  <si>
    <t>Canara Bank_New_657</t>
  </si>
  <si>
    <t>Canara Bank II</t>
  </si>
  <si>
    <t>INDIAN OVERSEAS BANK_NEW_659</t>
  </si>
  <si>
    <t>Punjab &amp; Sind Bank_New_660</t>
  </si>
  <si>
    <t>BANK OF MAHARASHTRA_NEW_662</t>
  </si>
  <si>
    <t>IDBI Bank Ltd_New_667</t>
  </si>
  <si>
    <t>BARODA UTTAR PRADESH GRAMIN BANK</t>
  </si>
  <si>
    <t>Baroda UP Gramin Bank</t>
  </si>
  <si>
    <t>Baroda Rajasthan Kshetriya Gramin Bank</t>
  </si>
  <si>
    <t>Capital Small Finance Bank Ltd</t>
  </si>
  <si>
    <t>Fincare Small Finance Bank Limited</t>
  </si>
  <si>
    <t>Equitas Small Finance Bank</t>
  </si>
  <si>
    <t>ESAF SMALL FINANCE BANK LIMITED</t>
  </si>
  <si>
    <t>NORTH EAST SMALL FINANCE BANK RGVN</t>
  </si>
  <si>
    <t>Ujjivan Small Finance Bank</t>
  </si>
  <si>
    <t xml:space="preserve">Bharat Sanchar Nigam Limited </t>
  </si>
  <si>
    <t>BSNL KARNATAKA CIRCLE</t>
  </si>
  <si>
    <t>Navodaya Vidyalaya Samiti</t>
  </si>
  <si>
    <t>BSNL AP Circle</t>
  </si>
  <si>
    <t>BSNL Telangana Circle</t>
  </si>
  <si>
    <t>BSNL BIHAR CIRCLE</t>
  </si>
  <si>
    <t>BSNL ODISHA CIRCLE</t>
  </si>
  <si>
    <t>BSNL JHARKHAND</t>
  </si>
  <si>
    <t>BSNL Assam Circle</t>
  </si>
  <si>
    <t>BSNL NE-I</t>
  </si>
  <si>
    <t xml:space="preserve">BSNL NE II </t>
  </si>
  <si>
    <t>West Bengal Telephones</t>
  </si>
  <si>
    <t>Kolkata Telephones BSNL</t>
  </si>
  <si>
    <t>BSNL M P CIRCLE</t>
  </si>
  <si>
    <t>BSNL Rajasthan</t>
  </si>
  <si>
    <t>Uttar Pradesh West</t>
  </si>
  <si>
    <t>Indiapost</t>
  </si>
  <si>
    <t>Delhi-NW DC</t>
  </si>
  <si>
    <t>Delhi SW DC</t>
  </si>
  <si>
    <t>Delhi - North DC</t>
  </si>
  <si>
    <t>Delhi - Central DC</t>
  </si>
  <si>
    <t>Delhi - ND DC</t>
  </si>
  <si>
    <t>Delhi- West DC</t>
  </si>
  <si>
    <t>Delhi - NE DC</t>
  </si>
  <si>
    <t>Department of Information Technology Govt of Jharkhand</t>
  </si>
  <si>
    <t>Information Technology Electronics and Communication Department, Govt of Telangana</t>
  </si>
  <si>
    <t xml:space="preserve">Madhya Pradesh State Electronics Development Corporation Ltd.  </t>
  </si>
  <si>
    <t>Atalji Janasnehi Directorate, Government of Karnataka</t>
  </si>
  <si>
    <t>Directorate of Social welfare, A&amp;N Islands</t>
  </si>
  <si>
    <t>School Education &amp; Sports, A&amp;N Islands</t>
  </si>
  <si>
    <t>Women and Child Development, Chandigarh</t>
  </si>
  <si>
    <t>Women &amp; Child Development, Govt. of Gujarat</t>
  </si>
  <si>
    <t>Education Department, Govt. of Gujarat</t>
  </si>
  <si>
    <t>Directorate of Secondary Education, Haryana</t>
  </si>
  <si>
    <t>Directorate of Woman and Child Development, Government of Himachal Pradesh</t>
  </si>
  <si>
    <t>School Education and Literacy Department</t>
  </si>
  <si>
    <t>WCD Govt. of MP</t>
  </si>
  <si>
    <t>Women &amp; Child  Devlopment, Maharashtra</t>
  </si>
  <si>
    <t>wcddelhi</t>
  </si>
  <si>
    <t>Women Development and Child Welfare Department, Govt of Telangana</t>
  </si>
  <si>
    <t>Deptt. Of School Education, Serva Shiksha Abhiyan,Govt. Of Telangana</t>
  </si>
  <si>
    <t>School Education &amp; Sports, Uttar Pradesh</t>
  </si>
  <si>
    <t>Women Empowerment &amp; Child Development Uttarakhand</t>
  </si>
  <si>
    <t>School Education Department Uttarakhand</t>
  </si>
  <si>
    <t>Director General Health Services,Health Deptt, Haryana</t>
  </si>
  <si>
    <t>Director Health and Family Welfare, UT</t>
  </si>
  <si>
    <t>Directorate of Public Health and Family Welfare, Govt of Andhra Pradesh</t>
  </si>
  <si>
    <t xml:space="preserve"> Chief Registrar Births &amp; Deaths -cum-Director Health Services </t>
  </si>
  <si>
    <t>Health Department, Govt of Uttar Pradesh</t>
  </si>
  <si>
    <t>State Project Director SSA J&amp;K</t>
  </si>
  <si>
    <t>State Mission Director ICDS Social Welfare Department JK</t>
  </si>
  <si>
    <t>Electronics &amp; Information Technology E&amp;IT Department Government of Chhattisgarh GoCG</t>
  </si>
  <si>
    <t>Integrated Child Development Services , Government of Tamil Nadu</t>
  </si>
  <si>
    <t>IPPB</t>
  </si>
  <si>
    <t>BSNL Andaman Nicobar Telecom Circle</t>
  </si>
  <si>
    <t>Commissioner of School Education AP</t>
  </si>
  <si>
    <t>225</t>
  </si>
  <si>
    <t>227</t>
  </si>
  <si>
    <t>2938</t>
  </si>
  <si>
    <t>0227</t>
  </si>
  <si>
    <t>2733</t>
  </si>
  <si>
    <t>2734</t>
  </si>
  <si>
    <t>2934</t>
  </si>
  <si>
    <t>2972</t>
  </si>
  <si>
    <t>2975</t>
  </si>
  <si>
    <t>Labour Welfare Department Assam</t>
  </si>
  <si>
    <t>NorthEast Frontier Railway</t>
  </si>
  <si>
    <t>2260</t>
  </si>
  <si>
    <t>2976</t>
  </si>
  <si>
    <t>2935</t>
  </si>
  <si>
    <t>956</t>
  </si>
  <si>
    <t>Directorate of Health Services, A&amp;N Islands</t>
  </si>
  <si>
    <t>0956</t>
  </si>
  <si>
    <t>2970</t>
  </si>
  <si>
    <t>2977</t>
  </si>
  <si>
    <t>2978</t>
  </si>
  <si>
    <t>2982</t>
  </si>
  <si>
    <t>720</t>
  </si>
  <si>
    <t xml:space="preserve">BSNL Chhattisgarh Telecom Circle </t>
  </si>
  <si>
    <t>0720</t>
  </si>
  <si>
    <t>2947</t>
  </si>
  <si>
    <t>809</t>
  </si>
  <si>
    <t>Delhi- South DC</t>
  </si>
  <si>
    <t>0809</t>
  </si>
  <si>
    <t>2250</t>
  </si>
  <si>
    <t>2268</t>
  </si>
  <si>
    <t>2940</t>
  </si>
  <si>
    <t>2941</t>
  </si>
  <si>
    <t>2948</t>
  </si>
  <si>
    <t>2950</t>
  </si>
  <si>
    <t>2952</t>
  </si>
  <si>
    <t>2953</t>
  </si>
  <si>
    <t>2954</t>
  </si>
  <si>
    <t>2955</t>
  </si>
  <si>
    <t>2959</t>
  </si>
  <si>
    <t>229</t>
  </si>
  <si>
    <t>FINO PAYMENTS BANK</t>
  </si>
  <si>
    <t>0229</t>
  </si>
  <si>
    <t>230</t>
  </si>
  <si>
    <t>Directorate and Economics and Statictics,Arunachal Pradesh</t>
  </si>
  <si>
    <t>2997</t>
  </si>
  <si>
    <t>2998</t>
  </si>
  <si>
    <t>2999</t>
  </si>
  <si>
    <t>3000</t>
  </si>
  <si>
    <t>3001</t>
  </si>
  <si>
    <t>3003</t>
  </si>
  <si>
    <t>3004</t>
  </si>
  <si>
    <t>3008</t>
  </si>
  <si>
    <t>3009</t>
  </si>
  <si>
    <t>3011</t>
  </si>
  <si>
    <t>3012</t>
  </si>
  <si>
    <t>3013</t>
  </si>
  <si>
    <t>3017</t>
  </si>
  <si>
    <t>3018</t>
  </si>
  <si>
    <t>813</t>
  </si>
  <si>
    <t>Delhi - East DC</t>
  </si>
  <si>
    <t>0813</t>
  </si>
  <si>
    <t>2861</t>
  </si>
  <si>
    <t>Mandatory BIO Update &gt; 15</t>
  </si>
  <si>
    <t>2231</t>
  </si>
  <si>
    <t>2257</t>
  </si>
  <si>
    <t>2944</t>
  </si>
  <si>
    <t>2951</t>
  </si>
  <si>
    <t>2964</t>
  </si>
  <si>
    <t>2965</t>
  </si>
  <si>
    <t>2966</t>
  </si>
  <si>
    <t>2967</t>
  </si>
  <si>
    <t>2995</t>
  </si>
  <si>
    <t>3005</t>
  </si>
  <si>
    <t>3010</t>
  </si>
  <si>
    <t>0103</t>
  </si>
  <si>
    <t>0724</t>
  </si>
  <si>
    <t>724</t>
  </si>
  <si>
    <t>2931</t>
  </si>
  <si>
    <t>2939</t>
  </si>
  <si>
    <t>2945</t>
  </si>
  <si>
    <t>2946</t>
  </si>
  <si>
    <t>2956</t>
  </si>
  <si>
    <t>2958</t>
  </si>
  <si>
    <t>2963</t>
  </si>
  <si>
    <t>2968</t>
  </si>
  <si>
    <t>3006</t>
  </si>
  <si>
    <t>BSNL Haryana</t>
  </si>
  <si>
    <t>2222</t>
  </si>
  <si>
    <t>2203</t>
  </si>
  <si>
    <t>2962</t>
  </si>
  <si>
    <t>2996</t>
  </si>
  <si>
    <t>3014</t>
  </si>
  <si>
    <t>2264</t>
  </si>
  <si>
    <t>2942</t>
  </si>
  <si>
    <t>2960</t>
  </si>
  <si>
    <t>2961</t>
  </si>
  <si>
    <t>857</t>
  </si>
  <si>
    <t>0857</t>
  </si>
  <si>
    <t>869</t>
  </si>
  <si>
    <t>0869</t>
  </si>
  <si>
    <t>2991</t>
  </si>
  <si>
    <t>School Education &amp; Sports, Delhi</t>
  </si>
  <si>
    <t>Directorate of Elementary Education ,Tripura</t>
  </si>
  <si>
    <t>0861</t>
  </si>
  <si>
    <t>233</t>
  </si>
  <si>
    <t>0233</t>
  </si>
  <si>
    <t>2994</t>
  </si>
  <si>
    <t>723</t>
  </si>
  <si>
    <t>0723</t>
  </si>
  <si>
    <t>983</t>
  </si>
  <si>
    <t>0983</t>
  </si>
  <si>
    <t>991</t>
  </si>
  <si>
    <t>0991</t>
  </si>
  <si>
    <t>BSNL Sikkim Circle</t>
  </si>
  <si>
    <t>BSNL PB Circle</t>
  </si>
  <si>
    <t>BSNL Maharashtra Circle</t>
  </si>
  <si>
    <t>WCD Assam</t>
  </si>
  <si>
    <t>2949</t>
  </si>
  <si>
    <t>2993</t>
  </si>
  <si>
    <t>2242</t>
  </si>
  <si>
    <t>631</t>
  </si>
  <si>
    <t>0631</t>
  </si>
  <si>
    <t xml:space="preserve">Catholic Syrian Bank   </t>
  </si>
  <si>
    <t>240</t>
  </si>
  <si>
    <t>0240</t>
  </si>
  <si>
    <t>241</t>
  </si>
  <si>
    <t>0241</t>
  </si>
  <si>
    <t>707</t>
  </si>
  <si>
    <t>0707</t>
  </si>
  <si>
    <t>830</t>
  </si>
  <si>
    <t>0830</t>
  </si>
  <si>
    <t>870</t>
  </si>
  <si>
    <t>0870</t>
  </si>
  <si>
    <t>2239</t>
  </si>
  <si>
    <t>Labour Department, GNCT Delhi</t>
  </si>
  <si>
    <t>Insitute of Human Resource Development, Kerala</t>
  </si>
  <si>
    <t>Social Welfare Deptt.,Govt of Bihar</t>
  </si>
  <si>
    <t>WCD UP</t>
  </si>
  <si>
    <t>2943</t>
  </si>
  <si>
    <t>3007</t>
  </si>
  <si>
    <t>2709</t>
  </si>
  <si>
    <t>975</t>
  </si>
  <si>
    <t>0975</t>
  </si>
  <si>
    <t>Department of Health &amp; Family Welfare, Govt of Telangana</t>
  </si>
  <si>
    <t>243</t>
  </si>
  <si>
    <t>4050</t>
  </si>
  <si>
    <t>4029</t>
  </si>
  <si>
    <t>Directorate of EDCS, GoK</t>
  </si>
  <si>
    <t>4045</t>
  </si>
  <si>
    <t>4046</t>
  </si>
  <si>
    <t>4047</t>
  </si>
  <si>
    <t>4048</t>
  </si>
  <si>
    <t>4049</t>
  </si>
  <si>
    <t>219</t>
  </si>
  <si>
    <t>2512</t>
  </si>
  <si>
    <t>2957</t>
  </si>
  <si>
    <t>3002</t>
  </si>
  <si>
    <t>1394</t>
  </si>
  <si>
    <t>993</t>
  </si>
  <si>
    <t>0993</t>
  </si>
  <si>
    <t>Social Welfare Department, Govt of Mizoram</t>
  </si>
  <si>
    <t>Directorate of Social Welfare, Govt. Of Manipur</t>
  </si>
  <si>
    <t>GVWV &amp; VSWS Department</t>
  </si>
  <si>
    <t>170</t>
  </si>
  <si>
    <t>0170</t>
  </si>
  <si>
    <t>2216</t>
  </si>
  <si>
    <t>2234</t>
  </si>
  <si>
    <t>2236</t>
  </si>
  <si>
    <t>4044</t>
  </si>
  <si>
    <t>868</t>
  </si>
  <si>
    <t>0868</t>
  </si>
  <si>
    <t>987</t>
  </si>
  <si>
    <t>0987</t>
  </si>
  <si>
    <t xml:space="preserve">South Delhi Municipal Corporation </t>
  </si>
  <si>
    <t>Directorate of Social Welfare &amp; Social Education, Govt. of Tripura</t>
  </si>
  <si>
    <t>BSNL Gujarat Telecom Circle</t>
  </si>
  <si>
    <t>4052</t>
  </si>
  <si>
    <t>2227</t>
  </si>
  <si>
    <t>834</t>
  </si>
  <si>
    <t>0834</t>
  </si>
  <si>
    <t>Directorate Women and Child Development Chhattisgarh</t>
  </si>
  <si>
    <t>918</t>
  </si>
  <si>
    <t>4030</t>
  </si>
  <si>
    <t>Central Railway</t>
  </si>
  <si>
    <t>4004</t>
  </si>
  <si>
    <t>862</t>
  </si>
  <si>
    <t>923</t>
  </si>
  <si>
    <t>0923</t>
  </si>
  <si>
    <t>3015</t>
  </si>
  <si>
    <t>WCD, Govt. of Rajasthan</t>
  </si>
  <si>
    <t>North Eastern Railway</t>
  </si>
  <si>
    <t>842</t>
  </si>
  <si>
    <t>0842</t>
  </si>
  <si>
    <t>930</t>
  </si>
  <si>
    <t>4040</t>
  </si>
  <si>
    <t>247</t>
  </si>
  <si>
    <t>4055</t>
  </si>
  <si>
    <t>State Urban Development Agency, Govt of Chhattisgarh</t>
  </si>
  <si>
    <t>Department of WCD, Haryana</t>
  </si>
  <si>
    <t>South Western Railway</t>
  </si>
  <si>
    <t>0219</t>
  </si>
  <si>
    <t>858</t>
  </si>
  <si>
    <t>0858</t>
  </si>
  <si>
    <t>863</t>
  </si>
  <si>
    <t>0863</t>
  </si>
  <si>
    <t>DEPARTMENT OF WOMEN AND CHILD DEVELOPMENT PONDICHERRY</t>
  </si>
  <si>
    <t>School Education Deparment</t>
  </si>
  <si>
    <t>No. of Aadhaar Generated (&lt; =5)</t>
  </si>
  <si>
    <t>No. of Aadhaar Generated (&gt; 5)</t>
  </si>
  <si>
    <t>177</t>
  </si>
  <si>
    <t>250</t>
  </si>
  <si>
    <t>933</t>
  </si>
  <si>
    <t>2787</t>
  </si>
  <si>
    <t>2905</t>
  </si>
  <si>
    <t>2228</t>
  </si>
  <si>
    <t>4043</t>
  </si>
  <si>
    <t>859</t>
  </si>
  <si>
    <t>0301</t>
  </si>
  <si>
    <t>0859</t>
  </si>
  <si>
    <t>Director Family Welfare MCH &amp; Immunization J&amp;K</t>
  </si>
  <si>
    <t>Director GVWV&amp;VSWS Department</t>
  </si>
  <si>
    <t>Western Railway</t>
  </si>
  <si>
    <t xml:space="preserve"> STATE PROJECT DIRECTOR SAMAGRA SHIKSHA PONDICHERRY</t>
  </si>
  <si>
    <t>721</t>
  </si>
  <si>
    <t>0721</t>
  </si>
  <si>
    <t>833</t>
  </si>
  <si>
    <t>2363</t>
  </si>
  <si>
    <t>995</t>
  </si>
  <si>
    <t>0995</t>
  </si>
  <si>
    <t>996</t>
  </si>
  <si>
    <t>0996</t>
  </si>
  <si>
    <t>206</t>
  </si>
  <si>
    <t>2189</t>
  </si>
  <si>
    <t>518</t>
  </si>
  <si>
    <t>0518</t>
  </si>
  <si>
    <t>4003</t>
  </si>
  <si>
    <t>0654</t>
  </si>
  <si>
    <t>CSC e-Governance Services India Limited</t>
  </si>
  <si>
    <t>Directorate Of School Education Kohima</t>
  </si>
  <si>
    <t>State Bank of India</t>
  </si>
  <si>
    <t>BSNL HP Circle</t>
  </si>
  <si>
    <t>Director School Education UT Chandigarh</t>
  </si>
  <si>
    <t>Directorate of  Social Welfare Nagaland</t>
  </si>
  <si>
    <t>Department of Women and Child Development, Itanagar</t>
  </si>
  <si>
    <t>S. No.</t>
  </si>
  <si>
    <t xml:space="preserve"> No. of Aadhaar generated count for Phase IV</t>
  </si>
  <si>
    <t xml:space="preserve"> No. of Aadhaar Generated (&lt; =5)</t>
  </si>
  <si>
    <t xml:space="preserve"> No. of Aadhaar Generated (&gt; 5)</t>
  </si>
  <si>
    <t xml:space="preserve"> CEL Phase V</t>
  </si>
  <si>
    <t xml:space="preserve"> No. of Biometrric Aadhaar generated count</t>
  </si>
  <si>
    <t xml:space="preserve"> No. of Demographic Aadhaar generated</t>
  </si>
  <si>
    <t xml:space="preserve"> Mandatory BIO Update &gt; 5</t>
  </si>
  <si>
    <t xml:space="preserve"> Mandatory BIO Update &gt; 15</t>
  </si>
  <si>
    <t>In-house Model</t>
  </si>
  <si>
    <t>Notional Amount</t>
  </si>
  <si>
    <t>Gross Amount</t>
  </si>
  <si>
    <t>Balance amount to be withheld for DMS pendency  (B/F)</t>
  </si>
  <si>
    <t>Amount to be withheld in current  release [actual amount for withholding or 10% of payment due(Col.13), whichever is less]</t>
  </si>
  <si>
    <t>Balance amount to be withheld for DMS pendency from future releases  (C/F)</t>
  </si>
  <si>
    <t>Actual Gross to be booked
(Col.13 - Col.15)</t>
  </si>
  <si>
    <t>Penalty on errors</t>
  </si>
  <si>
    <t>Maximum Penalty to be levied on errors ( Penalty of max 10% of Notional Amount or actual whichever is less)</t>
  </si>
  <si>
    <t>Penalty on Corruption Cases</t>
  </si>
  <si>
    <t>Total Penalty
(Col. 19 + Col.20)</t>
  </si>
  <si>
    <t>Penalty to be recovered</t>
  </si>
  <si>
    <t>Yes</t>
  </si>
  <si>
    <t>No</t>
  </si>
  <si>
    <t>Total</t>
  </si>
  <si>
    <t>Grand Total</t>
  </si>
  <si>
    <t>Sum of CEL Phase V</t>
  </si>
  <si>
    <t>List of Registrars for which undertaking for eligibility of revised assistance is received</t>
  </si>
  <si>
    <t>Sl. No.</t>
  </si>
  <si>
    <t>Registrar Name</t>
  </si>
  <si>
    <t>In-house model</t>
  </si>
  <si>
    <t>RDD Govt. of Tripura</t>
  </si>
  <si>
    <t>DC Tawang</t>
  </si>
  <si>
    <t>DC West Kameng</t>
  </si>
  <si>
    <t>DC East Kameng</t>
  </si>
  <si>
    <t>DC Papumpare</t>
  </si>
  <si>
    <t>DC Itanagar Capital Complex</t>
  </si>
  <si>
    <t>DC Lower Subansiri</t>
  </si>
  <si>
    <t>DC Kurung Kumey</t>
  </si>
  <si>
    <t>DC Kra Dadi</t>
  </si>
  <si>
    <t>DC Upper Subanasiri</t>
  </si>
  <si>
    <t>DC West Siang</t>
  </si>
  <si>
    <t>DC Siang</t>
  </si>
  <si>
    <t>DC East Siang</t>
  </si>
  <si>
    <t>DC Upper Siang</t>
  </si>
  <si>
    <t>DC Dibang Valley</t>
  </si>
  <si>
    <t>DC Lower Dibang Valley</t>
  </si>
  <si>
    <t>DC Lohit</t>
  </si>
  <si>
    <t>DC Anjaw</t>
  </si>
  <si>
    <t>DC NAMSAI</t>
  </si>
  <si>
    <t>DC Changlang</t>
  </si>
  <si>
    <t>DC Tirap</t>
  </si>
  <si>
    <t>DC Londing</t>
  </si>
  <si>
    <t>General Administration Department (B), Govt. of Meghalaya</t>
  </si>
  <si>
    <t>Directorate of Economics and Statistics, Arunachal Pradesh</t>
  </si>
  <si>
    <t>Institute of Human Resources Development, Govt. of Kerala</t>
  </si>
  <si>
    <t>Director, GVWV &amp; VSWS</t>
  </si>
  <si>
    <t>Sarba Siksha Abhiyan</t>
  </si>
  <si>
    <t>Directorate of Elementary Education, Govt. of Arunachal Pradesh</t>
  </si>
  <si>
    <t>Central Bank of India</t>
  </si>
  <si>
    <t>United Bank Of India_New_655</t>
  </si>
  <si>
    <t>BSNL (Kerala Circle)</t>
  </si>
  <si>
    <t>BSNL (Bengaluru)</t>
  </si>
  <si>
    <t>BSNL(Odisha Circle Bhubaneshwar)</t>
  </si>
  <si>
    <t>BSNL(Assam Circle )</t>
  </si>
  <si>
    <t>BSNL North East-1 Circle</t>
  </si>
  <si>
    <t>BSNL(UP West Circle, Meerut)</t>
  </si>
  <si>
    <t>Commissioner of School Education, AP</t>
  </si>
  <si>
    <t>School Education &amp; Sports, Govt. of Maharashtra</t>
  </si>
  <si>
    <t>STATE PROJECT DIRECTOR SAMAGRA SHIKSHA PONDICHERRY</t>
  </si>
  <si>
    <t>Directorate of Education School, Government Of Manipur</t>
  </si>
  <si>
    <t>Baroda Gujarat Gramin Bank</t>
  </si>
  <si>
    <t>BSNL UP East</t>
  </si>
  <si>
    <t>Fino Payment Bank</t>
  </si>
  <si>
    <t>Reg. Code</t>
  </si>
  <si>
    <t>Reg. Name</t>
  </si>
  <si>
    <t>EA name</t>
  </si>
  <si>
    <t>50K</t>
  </si>
  <si>
    <t>1L</t>
  </si>
  <si>
    <t>Amount</t>
  </si>
  <si>
    <t>RDD_4045</t>
  </si>
  <si>
    <t>RDD_4048</t>
  </si>
  <si>
    <t>RDD_4049</t>
  </si>
  <si>
    <t>Bank of Maharashtra_New_0662</t>
  </si>
  <si>
    <t>Maharashtra Information Technology Corporation Limited_2821</t>
  </si>
  <si>
    <t>G/Total</t>
  </si>
  <si>
    <t>National Cooperative Consumers Federation Of India Limited</t>
  </si>
  <si>
    <t>Eastern Railway</t>
  </si>
  <si>
    <t>South East Central Railway</t>
  </si>
  <si>
    <t xml:space="preserve"> Total Demo error Count</t>
  </si>
  <si>
    <t xml:space="preserve"> Total BE-I Error Count</t>
  </si>
  <si>
    <t xml:space="preserve"> Total BE-II Error Count</t>
  </si>
  <si>
    <t xml:space="preserve"> Total BE-III Error Count</t>
  </si>
  <si>
    <t xml:space="preserve"> Total Photo of Photo Count </t>
  </si>
  <si>
    <t xml:space="preserve"> Total  Un-Parliamentary Language/ Abusive Language in Resident Demographics enrolment Count </t>
  </si>
  <si>
    <t xml:space="preserve"> Total Non-Human photo Error Count </t>
  </si>
  <si>
    <t xml:space="preserve">  DOE-1</t>
  </si>
  <si>
    <t xml:space="preserve">  DOE-2</t>
  </si>
  <si>
    <t>Rate of Penalty----&gt;</t>
  </si>
  <si>
    <t>RISL (0516)</t>
  </si>
  <si>
    <t>CSC e-gov (221)</t>
  </si>
  <si>
    <t>Csc Bank Bc (2906)</t>
  </si>
  <si>
    <t>GAD, Assam</t>
  </si>
  <si>
    <t>Baroda UP Gramin Bank_0670</t>
  </si>
  <si>
    <t>e-KASHI GOMTI SAMYUT GRAMIN BANK_2897</t>
  </si>
  <si>
    <t>e-PURVANCHAL BANK_2751</t>
  </si>
  <si>
    <t>MahaIT Corporation Ltd_4029</t>
  </si>
  <si>
    <t>India Post, Bihar</t>
  </si>
  <si>
    <t>India Post Bihar Circle_2712</t>
  </si>
  <si>
    <t>DC Goalpara (2793)</t>
  </si>
  <si>
    <t>DC Baksa (2788)</t>
  </si>
  <si>
    <t>DC Golaghat (2777)</t>
  </si>
  <si>
    <t>Union Bank of India</t>
  </si>
  <si>
    <t>Canara Bank</t>
  </si>
  <si>
    <t>ITE&amp;C</t>
  </si>
  <si>
    <t>Capital Small Finance Bank</t>
  </si>
  <si>
    <t>245</t>
  </si>
  <si>
    <t>SUDAH</t>
  </si>
  <si>
    <t>249</t>
  </si>
  <si>
    <t>Labour Department Haryana</t>
  </si>
  <si>
    <t>251</t>
  </si>
  <si>
    <t>Prohibition Excise &amp; Registration</t>
  </si>
  <si>
    <t>727</t>
  </si>
  <si>
    <t>855</t>
  </si>
  <si>
    <t>4053</t>
  </si>
  <si>
    <t>4058</t>
  </si>
  <si>
    <t>4060</t>
  </si>
  <si>
    <t>0402</t>
  </si>
  <si>
    <t>0302</t>
  </si>
  <si>
    <t>0727</t>
  </si>
  <si>
    <t>0855</t>
  </si>
  <si>
    <t>2200</t>
  </si>
  <si>
    <t xml:space="preserve">Amount of Penalty </t>
  </si>
  <si>
    <t>+5</t>
  </si>
  <si>
    <t>-5</t>
  </si>
  <si>
    <t>Canara Bank_0657</t>
  </si>
  <si>
    <t>Andhra Pragati Grameena Bank (2762)</t>
  </si>
  <si>
    <t>Indian Bank (0651)</t>
  </si>
  <si>
    <t>2. (a) RO Chandigarh vide letter No. RO-CHD-17024/01/2020-RO-CHD/411 dated 27.04.2023 has been recommended Nil cases for imposition of penalty for the month of February, 2023.</t>
  </si>
  <si>
    <t>3. RO Delhi vide letter No. A-22011/11/2011/Part-2/UIDAI (RO-Delhi) dated 19.04.2023 has recommended the following case for imposition of penalty for the month of February, 2023:-</t>
  </si>
  <si>
    <t>BRKGB (0671)</t>
  </si>
  <si>
    <t>BSNL MP (719)</t>
  </si>
  <si>
    <t>BSNL MP (0719)</t>
  </si>
  <si>
    <t>BSNL Raj (722)</t>
  </si>
  <si>
    <t>BSNL (Raj) (0722)</t>
  </si>
  <si>
    <t>BSNL UP East (702)</t>
  </si>
  <si>
    <t>BSNL UP East 2864</t>
  </si>
  <si>
    <t>BSNL UP West (728)</t>
  </si>
  <si>
    <t>Uttar Pradesh West (0728)</t>
  </si>
  <si>
    <t>Csc E-Gov (0221)</t>
  </si>
  <si>
    <t>DoIT&amp;C, Govtof Rajasthan (108)</t>
  </si>
  <si>
    <t>Punjab National Bank_New_653</t>
  </si>
  <si>
    <t>PNB (0653)</t>
  </si>
  <si>
    <t>PUPGB (2994)</t>
  </si>
  <si>
    <t>5. RO Hyderabad vide email dated 28.04.2023 has forwarded the Minutes of SRC Meeting held on 24.04.2023 in corruption cases and recommended following cases for imposition of penalty:-</t>
  </si>
  <si>
    <t>Union Bank of India_0656</t>
  </si>
  <si>
    <t>Electronic Service Delivery_2081</t>
  </si>
  <si>
    <t>OCAC</t>
  </si>
  <si>
    <t>OCAC_0143</t>
  </si>
  <si>
    <t>BSNL</t>
  </si>
  <si>
    <t>BSNL Odisha Circle_0711</t>
  </si>
  <si>
    <t>6. RO Lucknow vide letter No. RO-LKO-17024/1/2020-RO-LKO dated 20.03.2023 has forwarded the SRC Report and recommended following cases of corruption for imposition of penalty for the month of February, 2023:</t>
  </si>
  <si>
    <t>BSNL Uttar Pradesh West</t>
  </si>
  <si>
    <t>BSNL Uttar Pradesh West_0728</t>
  </si>
  <si>
    <t>7. RO Mumbai vide letter no. RO-MUM-20015/12/2023 (Recon February'2023)/4212 dated 10.03.2023 recommended following cases of corruption for imposition of penalty for the month of February, 2023:-</t>
  </si>
  <si>
    <t>Axis Bank Ltd_0647</t>
  </si>
  <si>
    <t>Bank of Baroda_New_0648</t>
  </si>
  <si>
    <t>Bank of India_New_0649</t>
  </si>
  <si>
    <t>Bank of Maharashtra_New_662</t>
  </si>
  <si>
    <t>BSNL_983_MH</t>
  </si>
  <si>
    <t>BSNL Maharashtra Circle_0983</t>
  </si>
  <si>
    <t>Govt of Maharashtra_127</t>
  </si>
  <si>
    <t>ICICI Bank Limited_636</t>
  </si>
  <si>
    <t>ICICI Bank Limited_0636</t>
  </si>
  <si>
    <t>IDBI Bank Ltd New_667</t>
  </si>
  <si>
    <t>IDBI Bank Ltd New_0667</t>
  </si>
  <si>
    <t>State Bank of India New_654</t>
  </si>
  <si>
    <t>Uttarakhand Gramin Bank_2756</t>
  </si>
  <si>
    <t>LHO Patna_2837</t>
  </si>
  <si>
    <t>LHO Ahmedabad (2823)</t>
  </si>
  <si>
    <t>WCD_854_MH</t>
  </si>
  <si>
    <t>WCD_0854_MH</t>
  </si>
  <si>
    <t>8. RO Ranchi vide letter no. UIDAI/RO/RNC/MRB/2022-23/18487 dated 23.03.2023 has recommended the following case for imposition of penalty for the month of February, 2023:-</t>
  </si>
  <si>
    <t>BSNL_0710</t>
  </si>
  <si>
    <t>DOIT</t>
  </si>
  <si>
    <t>DOIT_0815</t>
  </si>
  <si>
    <t>IPPB (BI) 2971</t>
  </si>
  <si>
    <t>BGVB (2734)</t>
  </si>
  <si>
    <t>UID02 (0012)</t>
  </si>
  <si>
    <t>RECOMMENDATION BY REGIONAL OFFICES FOR IMPOSITION OF PENALTY ON CORRUPTION CASES FOR THE MONTH OF FEBRUARY-2023</t>
  </si>
  <si>
    <t>LHO Bangalore_2825</t>
  </si>
  <si>
    <t>UTIITSL_0222</t>
  </si>
  <si>
    <t>UID01_0013</t>
  </si>
  <si>
    <t>4. RO Guwahati vide letter no. UIDAI/RO-GHY/SRCM/06/2022/163 dated 24.04.2023 has forwarded the SRC report and recommended following cases of corruption for imposition of penalty for the month of February'2023:-</t>
  </si>
  <si>
    <t>DC Tinsukia (2773)</t>
  </si>
  <si>
    <t>DC Kokrajhar (2789)</t>
  </si>
  <si>
    <t>LWD, Assam</t>
  </si>
  <si>
    <t>LWD, Nalbari (2941)</t>
  </si>
  <si>
    <t>1. RO Bengaluru vide vide letter no. R-11013/349/2021/ROB/Vol. VII/4114 dated 18.04.2023 has recommended the following case for imposition of penalty for the month of December 2022, January &amp; February, 2023:</t>
  </si>
  <si>
    <t>UID ASK (0012)</t>
  </si>
  <si>
    <t>UID ASK (0013)</t>
  </si>
  <si>
    <t>Out source</t>
  </si>
  <si>
    <t>Note: Penalty of UID ASK at Srl No. 34 &amp; 35 shall be deducted from ASK Payment.</t>
  </si>
  <si>
    <t>Recovered Penalty (Col.21-Col24)</t>
  </si>
  <si>
    <t>Net Amount
(Col.17- Col.22)</t>
  </si>
</sst>
</file>

<file path=xl/styles.xml><?xml version="1.0" encoding="utf-8"?>
<styleSheet xmlns="http://schemas.openxmlformats.org/spreadsheetml/2006/main">
  <numFmts count="8">
    <numFmt numFmtId="7" formatCode="&quot;₹&quot;\ #,##0.00;&quot;₹&quot;\ \-#,##0.00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₹&quot;\ #,##0"/>
    <numFmt numFmtId="166" formatCode="_(* #,##0.00_);_(* \(#,##0.00\);_(* &quot;-&quot;??_);_(@_)"/>
    <numFmt numFmtId="167" formatCode="_(* #,##0_);_(* \(#,##0\);_(* &quot;-&quot;??_);_(@_)"/>
    <numFmt numFmtId="168" formatCode="&quot;₹&quot;\ #,##0.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9C0006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rgb="FFFF0000"/>
      <name val="Trebuchet MS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" fillId="5" borderId="0" applyNumberFormat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1" xfId="0" applyBorder="1"/>
    <xf numFmtId="0" fontId="0" fillId="0" borderId="0" xfId="0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164" fontId="6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0" fillId="0" borderId="1" xfId="0" applyNumberFormat="1" applyBorder="1"/>
    <xf numFmtId="164" fontId="0" fillId="0" borderId="1" xfId="0" applyNumberFormat="1" applyBorder="1" applyAlignment="1">
      <alignment vertical="top"/>
    </xf>
    <xf numFmtId="0" fontId="0" fillId="0" borderId="0" xfId="0" applyNumberFormat="1"/>
    <xf numFmtId="0" fontId="0" fillId="0" borderId="0" xfId="0" applyAlignment="1"/>
    <xf numFmtId="0" fontId="1" fillId="0" borderId="0" xfId="0" pivotButton="1" applyFont="1" applyAlignment="1">
      <alignment wrapText="1"/>
    </xf>
    <xf numFmtId="0" fontId="1" fillId="0" borderId="0" xfId="0" pivotButton="1" applyFont="1" applyAlignment="1"/>
    <xf numFmtId="0" fontId="1" fillId="0" borderId="0" xfId="0" applyFont="1" applyAlignment="1">
      <alignment wrapText="1"/>
    </xf>
    <xf numFmtId="0" fontId="1" fillId="0" borderId="0" xfId="0" applyNumberFormat="1" applyFont="1"/>
    <xf numFmtId="49" fontId="7" fillId="4" borderId="1" xfId="4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/>
    </xf>
    <xf numFmtId="1" fontId="6" fillId="4" borderId="1" xfId="4" quotePrefix="1" applyNumberFormat="1" applyFont="1" applyFill="1" applyBorder="1" applyAlignment="1">
      <alignment horizontal="center" vertical="top"/>
    </xf>
    <xf numFmtId="0" fontId="6" fillId="4" borderId="1" xfId="4" applyFont="1" applyFill="1" applyBorder="1" applyAlignment="1">
      <alignment vertical="top"/>
    </xf>
    <xf numFmtId="0" fontId="6" fillId="4" borderId="1" xfId="4" applyFont="1" applyFill="1" applyBorder="1" applyAlignment="1">
      <alignment horizontal="center" vertical="top"/>
    </xf>
    <xf numFmtId="1" fontId="6" fillId="4" borderId="1" xfId="4" applyNumberFormat="1" applyFont="1" applyFill="1" applyBorder="1" applyAlignment="1">
      <alignment horizontal="center" vertical="top"/>
    </xf>
    <xf numFmtId="0" fontId="6" fillId="4" borderId="1" xfId="4" applyFont="1" applyFill="1" applyBorder="1"/>
    <xf numFmtId="0" fontId="6" fillId="4" borderId="1" xfId="4" applyFont="1" applyFill="1" applyBorder="1" applyAlignment="1">
      <alignment horizontal="left" vertical="center"/>
    </xf>
    <xf numFmtId="0" fontId="6" fillId="4" borderId="1" xfId="4" applyFont="1" applyFill="1" applyBorder="1" applyAlignment="1">
      <alignment horizontal="left" vertical="top"/>
    </xf>
    <xf numFmtId="1" fontId="6" fillId="0" borderId="1" xfId="4" applyNumberFormat="1" applyFont="1" applyFill="1" applyBorder="1" applyAlignment="1">
      <alignment horizontal="center" vertical="top"/>
    </xf>
    <xf numFmtId="0" fontId="6" fillId="0" borderId="1" xfId="4" applyFont="1" applyFill="1" applyBorder="1"/>
    <xf numFmtId="0" fontId="6" fillId="0" borderId="1" xfId="4" applyFont="1" applyFill="1" applyBorder="1" applyAlignment="1">
      <alignment horizontal="center" vertical="top"/>
    </xf>
    <xf numFmtId="0" fontId="6" fillId="4" borderId="1" xfId="4" applyNumberFormat="1" applyFont="1" applyFill="1" applyBorder="1" applyAlignment="1">
      <alignment horizontal="left" vertical="top"/>
    </xf>
    <xf numFmtId="0" fontId="6" fillId="4" borderId="1" xfId="4" applyNumberFormat="1" applyFont="1" applyFill="1" applyBorder="1" applyAlignment="1">
      <alignment horizontal="center" vertical="top"/>
    </xf>
    <xf numFmtId="0" fontId="6" fillId="0" borderId="1" xfId="0" applyFont="1" applyBorder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/>
    <xf numFmtId="0" fontId="7" fillId="4" borderId="0" xfId="5" applyFont="1" applyFill="1" applyAlignment="1">
      <alignment vertical="center"/>
    </xf>
    <xf numFmtId="0" fontId="6" fillId="4" borderId="0" xfId="5" applyFont="1" applyFill="1" applyAlignment="1">
      <alignment vertical="center"/>
    </xf>
    <xf numFmtId="0" fontId="6" fillId="4" borderId="1" xfId="5" applyFont="1" applyFill="1" applyBorder="1" applyAlignment="1">
      <alignment horizontal="center" vertical="center"/>
    </xf>
    <xf numFmtId="0" fontId="6" fillId="4" borderId="1" xfId="5" applyFont="1" applyFill="1" applyBorder="1" applyAlignment="1">
      <alignment vertical="center"/>
    </xf>
    <xf numFmtId="0" fontId="7" fillId="4" borderId="1" xfId="5" applyFont="1" applyFill="1" applyBorder="1" applyAlignment="1">
      <alignment vertical="center"/>
    </xf>
    <xf numFmtId="9" fontId="1" fillId="2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10" fillId="6" borderId="0" xfId="0" applyFont="1" applyFill="1" applyBorder="1"/>
    <xf numFmtId="0" fontId="0" fillId="0" borderId="1" xfId="0" applyNumberFormat="1" applyBorder="1" applyAlignment="1">
      <alignment horizontal="center" vertical="top"/>
    </xf>
    <xf numFmtId="0" fontId="0" fillId="0" borderId="0" xfId="0" quotePrefix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1" fillId="5" borderId="1" xfId="6" applyFont="1" applyBorder="1" applyAlignment="1">
      <alignment vertical="center" wrapText="1"/>
    </xf>
    <xf numFmtId="165" fontId="11" fillId="5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167" fontId="7" fillId="0" borderId="1" xfId="7" applyNumberFormat="1" applyFont="1" applyBorder="1" applyAlignment="1">
      <alignment vertical="center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vertical="top" wrapText="1"/>
    </xf>
    <xf numFmtId="0" fontId="0" fillId="0" borderId="0" xfId="0" applyFill="1"/>
    <xf numFmtId="0" fontId="0" fillId="6" borderId="1" xfId="0" applyFill="1" applyBorder="1" applyAlignment="1">
      <alignment horizontal="center" vertical="top" wrapText="1"/>
    </xf>
    <xf numFmtId="0" fontId="0" fillId="6" borderId="1" xfId="0" applyNumberFormat="1" applyFill="1" applyBorder="1" applyAlignment="1">
      <alignment horizontal="center" vertical="top" wrapText="1"/>
    </xf>
    <xf numFmtId="0" fontId="0" fillId="6" borderId="1" xfId="0" applyFill="1" applyBorder="1" applyAlignment="1">
      <alignment vertical="top" wrapText="1"/>
    </xf>
    <xf numFmtId="0" fontId="0" fillId="6" borderId="1" xfId="0" applyNumberFormat="1" applyFill="1" applyBorder="1" applyAlignment="1">
      <alignment vertical="top" wrapText="1"/>
    </xf>
    <xf numFmtId="167" fontId="7" fillId="6" borderId="1" xfId="7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top" wrapText="1"/>
    </xf>
    <xf numFmtId="167" fontId="1" fillId="0" borderId="0" xfId="0" applyNumberFormat="1" applyFont="1"/>
    <xf numFmtId="0" fontId="0" fillId="0" borderId="1" xfId="0" quotePrefix="1" applyNumberFormat="1" applyBorder="1" applyAlignment="1">
      <alignment horizontal="center" vertical="top" wrapText="1"/>
    </xf>
    <xf numFmtId="0" fontId="12" fillId="4" borderId="0" xfId="5" applyFont="1" applyFill="1" applyAlignment="1">
      <alignment vertical="center" wrapText="1"/>
    </xf>
    <xf numFmtId="44" fontId="12" fillId="4" borderId="1" xfId="5" applyNumberFormat="1" applyFont="1" applyFill="1" applyBorder="1" applyAlignment="1">
      <alignment vertical="center"/>
    </xf>
    <xf numFmtId="0" fontId="12" fillId="4" borderId="0" xfId="5" applyFont="1" applyFill="1" applyAlignment="1">
      <alignment horizontal="left" vertical="center" wrapText="1"/>
    </xf>
    <xf numFmtId="0" fontId="13" fillId="4" borderId="0" xfId="5" applyFont="1" applyFill="1" applyBorder="1" applyAlignment="1">
      <alignment horizontal="center" vertical="center"/>
    </xf>
    <xf numFmtId="44" fontId="13" fillId="4" borderId="0" xfId="5" applyNumberFormat="1" applyFont="1" applyFill="1" applyBorder="1" applyAlignment="1">
      <alignment vertical="center"/>
    </xf>
    <xf numFmtId="0" fontId="14" fillId="4" borderId="0" xfId="5" applyFont="1" applyFill="1" applyAlignment="1">
      <alignment horizontal="left" vertical="center" wrapText="1"/>
    </xf>
    <xf numFmtId="0" fontId="14" fillId="4" borderId="0" xfId="5" applyFont="1" applyFill="1" applyAlignment="1">
      <alignment horizontal="left" vertical="center"/>
    </xf>
    <xf numFmtId="0" fontId="14" fillId="4" borderId="0" xfId="5" applyFont="1" applyFill="1" applyAlignment="1">
      <alignment vertical="center" wrapText="1"/>
    </xf>
    <xf numFmtId="0" fontId="6" fillId="4" borderId="1" xfId="5" applyFont="1" applyFill="1" applyBorder="1" applyAlignment="1">
      <alignment vertical="center" wrapText="1"/>
    </xf>
    <xf numFmtId="44" fontId="13" fillId="4" borderId="1" xfId="5" applyNumberFormat="1" applyFont="1" applyFill="1" applyBorder="1" applyAlignment="1">
      <alignment vertical="center"/>
    </xf>
    <xf numFmtId="0" fontId="7" fillId="4" borderId="0" xfId="5" applyFont="1" applyFill="1" applyAlignment="1">
      <alignment vertical="top"/>
    </xf>
    <xf numFmtId="0" fontId="6" fillId="4" borderId="0" xfId="5" applyFont="1" applyFill="1" applyAlignment="1">
      <alignment vertical="top"/>
    </xf>
    <xf numFmtId="0" fontId="6" fillId="4" borderId="0" xfId="5" applyFont="1" applyFill="1" applyAlignment="1">
      <alignment horizontal="justify" vertical="top" wrapText="1"/>
    </xf>
    <xf numFmtId="0" fontId="7" fillId="4" borderId="4" xfId="5" applyFont="1" applyFill="1" applyBorder="1" applyAlignment="1">
      <alignment vertical="center"/>
    </xf>
    <xf numFmtId="0" fontId="7" fillId="4" borderId="5" xfId="5" applyFont="1" applyFill="1" applyBorder="1" applyAlignment="1">
      <alignment vertical="center"/>
    </xf>
    <xf numFmtId="0" fontId="12" fillId="4" borderId="0" xfId="5" applyFont="1" applyFill="1" applyBorder="1" applyAlignment="1">
      <alignment horizontal="left" vertical="top" wrapText="1"/>
    </xf>
    <xf numFmtId="0" fontId="12" fillId="4" borderId="1" xfId="5" applyFont="1" applyFill="1" applyBorder="1" applyAlignment="1">
      <alignment horizontal="center" vertical="center"/>
    </xf>
    <xf numFmtId="0" fontId="12" fillId="4" borderId="1" xfId="5" applyFont="1" applyFill="1" applyBorder="1" applyAlignment="1">
      <alignment vertical="center" wrapText="1"/>
    </xf>
    <xf numFmtId="0" fontId="12" fillId="4" borderId="1" xfId="5" applyFont="1" applyFill="1" applyBorder="1" applyAlignment="1">
      <alignment vertical="center"/>
    </xf>
    <xf numFmtId="0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4" fontId="5" fillId="0" borderId="1" xfId="3" applyNumberFormat="1" applyFont="1" applyFill="1" applyBorder="1" applyAlignment="1">
      <alignment horizontal="center" vertical="top"/>
    </xf>
    <xf numFmtId="164" fontId="6" fillId="0" borderId="1" xfId="3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vertical="top"/>
    </xf>
    <xf numFmtId="0" fontId="1" fillId="0" borderId="0" xfId="0" applyNumberFormat="1" applyFon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ill="1" applyBorder="1" applyAlignment="1">
      <alignment horizontal="center" vertical="top" wrapText="1"/>
    </xf>
    <xf numFmtId="167" fontId="7" fillId="0" borderId="1" xfId="7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164" fontId="1" fillId="0" borderId="0" xfId="3" applyNumberFormat="1" applyFont="1" applyAlignment="1">
      <alignment vertical="top"/>
    </xf>
    <xf numFmtId="0" fontId="7" fillId="4" borderId="1" xfId="5" applyFont="1" applyFill="1" applyBorder="1" applyAlignment="1">
      <alignment horizontal="center" vertical="center"/>
    </xf>
    <xf numFmtId="0" fontId="6" fillId="4" borderId="0" xfId="5" applyFont="1" applyFill="1" applyAlignment="1">
      <alignment horizontal="justify" vertical="top" wrapText="1"/>
    </xf>
    <xf numFmtId="0" fontId="13" fillId="4" borderId="1" xfId="5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top"/>
    </xf>
    <xf numFmtId="0" fontId="0" fillId="6" borderId="1" xfId="0" applyNumberForma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0" fontId="0" fillId="6" borderId="1" xfId="0" applyNumberFormat="1" applyFill="1" applyBorder="1" applyAlignment="1">
      <alignment vertical="top"/>
    </xf>
    <xf numFmtId="164" fontId="5" fillId="6" borderId="1" xfId="3" applyNumberFormat="1" applyFont="1" applyFill="1" applyBorder="1" applyAlignment="1">
      <alignment horizontal="center" vertical="top"/>
    </xf>
    <xf numFmtId="164" fontId="6" fillId="6" borderId="1" xfId="3" applyNumberFormat="1" applyFont="1" applyFill="1" applyBorder="1" applyAlignment="1">
      <alignment horizontal="center" vertical="top"/>
    </xf>
    <xf numFmtId="164" fontId="0" fillId="6" borderId="1" xfId="0" applyNumberForma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vertical="top" wrapText="1"/>
    </xf>
    <xf numFmtId="164" fontId="0" fillId="6" borderId="1" xfId="0" applyNumberFormat="1" applyFill="1" applyBorder="1" applyAlignment="1">
      <alignment vertical="top"/>
    </xf>
    <xf numFmtId="0" fontId="0" fillId="6" borderId="0" xfId="0" applyFill="1"/>
    <xf numFmtId="0" fontId="7" fillId="4" borderId="1" xfId="5" applyFont="1" applyFill="1" applyBorder="1" applyAlignment="1">
      <alignment vertical="center" wrapText="1"/>
    </xf>
    <xf numFmtId="168" fontId="6" fillId="4" borderId="1" xfId="5" applyNumberFormat="1" applyFont="1" applyFill="1" applyBorder="1" applyAlignment="1">
      <alignment vertical="center" wrapText="1"/>
    </xf>
    <xf numFmtId="168" fontId="7" fillId="4" borderId="1" xfId="5" applyNumberFormat="1" applyFont="1" applyFill="1" applyBorder="1" applyAlignment="1">
      <alignment vertical="center" wrapText="1"/>
    </xf>
    <xf numFmtId="0" fontId="6" fillId="4" borderId="1" xfId="5" applyFont="1" applyFill="1" applyBorder="1" applyAlignment="1">
      <alignment horizontal="center" vertical="center" wrapText="1"/>
    </xf>
    <xf numFmtId="168" fontId="6" fillId="4" borderId="1" xfId="5" applyNumberFormat="1" applyFont="1" applyFill="1" applyBorder="1" applyAlignment="1">
      <alignment vertical="center"/>
    </xf>
    <xf numFmtId="168" fontId="7" fillId="4" borderId="1" xfId="5" applyNumberFormat="1" applyFont="1" applyFill="1" applyBorder="1" applyAlignment="1">
      <alignment vertical="center"/>
    </xf>
    <xf numFmtId="7" fontId="6" fillId="4" borderId="1" xfId="3" applyNumberFormat="1" applyFont="1" applyFill="1" applyBorder="1" applyAlignment="1">
      <alignment vertical="center"/>
    </xf>
    <xf numFmtId="7" fontId="7" fillId="4" borderId="1" xfId="3" applyNumberFormat="1" applyFont="1" applyFill="1" applyBorder="1" applyAlignment="1">
      <alignment vertical="center"/>
    </xf>
    <xf numFmtId="0" fontId="6" fillId="4" borderId="1" xfId="5" quotePrefix="1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6" fillId="4" borderId="1" xfId="5" quotePrefix="1" applyFont="1" applyFill="1" applyBorder="1" applyAlignment="1">
      <alignment horizontal="center" vertical="center"/>
    </xf>
    <xf numFmtId="0" fontId="7" fillId="4" borderId="6" xfId="5" applyFont="1" applyFill="1" applyBorder="1" applyAlignment="1">
      <alignment vertical="center"/>
    </xf>
    <xf numFmtId="4" fontId="6" fillId="4" borderId="1" xfId="5" applyNumberFormat="1" applyFont="1" applyFill="1" applyBorder="1" applyAlignment="1">
      <alignment vertical="center" wrapText="1"/>
    </xf>
    <xf numFmtId="4" fontId="12" fillId="4" borderId="1" xfId="5" applyNumberFormat="1" applyFont="1" applyFill="1" applyBorder="1" applyAlignment="1">
      <alignment vertical="center"/>
    </xf>
    <xf numFmtId="4" fontId="6" fillId="4" borderId="1" xfId="5" applyNumberFormat="1" applyFont="1" applyFill="1" applyBorder="1" applyAlignment="1">
      <alignment vertical="center"/>
    </xf>
    <xf numFmtId="4" fontId="6" fillId="4" borderId="1" xfId="3" applyNumberFormat="1" applyFont="1" applyFill="1" applyBorder="1" applyAlignment="1">
      <alignment vertical="center"/>
    </xf>
    <xf numFmtId="4" fontId="7" fillId="4" borderId="1" xfId="5" applyNumberFormat="1" applyFont="1" applyFill="1" applyBorder="1" applyAlignment="1">
      <alignment horizontal="right" vertical="center"/>
    </xf>
    <xf numFmtId="0" fontId="14" fillId="0" borderId="1" xfId="5" applyFont="1" applyFill="1" applyBorder="1" applyAlignment="1">
      <alignment horizontal="center" vertical="center"/>
    </xf>
    <xf numFmtId="0" fontId="14" fillId="0" borderId="1" xfId="5" quotePrefix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vertical="center" wrapText="1"/>
    </xf>
    <xf numFmtId="0" fontId="14" fillId="0" borderId="1" xfId="5" applyFont="1" applyFill="1" applyBorder="1" applyAlignment="1">
      <alignment horizontal="center" vertical="center" wrapText="1"/>
    </xf>
    <xf numFmtId="4" fontId="14" fillId="0" borderId="1" xfId="5" applyNumberFormat="1" applyFont="1" applyFill="1" applyBorder="1" applyAlignment="1">
      <alignment vertical="center" wrapText="1"/>
    </xf>
    <xf numFmtId="0" fontId="14" fillId="0" borderId="1" xfId="5" quotePrefix="1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4" fontId="14" fillId="0" borderId="1" xfId="5" applyNumberFormat="1" applyFont="1" applyFill="1" applyBorder="1" applyAlignment="1">
      <alignment vertical="center"/>
    </xf>
    <xf numFmtId="164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10" fillId="0" borderId="0" xfId="0" applyFont="1" applyBorder="1"/>
    <xf numFmtId="0" fontId="17" fillId="6" borderId="1" xfId="0" applyNumberFormat="1" applyFont="1" applyFill="1" applyBorder="1" applyAlignment="1">
      <alignment vertical="top"/>
    </xf>
    <xf numFmtId="0" fontId="17" fillId="6" borderId="1" xfId="0" applyFont="1" applyFill="1" applyBorder="1" applyAlignment="1">
      <alignment horizontal="center" vertical="top"/>
    </xf>
    <xf numFmtId="164" fontId="3" fillId="6" borderId="1" xfId="3" applyNumberFormat="1" applyFont="1" applyFill="1" applyBorder="1" applyAlignment="1">
      <alignment horizontal="center" vertical="top"/>
    </xf>
    <xf numFmtId="164" fontId="12" fillId="6" borderId="1" xfId="3" applyNumberFormat="1" applyFont="1" applyFill="1" applyBorder="1" applyAlignment="1">
      <alignment horizontal="center" vertical="top"/>
    </xf>
    <xf numFmtId="0" fontId="17" fillId="6" borderId="0" xfId="0" applyFont="1" applyFill="1"/>
    <xf numFmtId="7" fontId="13" fillId="4" borderId="1" xfId="3" applyNumberFormat="1" applyFont="1" applyFill="1" applyBorder="1" applyAlignment="1">
      <alignment vertical="center"/>
    </xf>
    <xf numFmtId="0" fontId="14" fillId="4" borderId="1" xfId="5" applyFont="1" applyFill="1" applyBorder="1" applyAlignment="1">
      <alignment horizontal="center" vertical="center"/>
    </xf>
    <xf numFmtId="0" fontId="14" fillId="4" borderId="1" xfId="5" quotePrefix="1" applyFont="1" applyFill="1" applyBorder="1" applyAlignment="1">
      <alignment horizontal="center" vertical="center"/>
    </xf>
    <xf numFmtId="0" fontId="14" fillId="4" borderId="1" xfId="5" applyFont="1" applyFill="1" applyBorder="1" applyAlignment="1">
      <alignment vertical="center"/>
    </xf>
    <xf numFmtId="168" fontId="14" fillId="4" borderId="1" xfId="5" applyNumberFormat="1" applyFont="1" applyFill="1" applyBorder="1" applyAlignment="1">
      <alignment vertical="center"/>
    </xf>
    <xf numFmtId="0" fontId="14" fillId="4" borderId="1" xfId="5" applyFont="1" applyFill="1" applyBorder="1" applyAlignment="1">
      <alignment horizontal="center" vertical="center" wrapText="1"/>
    </xf>
    <xf numFmtId="0" fontId="14" fillId="4" borderId="1" xfId="5" quotePrefix="1" applyFont="1" applyFill="1" applyBorder="1" applyAlignment="1">
      <alignment horizontal="center" vertical="center" wrapText="1"/>
    </xf>
    <xf numFmtId="0" fontId="14" fillId="4" borderId="1" xfId="5" applyFont="1" applyFill="1" applyBorder="1" applyAlignment="1">
      <alignment vertical="center" wrapText="1"/>
    </xf>
    <xf numFmtId="168" fontId="14" fillId="4" borderId="1" xfId="5" applyNumberFormat="1" applyFont="1" applyFill="1" applyBorder="1" applyAlignment="1">
      <alignment vertical="center" wrapText="1"/>
    </xf>
    <xf numFmtId="164" fontId="0" fillId="6" borderId="7" xfId="0" applyNumberFormat="1" applyFill="1" applyBorder="1" applyAlignment="1">
      <alignment horizontal="center" vertical="top"/>
    </xf>
    <xf numFmtId="164" fontId="0" fillId="6" borderId="3" xfId="0" applyNumberFormat="1" applyFill="1" applyBorder="1" applyAlignment="1">
      <alignment horizontal="center" vertical="top"/>
    </xf>
    <xf numFmtId="164" fontId="0" fillId="6" borderId="7" xfId="0" applyNumberFormat="1" applyFill="1" applyBorder="1" applyAlignment="1">
      <alignment horizontal="center" vertical="top" wrapText="1"/>
    </xf>
    <xf numFmtId="164" fontId="0" fillId="6" borderId="3" xfId="0" applyNumberFormat="1" applyFill="1" applyBorder="1" applyAlignment="1">
      <alignment horizontal="center" vertical="top" wrapText="1"/>
    </xf>
    <xf numFmtId="164" fontId="5" fillId="6" borderId="7" xfId="0" applyNumberFormat="1" applyFont="1" applyFill="1" applyBorder="1" applyAlignment="1">
      <alignment horizontal="center" vertical="top" wrapText="1"/>
    </xf>
    <xf numFmtId="164" fontId="5" fillId="6" borderId="3" xfId="0" applyNumberFormat="1" applyFont="1" applyFill="1" applyBorder="1" applyAlignment="1">
      <alignment horizontal="center" vertical="top" wrapText="1"/>
    </xf>
    <xf numFmtId="164" fontId="17" fillId="6" borderId="7" xfId="0" applyNumberFormat="1" applyFont="1" applyFill="1" applyBorder="1" applyAlignment="1">
      <alignment horizontal="center" vertical="top" wrapText="1"/>
    </xf>
    <xf numFmtId="164" fontId="17" fillId="6" borderId="3" xfId="0" applyNumberFormat="1" applyFont="1" applyFill="1" applyBorder="1" applyAlignment="1">
      <alignment horizontal="center" vertical="top" wrapText="1"/>
    </xf>
    <xf numFmtId="0" fontId="17" fillId="6" borderId="7" xfId="0" applyFont="1" applyFill="1" applyBorder="1" applyAlignment="1">
      <alignment horizontal="center" vertical="top"/>
    </xf>
    <xf numFmtId="0" fontId="17" fillId="6" borderId="3" xfId="0" applyFont="1" applyFill="1" applyBorder="1" applyAlignment="1">
      <alignment horizontal="center" vertical="top"/>
    </xf>
    <xf numFmtId="0" fontId="17" fillId="6" borderId="7" xfId="0" applyNumberFormat="1" applyFont="1" applyFill="1" applyBorder="1" applyAlignment="1">
      <alignment horizontal="center" vertical="top"/>
    </xf>
    <xf numFmtId="0" fontId="17" fillId="6" borderId="3" xfId="0" applyNumberFormat="1" applyFont="1" applyFill="1" applyBorder="1" applyAlignment="1">
      <alignment horizontal="center" vertical="top"/>
    </xf>
    <xf numFmtId="164" fontId="3" fillId="6" borderId="7" xfId="0" applyNumberFormat="1" applyFont="1" applyFill="1" applyBorder="1" applyAlignment="1">
      <alignment horizontal="center" vertical="top" wrapText="1"/>
    </xf>
    <xf numFmtId="164" fontId="3" fillId="6" borderId="3" xfId="0" applyNumberFormat="1" applyFont="1" applyFill="1" applyBorder="1" applyAlignment="1">
      <alignment horizontal="center" vertical="top" wrapText="1"/>
    </xf>
    <xf numFmtId="164" fontId="17" fillId="6" borderId="7" xfId="0" applyNumberFormat="1" applyFont="1" applyFill="1" applyBorder="1" applyAlignment="1">
      <alignment horizontal="center" vertical="top"/>
    </xf>
    <xf numFmtId="164" fontId="17" fillId="6" borderId="3" xfId="0" applyNumberFormat="1" applyFont="1" applyFill="1" applyBorder="1" applyAlignment="1">
      <alignment horizontal="center" vertical="top"/>
    </xf>
    <xf numFmtId="0" fontId="7" fillId="4" borderId="1" xfId="4" applyFont="1" applyFill="1" applyBorder="1" applyAlignment="1">
      <alignment horizontal="center"/>
    </xf>
    <xf numFmtId="0" fontId="7" fillId="4" borderId="1" xfId="5" applyFont="1" applyFill="1" applyBorder="1" applyAlignment="1">
      <alignment horizontal="center" vertical="center"/>
    </xf>
    <xf numFmtId="0" fontId="13" fillId="4" borderId="1" xfId="5" applyFont="1" applyFill="1" applyBorder="1" applyAlignment="1">
      <alignment horizontal="center" vertical="center"/>
    </xf>
    <xf numFmtId="0" fontId="6" fillId="4" borderId="0" xfId="5" applyFont="1" applyFill="1" applyAlignment="1">
      <alignment horizontal="justify" vertical="top" wrapText="1"/>
    </xf>
    <xf numFmtId="0" fontId="12" fillId="4" borderId="0" xfId="5" applyFont="1" applyFill="1" applyAlignment="1">
      <alignment horizontal="justify" vertical="top" wrapText="1"/>
    </xf>
    <xf numFmtId="0" fontId="12" fillId="4" borderId="0" xfId="5" applyFont="1" applyFill="1" applyBorder="1" applyAlignment="1">
      <alignment horizontal="left" vertical="top" wrapText="1"/>
    </xf>
    <xf numFmtId="0" fontId="12" fillId="4" borderId="0" xfId="5" applyFont="1" applyFill="1" applyAlignment="1">
      <alignment horizontal="left" vertical="center" wrapText="1"/>
    </xf>
    <xf numFmtId="0" fontId="12" fillId="4" borderId="0" xfId="5" applyFont="1" applyFill="1" applyAlignment="1">
      <alignment horizontal="left" vertical="top" wrapText="1"/>
    </xf>
  </cellXfs>
  <cellStyles count="29">
    <cellStyle name="Bad" xfId="6" builtinId="27"/>
    <cellStyle name="Comma" xfId="3" builtinId="3"/>
    <cellStyle name="Comma 2" xfId="7"/>
    <cellStyle name="Comma 2 2" xfId="8"/>
    <cellStyle name="Comma 2 3" xfId="10"/>
    <cellStyle name="Comma 2 4" xfId="11"/>
    <cellStyle name="Comma 3" xfId="9"/>
    <cellStyle name="Comma 4" xfId="12"/>
    <cellStyle name="Comma 5" xfId="13"/>
    <cellStyle name="Comma 6" xfId="14"/>
    <cellStyle name="Normal" xfId="0" builtinId="0"/>
    <cellStyle name="Normal 10" xfId="15"/>
    <cellStyle name="Normal 11" xfId="16"/>
    <cellStyle name="Normal 2" xfId="2"/>
    <cellStyle name="Normal 2 2" xfId="4"/>
    <cellStyle name="Normal 3" xfId="17"/>
    <cellStyle name="Normal 3 2" xfId="18"/>
    <cellStyle name="Normal 4" xfId="19"/>
    <cellStyle name="Normal 5" xfId="20"/>
    <cellStyle name="Normal 6" xfId="21"/>
    <cellStyle name="Normal 7" xfId="22"/>
    <cellStyle name="Normal 8" xfId="23"/>
    <cellStyle name="Normal 9" xfId="5"/>
    <cellStyle name="Percent" xfId="1" builtinId="5"/>
    <cellStyle name="Title 2" xfId="24"/>
    <cellStyle name="Title 3" xfId="25"/>
    <cellStyle name="Title 4" xfId="26"/>
    <cellStyle name="Title 5" xfId="27"/>
    <cellStyle name="Title 6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marvin.tcs\Downloads\org_data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bhakaran.cr\Downloads\Deficiency%20Report\Deficiency%20Report-Reg_Feb'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org_code</v>
          </cell>
          <cell r="C1" t="str">
            <v>Org_name</v>
          </cell>
        </row>
        <row r="2">
          <cell r="B2" t="str">
            <v>1177</v>
          </cell>
          <cell r="C2" t="str">
            <v>SREEVEN INFOCOM LIMITED</v>
          </cell>
        </row>
        <row r="3">
          <cell r="B3" t="str">
            <v>128</v>
          </cell>
          <cell r="C3" t="str">
            <v>Govt of Andhra Pradesh</v>
          </cell>
        </row>
        <row r="4">
          <cell r="B4" t="str">
            <v>123</v>
          </cell>
          <cell r="C4" t="str">
            <v>Govt of Madhya Pradesh</v>
          </cell>
        </row>
        <row r="5">
          <cell r="B5" t="str">
            <v>1211</v>
          </cell>
          <cell r="C5" t="str">
            <v>VIRGO SOFTECH LIMITED</v>
          </cell>
        </row>
        <row r="6">
          <cell r="B6" t="str">
            <v>000</v>
          </cell>
          <cell r="C6" t="str">
            <v>UIDAI-Registrar</v>
          </cell>
        </row>
        <row r="7">
          <cell r="B7" t="str">
            <v>0000</v>
          </cell>
          <cell r="C7" t="str">
            <v>UIDAI-EA</v>
          </cell>
        </row>
        <row r="8">
          <cell r="B8" t="str">
            <v>127</v>
          </cell>
          <cell r="C8" t="str">
            <v>Govt of Maharashtra</v>
          </cell>
        </row>
        <row r="9">
          <cell r="B9" t="str">
            <v>1074</v>
          </cell>
          <cell r="C9" t="str">
            <v>GLODYNE TECHNOSERVE</v>
          </cell>
        </row>
        <row r="10">
          <cell r="B10" t="str">
            <v>1001</v>
          </cell>
          <cell r="C10" t="str">
            <v>4G IDENTITY SOLUTIONS</v>
          </cell>
        </row>
        <row r="11">
          <cell r="B11" t="str">
            <v>1387</v>
          </cell>
          <cell r="C11" t="str">
            <v>4G INFORMATICS</v>
          </cell>
        </row>
        <row r="12">
          <cell r="B12" t="str">
            <v>1027</v>
          </cell>
          <cell r="C12" t="str">
            <v>TechSmart India Pvt Ltd</v>
          </cell>
        </row>
        <row r="13">
          <cell r="B13" t="str">
            <v>120</v>
          </cell>
          <cell r="C13" t="str">
            <v>Jharkhand</v>
          </cell>
        </row>
        <row r="14">
          <cell r="B14" t="str">
            <v>1093</v>
          </cell>
          <cell r="C14" t="str">
            <v>IL&amp;FS LTD</v>
          </cell>
        </row>
        <row r="15">
          <cell r="B15" t="str">
            <v>107</v>
          </cell>
          <cell r="C15" t="str">
            <v>Mission Convergence - GNCT Del</v>
          </cell>
        </row>
        <row r="16">
          <cell r="B16" t="str">
            <v>129</v>
          </cell>
          <cell r="C16" t="str">
            <v xml:space="preserve">Govt of Karnataka </v>
          </cell>
        </row>
        <row r="17">
          <cell r="B17" t="str">
            <v>1037</v>
          </cell>
          <cell r="C17" t="str">
            <v>COMAT TECHNOLOGIES P LTD</v>
          </cell>
        </row>
        <row r="18">
          <cell r="B18" t="str">
            <v>1218</v>
          </cell>
          <cell r="C18" t="str">
            <v>Wipro Ltd</v>
          </cell>
        </row>
        <row r="19">
          <cell r="B19" t="str">
            <v>122</v>
          </cell>
          <cell r="C19" t="str">
            <v>Govt of Chhattisgrah - FCSCP&amp;L</v>
          </cell>
        </row>
        <row r="20">
          <cell r="B20" t="str">
            <v>1172</v>
          </cell>
          <cell r="C20" t="str">
            <v xml:space="preserve">Smart ID </v>
          </cell>
        </row>
        <row r="21">
          <cell r="B21" t="str">
            <v>UIDAI</v>
          </cell>
          <cell r="C21" t="str">
            <v>UIDAI</v>
          </cell>
        </row>
        <row r="22">
          <cell r="B22" t="str">
            <v>public</v>
          </cell>
          <cell r="C22" t="str">
            <v>Public AUA</v>
          </cell>
        </row>
        <row r="23">
          <cell r="B23" t="str">
            <v>1213</v>
          </cell>
          <cell r="C23" t="str">
            <v>VISION COMPTECH INTEGRATOR LTD</v>
          </cell>
        </row>
        <row r="24">
          <cell r="B24" t="str">
            <v>1180</v>
          </cell>
          <cell r="C24" t="str">
            <v>STRATEGIC OUTSOURCING SERVICE</v>
          </cell>
        </row>
        <row r="25">
          <cell r="B25" t="str">
            <v>512</v>
          </cell>
          <cell r="C25" t="str">
            <v>Life Insurance Corporation</v>
          </cell>
        </row>
        <row r="26">
          <cell r="B26" t="str">
            <v>116</v>
          </cell>
          <cell r="C26" t="str">
            <v>RDD Govt of Tripura</v>
          </cell>
        </row>
        <row r="27">
          <cell r="B27" t="str">
            <v>802</v>
          </cell>
          <cell r="C27" t="str">
            <v>IGNOU</v>
          </cell>
        </row>
        <row r="28">
          <cell r="B28" t="str">
            <v>1007</v>
          </cell>
          <cell r="C28" t="str">
            <v>Alankit Assignments Limited</v>
          </cell>
        </row>
        <row r="29">
          <cell r="B29" t="str">
            <v>606</v>
          </cell>
          <cell r="C29" t="str">
            <v>Oriental Bank of Commerce</v>
          </cell>
        </row>
        <row r="30">
          <cell r="B30" t="str">
            <v>1025</v>
          </cell>
          <cell r="C30" t="str">
            <v>Blue Circle Instrument</v>
          </cell>
        </row>
        <row r="31">
          <cell r="B31" t="str">
            <v>1171</v>
          </cell>
          <cell r="C31" t="str">
            <v>Smart Chip Limited</v>
          </cell>
        </row>
        <row r="32">
          <cell r="B32" t="str">
            <v>603</v>
          </cell>
          <cell r="C32" t="str">
            <v>Central Bank of India</v>
          </cell>
        </row>
        <row r="33">
          <cell r="B33" t="str">
            <v>1207</v>
          </cell>
          <cell r="C33" t="str">
            <v>Vakrangee Softwares Limited</v>
          </cell>
        </row>
        <row r="34">
          <cell r="B34" t="str">
            <v>610</v>
          </cell>
          <cell r="C34" t="str">
            <v>Union Bank</v>
          </cell>
        </row>
        <row r="35">
          <cell r="B35" t="str">
            <v>102</v>
          </cell>
          <cell r="C35" t="str">
            <v>Govt of Himachal Pradesh</v>
          </cell>
        </row>
        <row r="36">
          <cell r="B36" t="str">
            <v>135</v>
          </cell>
          <cell r="C36" t="str">
            <v>Civil Supplies - A&amp;N Islands</v>
          </cell>
        </row>
        <row r="37">
          <cell r="B37" t="str">
            <v>1055</v>
          </cell>
          <cell r="C37" t="str">
            <v>eCentric solutions pvt ltd</v>
          </cell>
        </row>
        <row r="38">
          <cell r="B38" t="str">
            <v>1090</v>
          </cell>
          <cell r="C38" t="str">
            <v>i-Grandee SoftwareTechnologies</v>
          </cell>
        </row>
        <row r="39">
          <cell r="B39" t="str">
            <v>1080</v>
          </cell>
          <cell r="C39" t="str">
            <v>GrapeSoft</v>
          </cell>
        </row>
        <row r="40">
          <cell r="B40" t="str">
            <v>1190</v>
          </cell>
          <cell r="C40" t="str">
            <v>Tera Software Ltd</v>
          </cell>
        </row>
        <row r="41">
          <cell r="B41" t="str">
            <v>1094</v>
          </cell>
          <cell r="C41" t="str">
            <v>INFRONICS SYSTEMS LTD</v>
          </cell>
        </row>
        <row r="42">
          <cell r="B42" t="str">
            <v>608</v>
          </cell>
          <cell r="C42" t="str">
            <v>State Bank of India</v>
          </cell>
        </row>
        <row r="43">
          <cell r="B43" t="str">
            <v>1046</v>
          </cell>
          <cell r="C43" t="str">
            <v>CSS TECHNERGY LIMITED</v>
          </cell>
        </row>
        <row r="44">
          <cell r="B44" t="str">
            <v>1079</v>
          </cell>
          <cell r="C44" t="str">
            <v>Gouthami Educational Society</v>
          </cell>
        </row>
        <row r="45">
          <cell r="B45" t="str">
            <v>1111</v>
          </cell>
          <cell r="C45" t="str">
            <v>Madras Security Printers Ltd</v>
          </cell>
        </row>
        <row r="46">
          <cell r="B46" t="str">
            <v>1050</v>
          </cell>
          <cell r="C46" t="str">
            <v>Delhi Integrated MMTS Ltd</v>
          </cell>
        </row>
        <row r="47">
          <cell r="B47" t="str">
            <v>1057</v>
          </cell>
          <cell r="C47" t="str">
            <v>Eagle press pvt ltd</v>
          </cell>
        </row>
        <row r="48">
          <cell r="B48" t="str">
            <v>1216</v>
          </cell>
          <cell r="C48" t="str">
            <v>Wep Solution India Limited</v>
          </cell>
        </row>
        <row r="49">
          <cell r="B49" t="str">
            <v>1047</v>
          </cell>
          <cell r="C49" t="str">
            <v>DATASOFT COMPUTER SERVICES P</v>
          </cell>
        </row>
        <row r="50">
          <cell r="B50" t="str">
            <v>1189</v>
          </cell>
          <cell r="C50" t="str">
            <v>Global Finsol Private Limited</v>
          </cell>
        </row>
        <row r="51">
          <cell r="B51" t="str">
            <v>1081</v>
          </cell>
          <cell r="C51" t="str">
            <v>GSS Infotech Ltd</v>
          </cell>
        </row>
        <row r="52">
          <cell r="B52" t="str">
            <v>SY001</v>
          </cell>
          <cell r="C52" t="str">
            <v>Sify Technologies Limited</v>
          </cell>
        </row>
        <row r="53">
          <cell r="B53" t="str">
            <v>1129</v>
          </cell>
          <cell r="C53" t="str">
            <v>Nevaeh Technology Pvt. Ltd.</v>
          </cell>
        </row>
        <row r="54">
          <cell r="B54" t="str">
            <v>1178</v>
          </cell>
          <cell r="C54" t="str">
            <v>SREI INFRASTRUCTURE FINANCES L</v>
          </cell>
        </row>
        <row r="55">
          <cell r="B55" t="str">
            <v>125</v>
          </cell>
          <cell r="C55" t="str">
            <v>UT Of Daman and Diu</v>
          </cell>
        </row>
        <row r="56">
          <cell r="B56" t="str">
            <v>1175</v>
          </cell>
          <cell r="C56" t="str">
            <v>SPANCO</v>
          </cell>
        </row>
        <row r="57">
          <cell r="B57" t="str">
            <v>616</v>
          </cell>
          <cell r="C57" t="str">
            <v>Bank of Maharashtra</v>
          </cell>
        </row>
        <row r="58">
          <cell r="B58" t="str">
            <v>134</v>
          </cell>
          <cell r="C58" t="str">
            <v>UT of Puducherry</v>
          </cell>
        </row>
        <row r="59">
          <cell r="B59" t="str">
            <v>111</v>
          </cell>
          <cell r="C59" t="str">
            <v>Govt of Sikkim - Dept of Econo</v>
          </cell>
        </row>
        <row r="60">
          <cell r="B60" t="str">
            <v>613</v>
          </cell>
          <cell r="C60" t="str">
            <v>Indian Overseas Bank</v>
          </cell>
        </row>
        <row r="61">
          <cell r="B61" t="str">
            <v>803</v>
          </cell>
          <cell r="C61" t="str">
            <v>Delhi Urban Shelter Improvemen</v>
          </cell>
        </row>
        <row r="62">
          <cell r="B62" t="str">
            <v>124</v>
          </cell>
          <cell r="C62" t="str">
            <v>Govt of Gujarat</v>
          </cell>
        </row>
        <row r="63">
          <cell r="B63" t="str">
            <v>130</v>
          </cell>
          <cell r="C63" t="str">
            <v>Govt of Goa</v>
          </cell>
        </row>
        <row r="64">
          <cell r="B64" t="str">
            <v>1124</v>
          </cell>
          <cell r="C64" t="str">
            <v>MKS Enterprises</v>
          </cell>
        </row>
        <row r="65">
          <cell r="B65" t="str">
            <v>1104</v>
          </cell>
          <cell r="C65" t="str">
            <v>Karvy Computershare Private Li</v>
          </cell>
        </row>
        <row r="66">
          <cell r="B66" t="str">
            <v>2004</v>
          </cell>
          <cell r="C66" t="str">
            <v>Bartronics India Limited</v>
          </cell>
        </row>
        <row r="67">
          <cell r="B67" t="str">
            <v>1187</v>
          </cell>
          <cell r="C67" t="str">
            <v>Systematic &amp; Advance Const P L</v>
          </cell>
        </row>
        <row r="68">
          <cell r="B68" t="str">
            <v>609</v>
          </cell>
          <cell r="C68" t="str">
            <v>United Bank of India</v>
          </cell>
        </row>
        <row r="69">
          <cell r="B69" t="str">
            <v>2005</v>
          </cell>
          <cell r="C69" t="str">
            <v>Atyati Technologies Pvt Ltd</v>
          </cell>
        </row>
        <row r="70">
          <cell r="B70" t="str">
            <v>132</v>
          </cell>
          <cell r="C70" t="str">
            <v>Govt of Kerala</v>
          </cell>
        </row>
        <row r="71">
          <cell r="B71" t="str">
            <v>2003</v>
          </cell>
          <cell r="C71" t="str">
            <v>Akshaya</v>
          </cell>
        </row>
        <row r="72">
          <cell r="B72" t="str">
            <v>2002</v>
          </cell>
          <cell r="C72" t="str">
            <v>IT@School</v>
          </cell>
        </row>
        <row r="73">
          <cell r="B73" t="str">
            <v>2001</v>
          </cell>
          <cell r="C73" t="str">
            <v>Keltron</v>
          </cell>
        </row>
        <row r="74">
          <cell r="B74" t="str">
            <v>605</v>
          </cell>
          <cell r="C74" t="str">
            <v>Indian Bank</v>
          </cell>
        </row>
        <row r="75">
          <cell r="B75" t="str">
            <v>201</v>
          </cell>
          <cell r="C75" t="str">
            <v>Registrar General India - BEL</v>
          </cell>
        </row>
        <row r="76">
          <cell r="B76" t="str">
            <v>2008</v>
          </cell>
          <cell r="C76" t="str">
            <v>Om Softwares</v>
          </cell>
        </row>
        <row r="77">
          <cell r="B77" t="str">
            <v>806</v>
          </cell>
          <cell r="C77" t="str">
            <v>Delhi SW DC</v>
          </cell>
        </row>
        <row r="78">
          <cell r="B78" t="str">
            <v>2007</v>
          </cell>
          <cell r="C78" t="str">
            <v xml:space="preserve">Swathy Smartcards Hi-Tech Pvt </v>
          </cell>
        </row>
        <row r="79">
          <cell r="B79" t="str">
            <v>2009</v>
          </cell>
          <cell r="C79" t="str">
            <v>Manipur Electronics Dev Corp</v>
          </cell>
        </row>
        <row r="80">
          <cell r="B80" t="str">
            <v>2010</v>
          </cell>
          <cell r="C80" t="str">
            <v>In Media Computer Services LLP</v>
          </cell>
        </row>
        <row r="81">
          <cell r="B81" t="str">
            <v>2006</v>
          </cell>
          <cell r="C81" t="str">
            <v>Mahaonline Limited</v>
          </cell>
        </row>
        <row r="82">
          <cell r="B82" t="str">
            <v>103</v>
          </cell>
          <cell r="C82" t="str">
            <v>FCS Govt of Punjab</v>
          </cell>
        </row>
        <row r="83">
          <cell r="B83" t="str">
            <v>1052</v>
          </cell>
          <cell r="C83" t="str">
            <v>Diwakar Commercials Pvt Ltd</v>
          </cell>
        </row>
        <row r="84">
          <cell r="B84" t="str">
            <v>615</v>
          </cell>
          <cell r="C84" t="str">
            <v>Allahabad Bank</v>
          </cell>
        </row>
        <row r="85">
          <cell r="B85" t="str">
            <v>1008</v>
          </cell>
          <cell r="C85" t="str">
            <v xml:space="preserve">Alankit Finsec Ltd </v>
          </cell>
        </row>
        <row r="86">
          <cell r="B86" t="str">
            <v>614</v>
          </cell>
          <cell r="C86" t="str">
            <v>Punjab and Sind Bank</v>
          </cell>
        </row>
        <row r="87">
          <cell r="B87" t="str">
            <v>1119</v>
          </cell>
          <cell r="C87" t="str">
            <v>Matrix Processing House</v>
          </cell>
        </row>
        <row r="88">
          <cell r="B88" t="str">
            <v>1212</v>
          </cell>
          <cell r="C88" t="str">
            <v>VISESH INFOTECNICS LIMITED</v>
          </cell>
        </row>
        <row r="89">
          <cell r="B89" t="str">
            <v>1009</v>
          </cell>
          <cell r="C89" t="str">
            <v>Alankit Life Care Ltd</v>
          </cell>
        </row>
        <row r="90">
          <cell r="B90" t="str">
            <v>611</v>
          </cell>
          <cell r="C90" t="str">
            <v>Canara Bank</v>
          </cell>
        </row>
        <row r="91">
          <cell r="B91" t="str">
            <v>814</v>
          </cell>
          <cell r="C91" t="str">
            <v>NSDL e-Governance Infrastructure Limited</v>
          </cell>
        </row>
        <row r="92">
          <cell r="B92" t="str">
            <v>805</v>
          </cell>
          <cell r="C92" t="str">
            <v>Delhi-NW DC</v>
          </cell>
        </row>
        <row r="93">
          <cell r="B93" t="str">
            <v>202</v>
          </cell>
          <cell r="C93" t="str">
            <v>Registrar General India ECIL</v>
          </cell>
        </row>
        <row r="94">
          <cell r="B94" t="str">
            <v>203</v>
          </cell>
          <cell r="C94" t="str">
            <v>Registrar General of India ITI</v>
          </cell>
        </row>
        <row r="95">
          <cell r="B95" t="str">
            <v>2012</v>
          </cell>
          <cell r="C95" t="str">
            <v>Pioneer E Labs Limited</v>
          </cell>
        </row>
        <row r="96">
          <cell r="B96" t="str">
            <v>2013</v>
          </cell>
          <cell r="C96" t="str">
            <v>Clairvoyance Technologies Pvt.</v>
          </cell>
        </row>
        <row r="97">
          <cell r="B97" t="str">
            <v>2014</v>
          </cell>
          <cell r="C97" t="str">
            <v>Computer LAB</v>
          </cell>
        </row>
        <row r="98">
          <cell r="B98" t="str">
            <v>815</v>
          </cell>
          <cell r="C98" t="str">
            <v>Department of Information Technology Govt of Jharkhand</v>
          </cell>
        </row>
        <row r="99">
          <cell r="B99" t="str">
            <v>612</v>
          </cell>
          <cell r="C99" t="str">
            <v>Syndicate Bank</v>
          </cell>
        </row>
        <row r="100">
          <cell r="B100" t="str">
            <v>200</v>
          </cell>
          <cell r="C100" t="str">
            <v>Registrar General India Others</v>
          </cell>
        </row>
        <row r="101">
          <cell r="B101" t="str">
            <v>204</v>
          </cell>
          <cell r="C101" t="str">
            <v>Registrar General India BEL2</v>
          </cell>
        </row>
        <row r="102">
          <cell r="B102" t="str">
            <v>108</v>
          </cell>
          <cell r="C102" t="str">
            <v>Dept of ITC Govt of Rajasthan</v>
          </cell>
        </row>
        <row r="103">
          <cell r="B103" t="str">
            <v>1145</v>
          </cell>
          <cell r="C103" t="str">
            <v>Pioneer E Labs limited</v>
          </cell>
        </row>
        <row r="104">
          <cell r="B104" t="str">
            <v>1040</v>
          </cell>
          <cell r="C104" t="str">
            <v>Computer LAB</v>
          </cell>
        </row>
        <row r="105">
          <cell r="B105" t="str">
            <v>1127</v>
          </cell>
          <cell r="C105" t="str">
            <v>Multiwave Innovation</v>
          </cell>
        </row>
        <row r="106">
          <cell r="B106" t="str">
            <v>1183</v>
          </cell>
          <cell r="C106" t="str">
            <v>Swiss Tech India Pvt Ltd</v>
          </cell>
        </row>
        <row r="107">
          <cell r="B107" t="str">
            <v>1092</v>
          </cell>
          <cell r="C107" t="str">
            <v>India Computer Technology</v>
          </cell>
        </row>
        <row r="108">
          <cell r="B108" t="str">
            <v>624</v>
          </cell>
          <cell r="C108" t="str">
            <v>IDBI Bank ltd</v>
          </cell>
        </row>
        <row r="109">
          <cell r="B109" t="str">
            <v>1071</v>
          </cell>
          <cell r="C109" t="str">
            <v>Frontech Systems Pvt Ltd</v>
          </cell>
        </row>
        <row r="110">
          <cell r="B110" t="str">
            <v>2015</v>
          </cell>
          <cell r="C110" t="str">
            <v>INTEGRATED REGISTRY SERVICES LTD</v>
          </cell>
        </row>
        <row r="111">
          <cell r="B111" t="str">
            <v>2017</v>
          </cell>
          <cell r="C111" t="str">
            <v>Karvy Data Management Services</v>
          </cell>
        </row>
        <row r="112">
          <cell r="B112" t="str">
            <v>106</v>
          </cell>
          <cell r="C112" t="str">
            <v>FCR Govt of Haryana</v>
          </cell>
        </row>
        <row r="113">
          <cell r="B113" t="str">
            <v>804</v>
          </cell>
          <cell r="C113" t="str">
            <v>Indiapost</v>
          </cell>
        </row>
        <row r="114">
          <cell r="B114" t="str">
            <v>602</v>
          </cell>
          <cell r="C114" t="str">
            <v>Bank Of India</v>
          </cell>
        </row>
        <row r="115">
          <cell r="B115" t="str">
            <v>1078</v>
          </cell>
          <cell r="C115" t="str">
            <v>GOLDEN GLOBE</v>
          </cell>
        </row>
        <row r="116">
          <cell r="B116" t="str">
            <v>1098</v>
          </cell>
          <cell r="C116" t="str">
            <v>ITI LIMITED</v>
          </cell>
        </row>
        <row r="117">
          <cell r="B117" t="str">
            <v>1015</v>
          </cell>
          <cell r="C117" t="str">
            <v>AROH FOUNDATION</v>
          </cell>
        </row>
        <row r="118">
          <cell r="B118" t="str">
            <v>1028</v>
          </cell>
          <cell r="C118" t="str">
            <v>CALANCE SOFTWARE PRIVATE LTD</v>
          </cell>
        </row>
        <row r="119">
          <cell r="B119" t="str">
            <v>1056</v>
          </cell>
          <cell r="C119" t="str">
            <v>EAGLE PRESS DIARY HOUSE</v>
          </cell>
        </row>
        <row r="120">
          <cell r="B120" t="str">
            <v>1116</v>
          </cell>
          <cell r="C120" t="str">
            <v>MANTRA SOFTTECH INDIA PVTLTD</v>
          </cell>
        </row>
        <row r="121">
          <cell r="B121" t="str">
            <v>1005</v>
          </cell>
          <cell r="C121" t="str">
            <v xml:space="preserve">AKEBONOSOFTTECHNOLOGIESPVTLTD </v>
          </cell>
        </row>
        <row r="122">
          <cell r="B122" t="str">
            <v>1018</v>
          </cell>
          <cell r="C122" t="str">
            <v>ATISHAY INFOTECH PVT. LTD.</v>
          </cell>
        </row>
        <row r="123">
          <cell r="B123" t="str">
            <v>1115</v>
          </cell>
          <cell r="C123" t="str">
            <v>MANTHANBROADBANDSERVICESPVTLTD</v>
          </cell>
        </row>
        <row r="124">
          <cell r="B124" t="str">
            <v>1113</v>
          </cell>
          <cell r="C124" t="str">
            <v>Maheshwary Ispat Ltd</v>
          </cell>
        </row>
        <row r="125">
          <cell r="B125" t="str">
            <v>1110</v>
          </cell>
          <cell r="C125" t="str">
            <v>MACRO INFOTECH PVT LTD</v>
          </cell>
        </row>
        <row r="126">
          <cell r="B126" t="str">
            <v>1106</v>
          </cell>
          <cell r="C126" t="str">
            <v>KL HI-TECH SECURE PRINTLIMITED</v>
          </cell>
        </row>
        <row r="127">
          <cell r="B127" t="str">
            <v>1105</v>
          </cell>
          <cell r="C127" t="str">
            <v>KENSIUM SOLUTIONS LTD</v>
          </cell>
        </row>
        <row r="128">
          <cell r="B128" t="str">
            <v>1038</v>
          </cell>
          <cell r="C128" t="str">
            <v>COMPUTER  Age Management Servi</v>
          </cell>
        </row>
        <row r="129">
          <cell r="B129" t="str">
            <v>1192</v>
          </cell>
          <cell r="C129" t="str">
            <v>The NSIC ltd</v>
          </cell>
        </row>
        <row r="130">
          <cell r="B130" t="str">
            <v>1193</v>
          </cell>
          <cell r="C130" t="str">
            <v>The Peerless General Finance</v>
          </cell>
        </row>
        <row r="131">
          <cell r="B131" t="str">
            <v>1205</v>
          </cell>
          <cell r="C131" t="str">
            <v>UTI TECHNOLOGY SERVICES LIMITE</v>
          </cell>
        </row>
        <row r="132">
          <cell r="B132" t="str">
            <v>1214</v>
          </cell>
          <cell r="C132" t="str">
            <v>WEBEL</v>
          </cell>
        </row>
        <row r="133">
          <cell r="B133" t="str">
            <v>1003</v>
          </cell>
          <cell r="C133" t="str">
            <v>A3 Logics  India  Ltd</v>
          </cell>
        </row>
        <row r="134">
          <cell r="B134" t="str">
            <v>1004</v>
          </cell>
          <cell r="C134" t="str">
            <v>ADAPT SOLUTIONS PVT LTD</v>
          </cell>
        </row>
        <row r="135">
          <cell r="B135" t="str">
            <v>1006</v>
          </cell>
          <cell r="C135" t="str">
            <v>ALAKANANDA PHILANTHROPHICTRUST</v>
          </cell>
        </row>
        <row r="136">
          <cell r="B136" t="str">
            <v>1150</v>
          </cell>
          <cell r="C136" t="str">
            <v>PUSHPAK MANAGEMENT SERVICES</v>
          </cell>
        </row>
        <row r="137">
          <cell r="B137" t="str">
            <v>1011</v>
          </cell>
          <cell r="C137" t="str">
            <v>ANUP COMPUTERS LTD</v>
          </cell>
        </row>
        <row r="138">
          <cell r="B138" t="str">
            <v>1151</v>
          </cell>
          <cell r="C138" t="str">
            <v xml:space="preserve">QUANTUM ASIA PVT LTD </v>
          </cell>
        </row>
        <row r="139">
          <cell r="B139" t="str">
            <v>1152</v>
          </cell>
          <cell r="C139" t="str">
            <v xml:space="preserve">QUEST INFORMATICS PRIVATE LIM </v>
          </cell>
        </row>
        <row r="140">
          <cell r="B140" t="str">
            <v>1201</v>
          </cell>
          <cell r="C140" t="str">
            <v>UNITED DATA SERVICES PVT. LIMI</v>
          </cell>
        </row>
        <row r="141">
          <cell r="B141" t="str">
            <v>1202</v>
          </cell>
          <cell r="C141" t="str">
            <v>UNITED TELECOMS LIMITED</v>
          </cell>
        </row>
        <row r="142">
          <cell r="B142" t="str">
            <v>1204</v>
          </cell>
          <cell r="C142" t="str">
            <v>UNIVERSAL SOLUTIONS</v>
          </cell>
        </row>
        <row r="143">
          <cell r="B143" t="str">
            <v>1154</v>
          </cell>
          <cell r="C143" t="str">
            <v xml:space="preserve">RADIANT INFO SYSTEMS LIMITED </v>
          </cell>
        </row>
        <row r="144">
          <cell r="B144" t="str">
            <v>1208</v>
          </cell>
          <cell r="C144" t="str">
            <v>VEETECHNOLOGIES PVT. LTD</v>
          </cell>
        </row>
        <row r="145">
          <cell r="B145" t="str">
            <v>1209</v>
          </cell>
          <cell r="C145" t="str">
            <v>VEXCEL COMPUTERS PVT LTD</v>
          </cell>
        </row>
        <row r="146">
          <cell r="B146" t="str">
            <v>1156</v>
          </cell>
          <cell r="C146" t="str">
            <v xml:space="preserve">RAMTECH CONSTRUCTIONS PRIVATE </v>
          </cell>
        </row>
        <row r="147">
          <cell r="B147" t="str">
            <v>1210</v>
          </cell>
          <cell r="C147" t="str">
            <v>VIHAAN INFRASYSTE MS INDIA LIM</v>
          </cell>
        </row>
        <row r="148">
          <cell r="B148" t="str">
            <v>1158</v>
          </cell>
          <cell r="C148" t="str">
            <v>RHYME ORGANICS &amp; CHEMICALS LTD</v>
          </cell>
        </row>
        <row r="149">
          <cell r="B149" t="str">
            <v>1215</v>
          </cell>
          <cell r="C149" t="str">
            <v>WEBEL TECHNOLOGY LIMITED</v>
          </cell>
        </row>
        <row r="150">
          <cell r="B150" t="str">
            <v>1217</v>
          </cell>
          <cell r="C150" t="str">
            <v>WINDOW MEDIA</v>
          </cell>
        </row>
        <row r="151">
          <cell r="B151" t="str">
            <v>1219</v>
          </cell>
          <cell r="C151" t="str">
            <v>ZEST SYSTEMS PVT. LIMITED</v>
          </cell>
        </row>
        <row r="152">
          <cell r="B152" t="str">
            <v>1161</v>
          </cell>
          <cell r="C152" t="str">
            <v>SAGAR FOODS</v>
          </cell>
        </row>
        <row r="153">
          <cell r="B153" t="str">
            <v>1012</v>
          </cell>
          <cell r="C153" t="str">
            <v>APOnline Limited</v>
          </cell>
        </row>
        <row r="154">
          <cell r="B154" t="str">
            <v>1162</v>
          </cell>
          <cell r="C154" t="str">
            <v xml:space="preserve">Salience Market PulsePvt Ltd </v>
          </cell>
        </row>
        <row r="155">
          <cell r="B155" t="str">
            <v>1013</v>
          </cell>
          <cell r="C155" t="str">
            <v>ARCOTECH LTD</v>
          </cell>
        </row>
        <row r="156">
          <cell r="B156" t="str">
            <v>1164</v>
          </cell>
          <cell r="C156" t="str">
            <v>SARADA SYSTEMS</v>
          </cell>
        </row>
        <row r="157">
          <cell r="B157" t="str">
            <v>1195</v>
          </cell>
          <cell r="C157" t="str">
            <v>TRADE &amp; TECHNOLOGY PRIVATE LMT</v>
          </cell>
        </row>
        <row r="158">
          <cell r="B158" t="str">
            <v>1014</v>
          </cell>
          <cell r="C158" t="str">
            <v>ARKI TECHNO CONSULTANTS</v>
          </cell>
        </row>
        <row r="159">
          <cell r="B159" t="str">
            <v>1165</v>
          </cell>
          <cell r="C159" t="str">
            <v>SCORE INFORMATION TECHNOLOGIES</v>
          </cell>
        </row>
        <row r="160">
          <cell r="B160" t="str">
            <v>1016</v>
          </cell>
          <cell r="C160" t="str">
            <v>AROHAN FINANCIAL SERVICES LTD</v>
          </cell>
        </row>
        <row r="161">
          <cell r="B161" t="str">
            <v>1196</v>
          </cell>
          <cell r="C161" t="str">
            <v>TRANS AID</v>
          </cell>
        </row>
        <row r="162">
          <cell r="B162" t="str">
            <v>1166</v>
          </cell>
          <cell r="C162" t="str">
            <v>SHIV PRATISTHAN</v>
          </cell>
        </row>
        <row r="163">
          <cell r="B163" t="str">
            <v>1168</v>
          </cell>
          <cell r="C163" t="str">
            <v>SHREE VEER RAJE CORPORATE</v>
          </cell>
        </row>
        <row r="164">
          <cell r="B164" t="str">
            <v>1020</v>
          </cell>
          <cell r="C164" t="str">
            <v>AVVAS INFOTECH PVT  LTD</v>
          </cell>
        </row>
        <row r="165">
          <cell r="B165" t="str">
            <v>1169</v>
          </cell>
          <cell r="C165" t="str">
            <v>SHRIKRISHNA KHANDASARI SUGAR M</v>
          </cell>
        </row>
        <row r="166">
          <cell r="B166" t="str">
            <v>1021</v>
          </cell>
          <cell r="C166" t="str">
            <v>AXSYS TECHNOLOGIES LIMITED</v>
          </cell>
        </row>
        <row r="167">
          <cell r="B167" t="str">
            <v>1198</v>
          </cell>
          <cell r="C167" t="str">
            <v>TRANSVISION SOFTWARE &amp;DATA SOL</v>
          </cell>
        </row>
        <row r="168">
          <cell r="B168" t="str">
            <v>1173</v>
          </cell>
          <cell r="C168" t="str">
            <v>SOCIETY FOR SOCIAL SERVICES</v>
          </cell>
        </row>
        <row r="169">
          <cell r="B169" t="str">
            <v>1022</v>
          </cell>
          <cell r="C169" t="str">
            <v>BARUANAGAR TEA ESTATES PVT.LTD</v>
          </cell>
        </row>
        <row r="170">
          <cell r="B170" t="str">
            <v>1174</v>
          </cell>
          <cell r="C170" t="str">
            <v>SOFTPOINT TECHNOLOGIES PVT LTD</v>
          </cell>
        </row>
        <row r="171">
          <cell r="B171" t="str">
            <v>1199</v>
          </cell>
          <cell r="C171" t="str">
            <v xml:space="preserve">TRUST INSURANCE RISK MANAGERS </v>
          </cell>
        </row>
        <row r="172">
          <cell r="B172" t="str">
            <v>1176</v>
          </cell>
          <cell r="C172" t="str">
            <v>SQL STAR INTERNATIONAL LTD</v>
          </cell>
        </row>
        <row r="173">
          <cell r="B173" t="str">
            <v>1200</v>
          </cell>
          <cell r="C173" t="str">
            <v>TVS ELECTRONICS LTD</v>
          </cell>
        </row>
        <row r="174">
          <cell r="B174" t="str">
            <v>1181</v>
          </cell>
          <cell r="C174" t="str">
            <v>SUNDERMA DHAV CONSTRUCTIONS</v>
          </cell>
        </row>
        <row r="175">
          <cell r="B175" t="str">
            <v>1141</v>
          </cell>
          <cell r="C175" t="str">
            <v>ORISSA INFORMATION TECHNOLOGY</v>
          </cell>
        </row>
        <row r="176">
          <cell r="B176" t="str">
            <v>1142</v>
          </cell>
          <cell r="C176" t="str">
            <v xml:space="preserve">OSWAL COMPUTERS &amp; CONSULTANTS </v>
          </cell>
        </row>
        <row r="177">
          <cell r="B177" t="str">
            <v>1184</v>
          </cell>
          <cell r="C177" t="str">
            <v>SYSCOM CORPORATION LTD</v>
          </cell>
        </row>
        <row r="178">
          <cell r="B178" t="str">
            <v>1143</v>
          </cell>
          <cell r="C178" t="str">
            <v>PERI SOFTWARE SOLUTIONS PVT LT</v>
          </cell>
        </row>
        <row r="179">
          <cell r="B179" t="str">
            <v>1185</v>
          </cell>
          <cell r="C179" t="str">
            <v>Syscon Technology</v>
          </cell>
        </row>
        <row r="180">
          <cell r="B180" t="str">
            <v>1023</v>
          </cell>
          <cell r="C180" t="str">
            <v xml:space="preserve">BELLARY COMPUTER IT SOLUTIONS </v>
          </cell>
        </row>
        <row r="181">
          <cell r="B181" t="str">
            <v>1146</v>
          </cell>
          <cell r="C181" t="str">
            <v xml:space="preserve">PLACEWELL SYSTEMS &amp; SOLUTIONS </v>
          </cell>
        </row>
        <row r="182">
          <cell r="B182" t="str">
            <v>1024</v>
          </cell>
          <cell r="C182" t="str">
            <v>BITS &amp; BYTES</v>
          </cell>
        </row>
        <row r="183">
          <cell r="B183" t="str">
            <v>1149</v>
          </cell>
          <cell r="C183" t="str">
            <v>PROTEX COMPUTER PVT LTD</v>
          </cell>
        </row>
        <row r="184">
          <cell r="B184" t="str">
            <v>1026</v>
          </cell>
          <cell r="C184" t="str">
            <v xml:space="preserve">BROADLINE COMPUTER SYSTEMS </v>
          </cell>
        </row>
        <row r="185">
          <cell r="B185" t="str">
            <v>1029</v>
          </cell>
          <cell r="C185" t="str">
            <v>CAMEO CORPORATE SERVICES LTD</v>
          </cell>
        </row>
        <row r="186">
          <cell r="B186" t="str">
            <v>1030</v>
          </cell>
          <cell r="C186" t="str">
            <v xml:space="preserve">CCAOI AIRLINK CONSORTIUM </v>
          </cell>
        </row>
        <row r="187">
          <cell r="B187" t="str">
            <v>1032</v>
          </cell>
          <cell r="C187" t="str">
            <v>CENTURION SCHOOL OF RURAL ENT</v>
          </cell>
        </row>
        <row r="188">
          <cell r="B188" t="str">
            <v>1033</v>
          </cell>
          <cell r="C188" t="str">
            <v>CHANDRAKAMAL INFOTECH</v>
          </cell>
        </row>
        <row r="189">
          <cell r="B189" t="str">
            <v>1034</v>
          </cell>
          <cell r="C189" t="str">
            <v>CHESSY CONSULTANTS PVT LTD</v>
          </cell>
        </row>
        <row r="190">
          <cell r="B190" t="str">
            <v>1036</v>
          </cell>
          <cell r="C190" t="str">
            <v>CMS INFO SYSTEMS PRIVATE LTD</v>
          </cell>
        </row>
        <row r="191">
          <cell r="B191" t="str">
            <v>1039</v>
          </cell>
          <cell r="C191" t="str">
            <v xml:space="preserve">COMPUTER APPLICATION &amp; DESIGN </v>
          </cell>
        </row>
        <row r="192">
          <cell r="B192" t="str">
            <v>1042</v>
          </cell>
          <cell r="C192" t="str">
            <v>COMTECH INSTITUTE OFTECHNOLOGY</v>
          </cell>
        </row>
        <row r="193">
          <cell r="B193" t="str">
            <v>1043</v>
          </cell>
          <cell r="C193" t="str">
            <v>COROMANDEL INFOTECH INDIA LTD</v>
          </cell>
        </row>
        <row r="194">
          <cell r="B194" t="str">
            <v>1044</v>
          </cell>
          <cell r="C194" t="str">
            <v>CS DATAMATION RESEARCHSERVICES</v>
          </cell>
        </row>
        <row r="195">
          <cell r="B195" t="str">
            <v>1048</v>
          </cell>
          <cell r="C195" t="str">
            <v>DCL SOFTWARE LTD</v>
          </cell>
        </row>
        <row r="196">
          <cell r="B196" t="str">
            <v>1051</v>
          </cell>
          <cell r="C196" t="str">
            <v>DEVELOPMENT AND RESEARCH SERV</v>
          </cell>
        </row>
        <row r="197">
          <cell r="B197" t="str">
            <v>1053</v>
          </cell>
          <cell r="C197" t="str">
            <v>DPH SOFTWARE SERVICES PVT. LTD</v>
          </cell>
        </row>
        <row r="198">
          <cell r="B198" t="str">
            <v>1058</v>
          </cell>
          <cell r="C198" t="str">
            <v>Eagle Software India Pvt. Ltd</v>
          </cell>
        </row>
        <row r="199">
          <cell r="B199" t="str">
            <v>1103</v>
          </cell>
          <cell r="C199" t="str">
            <v>KAMALA AGENCIES</v>
          </cell>
        </row>
        <row r="200">
          <cell r="B200" t="str">
            <v>1107</v>
          </cell>
          <cell r="C200" t="str">
            <v>LOHIA JUTE PRESS PVT LTD</v>
          </cell>
        </row>
        <row r="201">
          <cell r="B201" t="str">
            <v>1108</v>
          </cell>
          <cell r="C201" t="str">
            <v>LYRA  CONSULTANCY SERVICE</v>
          </cell>
        </row>
        <row r="202">
          <cell r="B202" t="str">
            <v>1059</v>
          </cell>
          <cell r="C202" t="str">
            <v>EDUCOMP SOLUTIONS LIMITED</v>
          </cell>
        </row>
        <row r="203">
          <cell r="B203" t="str">
            <v>1112</v>
          </cell>
          <cell r="C203" t="str">
            <v>MAGNETIC INFOTECH PVT LTD</v>
          </cell>
        </row>
        <row r="204">
          <cell r="B204" t="str">
            <v>1118</v>
          </cell>
          <cell r="C204" t="str">
            <v>MARS Telecom Systems Pvt Ltd</v>
          </cell>
        </row>
        <row r="205">
          <cell r="B205" t="str">
            <v>1060</v>
          </cell>
          <cell r="C205" t="str">
            <v xml:space="preserve">ELECTRONICS CORPORATION </v>
          </cell>
        </row>
        <row r="206">
          <cell r="B206" t="str">
            <v>1061</v>
          </cell>
          <cell r="C206" t="str">
            <v>ELOGIX SOFTWARE PVT LTD</v>
          </cell>
        </row>
        <row r="207">
          <cell r="B207" t="str">
            <v>1062</v>
          </cell>
          <cell r="C207" t="str">
            <v>Emdee Digitronics Pvt.Ltd.</v>
          </cell>
        </row>
        <row r="208">
          <cell r="B208" t="str">
            <v>1063</v>
          </cell>
          <cell r="C208" t="str">
            <v>EQUITAS MICRO FINANCEINDPVTLTD</v>
          </cell>
        </row>
        <row r="209">
          <cell r="B209" t="str">
            <v>1064</v>
          </cell>
          <cell r="C209" t="str">
            <v>ESAM SHARES&amp;STOCK BROKERS LTD</v>
          </cell>
        </row>
        <row r="210">
          <cell r="B210" t="str">
            <v>1065</v>
          </cell>
          <cell r="C210" t="str">
            <v>EURO FINMART LIMITED</v>
          </cell>
        </row>
        <row r="211">
          <cell r="B211" t="str">
            <v>1066</v>
          </cell>
          <cell r="C211" t="str">
            <v>FELLOWSHIP</v>
          </cell>
        </row>
        <row r="212">
          <cell r="B212" t="str">
            <v>1067</v>
          </cell>
          <cell r="C212" t="str">
            <v xml:space="preserve">FINANCIAL INFORMATION NETWORK </v>
          </cell>
        </row>
        <row r="213">
          <cell r="B213" t="str">
            <v>1122</v>
          </cell>
          <cell r="C213" t="str">
            <v>MICROVIEWS INFOSYSTEMS PVT LTD</v>
          </cell>
        </row>
        <row r="214">
          <cell r="B214" t="str">
            <v>1068</v>
          </cell>
          <cell r="C214" t="str">
            <v>Fino Fintech Foundation(FFF)</v>
          </cell>
        </row>
        <row r="215">
          <cell r="B215" t="str">
            <v>601</v>
          </cell>
          <cell r="C215" t="str">
            <v>Bank of Baroda</v>
          </cell>
        </row>
        <row r="216">
          <cell r="B216" t="str">
            <v>1070</v>
          </cell>
          <cell r="C216" t="str">
            <v>Fortuna Impex(pvt) Ltd</v>
          </cell>
        </row>
        <row r="217">
          <cell r="B217" t="str">
            <v>2019</v>
          </cell>
          <cell r="C217" t="str">
            <v>Abhipra Capital Ltd</v>
          </cell>
        </row>
        <row r="218">
          <cell r="B218" t="str">
            <v>1072</v>
          </cell>
          <cell r="C218" t="str">
            <v>Futuresoft</v>
          </cell>
        </row>
        <row r="219">
          <cell r="B219" t="str">
            <v>1045</v>
          </cell>
          <cell r="C219" t="str">
            <v>C-SAASTRA SOLUTIONS PVT LTD</v>
          </cell>
        </row>
        <row r="220">
          <cell r="B220" t="str">
            <v>1123</v>
          </cell>
          <cell r="C220" t="str">
            <v>MINDCRAFT SOFTWARE PVT LTD</v>
          </cell>
        </row>
        <row r="221">
          <cell r="B221" t="str">
            <v>1125</v>
          </cell>
          <cell r="C221" t="str">
            <v>M-TECH INNOVATION LTD</v>
          </cell>
        </row>
        <row r="222">
          <cell r="B222" t="str">
            <v>1091</v>
          </cell>
          <cell r="C222" t="str">
            <v xml:space="preserve">IMPACT TECHNOLOGIES </v>
          </cell>
        </row>
        <row r="223">
          <cell r="B223" t="str">
            <v>1128</v>
          </cell>
          <cell r="C223" t="str">
            <v>NETWORK INTERNATIONAL</v>
          </cell>
        </row>
        <row r="224">
          <cell r="B224" t="str">
            <v>1096</v>
          </cell>
          <cell r="C224" t="str">
            <v>Integra Micro Systems Pvt.ltd</v>
          </cell>
        </row>
        <row r="225">
          <cell r="B225" t="str">
            <v>1130</v>
          </cell>
          <cell r="C225" t="str">
            <v xml:space="preserve"> NEWGEN SOFTWARE TECHNOLOGIES </v>
          </cell>
        </row>
        <row r="226">
          <cell r="B226" t="str">
            <v>1131</v>
          </cell>
          <cell r="C226" t="str">
            <v>Next Step Corporation</v>
          </cell>
        </row>
        <row r="227">
          <cell r="B227" t="str">
            <v>1097</v>
          </cell>
          <cell r="C227" t="str">
            <v>ITC INFOTECH INDIA LTD</v>
          </cell>
        </row>
        <row r="228">
          <cell r="B228" t="str">
            <v>1132</v>
          </cell>
          <cell r="C228" t="str">
            <v xml:space="preserve"> NEXUS CONNEXIONS PVT LTD.</v>
          </cell>
        </row>
        <row r="229">
          <cell r="B229" t="str">
            <v>1133</v>
          </cell>
          <cell r="C229" t="str">
            <v>NIHON SALES PVT LTD</v>
          </cell>
        </row>
        <row r="230">
          <cell r="B230" t="str">
            <v>1136</v>
          </cell>
          <cell r="C230" t="str">
            <v>OBEL COMPUTERS PVT. LTD.</v>
          </cell>
        </row>
        <row r="231">
          <cell r="B231" t="str">
            <v>1100</v>
          </cell>
          <cell r="C231" t="str">
            <v>Jyothi Computer Services</v>
          </cell>
        </row>
        <row r="232">
          <cell r="B232" t="str">
            <v>1137</v>
          </cell>
          <cell r="C232" t="str">
            <v>OM METALS INFRA PROJECTS LTD.</v>
          </cell>
        </row>
        <row r="233">
          <cell r="B233" t="str">
            <v>1138</v>
          </cell>
          <cell r="C233" t="str">
            <v>OPTIMIX CONSULTANCY PRIVATE LT</v>
          </cell>
        </row>
        <row r="234">
          <cell r="B234" t="str">
            <v>1088</v>
          </cell>
          <cell r="C234" t="str">
            <v>IAP COMPANY Pvt. Ltd</v>
          </cell>
        </row>
        <row r="235">
          <cell r="B235" t="str">
            <v>1139</v>
          </cell>
          <cell r="C235" t="str">
            <v>ORISSA COMPUTER ACADEMY</v>
          </cell>
        </row>
        <row r="236">
          <cell r="B236" t="str">
            <v>1140</v>
          </cell>
          <cell r="C236" t="str">
            <v>ORISSA CONSTRUCTION CORP LTD</v>
          </cell>
        </row>
        <row r="237">
          <cell r="B237" t="str">
            <v>1073</v>
          </cell>
          <cell r="C237" t="str">
            <v>GENESIS INFO SERVICES(PVT) LTD</v>
          </cell>
        </row>
        <row r="238">
          <cell r="B238" t="str">
            <v>1075</v>
          </cell>
          <cell r="C238" t="str">
            <v>GMG SYSTEMS PVT. LTD.</v>
          </cell>
        </row>
        <row r="239">
          <cell r="B239" t="str">
            <v>1076</v>
          </cell>
          <cell r="C239" t="str">
            <v>GNG TRADING CO PVT LTD</v>
          </cell>
        </row>
        <row r="240">
          <cell r="B240" t="str">
            <v>1077</v>
          </cell>
          <cell r="C240" t="str">
            <v>GOLD ROCK WORLD TRADE LTD</v>
          </cell>
        </row>
        <row r="241">
          <cell r="B241" t="str">
            <v>1082</v>
          </cell>
          <cell r="C241" t="str">
            <v>HCL INFOSYSTEMS LTD</v>
          </cell>
        </row>
        <row r="242">
          <cell r="B242" t="str">
            <v>1083</v>
          </cell>
          <cell r="C242" t="str">
            <v>HERMES I TICKETS PVT LTD.</v>
          </cell>
        </row>
        <row r="243">
          <cell r="B243" t="str">
            <v>1084</v>
          </cell>
          <cell r="C243" t="str">
            <v>HUSK POWER SYSTEMS PVT. LTD.</v>
          </cell>
        </row>
        <row r="244">
          <cell r="B244" t="str">
            <v>1085</v>
          </cell>
          <cell r="C244" t="str">
            <v xml:space="preserve">HYDERABAD KARNATAKA CENTRE </v>
          </cell>
        </row>
        <row r="245">
          <cell r="B245" t="str">
            <v>1086</v>
          </cell>
          <cell r="C245" t="str">
            <v>HYPERSOFT TECHNOLOGIES LTD</v>
          </cell>
        </row>
        <row r="246">
          <cell r="B246" t="str">
            <v>1087</v>
          </cell>
          <cell r="C246" t="str">
            <v>IACG ANIMATIONS PVT LTD</v>
          </cell>
        </row>
        <row r="247">
          <cell r="B247" t="str">
            <v>1121</v>
          </cell>
          <cell r="C247" t="str">
            <v xml:space="preserve">MICRO SOLUTION SYSTEMS </v>
          </cell>
        </row>
        <row r="248">
          <cell r="B248" t="str">
            <v>1099</v>
          </cell>
          <cell r="C248" t="str">
            <v>JANALAKSHMI FINANCIAL SERVICES</v>
          </cell>
        </row>
        <row r="249">
          <cell r="B249" t="str">
            <v>1135</v>
          </cell>
          <cell r="C249" t="str">
            <v>NORTH INDIA TECHNICAL</v>
          </cell>
        </row>
        <row r="250">
          <cell r="B250" t="str">
            <v>1194</v>
          </cell>
          <cell r="C250" t="str">
            <v>THE PROVIDERS MANAGEMEN T INFO</v>
          </cell>
        </row>
        <row r="251">
          <cell r="B251" t="str">
            <v>1102</v>
          </cell>
          <cell r="C251" t="str">
            <v>KAADAMBARI PRESS</v>
          </cell>
        </row>
        <row r="252">
          <cell r="B252" t="str">
            <v>1160</v>
          </cell>
          <cell r="C252" t="str">
            <v>SABI VINIYOG PVT LTD</v>
          </cell>
        </row>
        <row r="253">
          <cell r="B253" t="str">
            <v>1179</v>
          </cell>
          <cell r="C253" t="str">
            <v>STERLING TRANSFORM ERS</v>
          </cell>
        </row>
        <row r="254">
          <cell r="B254" t="str">
            <v>1157</v>
          </cell>
          <cell r="C254" t="str">
            <v>REAL COMPUTER</v>
          </cell>
        </row>
        <row r="255">
          <cell r="B255" t="str">
            <v>1197</v>
          </cell>
          <cell r="C255" t="str">
            <v>TRANSERVE ADVISORS PRIVATE LIM</v>
          </cell>
        </row>
        <row r="256">
          <cell r="B256" t="str">
            <v>990</v>
          </cell>
          <cell r="C256" t="str">
            <v>UIDAI Test Registrar</v>
          </cell>
        </row>
        <row r="257">
          <cell r="B257" t="str">
            <v>2990</v>
          </cell>
          <cell r="C257" t="str">
            <v>UIDAI_Test_Enrolment</v>
          </cell>
        </row>
        <row r="258">
          <cell r="B258" t="str">
            <v>807</v>
          </cell>
          <cell r="C258" t="str">
            <v>Delhi - North DC</v>
          </cell>
        </row>
        <row r="259">
          <cell r="B259" t="str">
            <v>808</v>
          </cell>
          <cell r="C259" t="str">
            <v>Delhi - Central DC</v>
          </cell>
        </row>
        <row r="260">
          <cell r="B260" t="str">
            <v>809</v>
          </cell>
          <cell r="C260" t="str">
            <v>Delhi- South DC</v>
          </cell>
        </row>
        <row r="261">
          <cell r="B261" t="str">
            <v>810</v>
          </cell>
          <cell r="C261" t="str">
            <v>Delhi - ND DC</v>
          </cell>
        </row>
        <row r="262">
          <cell r="B262" t="str">
            <v>811</v>
          </cell>
          <cell r="C262" t="str">
            <v>Delhi- West DC</v>
          </cell>
        </row>
        <row r="263">
          <cell r="B263" t="str">
            <v>812</v>
          </cell>
          <cell r="C263" t="str">
            <v>Delhi - NE DC</v>
          </cell>
        </row>
        <row r="264">
          <cell r="B264" t="str">
            <v>813</v>
          </cell>
          <cell r="C264" t="str">
            <v>Delhi - East DC</v>
          </cell>
        </row>
        <row r="265">
          <cell r="B265" t="str">
            <v>2018</v>
          </cell>
          <cell r="C265" t="str">
            <v>Atlas Documentary Facilitator</v>
          </cell>
        </row>
        <row r="266">
          <cell r="B266" t="str">
            <v>9999</v>
          </cell>
          <cell r="C266" t="str">
            <v>Free lancer</v>
          </cell>
        </row>
        <row r="267">
          <cell r="B267" t="str">
            <v>621</v>
          </cell>
          <cell r="C267" t="str">
            <v>State Bank of Travancore</v>
          </cell>
        </row>
        <row r="268">
          <cell r="B268" t="str">
            <v>2016</v>
          </cell>
          <cell r="C268" t="str">
            <v>RELIGARE SECURITIES LTD</v>
          </cell>
        </row>
        <row r="269">
          <cell r="B269" t="str">
            <v>626</v>
          </cell>
          <cell r="C269" t="str">
            <v>STATE BANK OF PATIALA</v>
          </cell>
        </row>
        <row r="270">
          <cell r="B270" t="str">
            <v>1010</v>
          </cell>
          <cell r="C270" t="str">
            <v>Annapu ReddyEducationalSociety</v>
          </cell>
        </row>
        <row r="271">
          <cell r="B271" t="str">
            <v>1117</v>
          </cell>
          <cell r="C271" t="str">
            <v>MAPLE COMPUTERS &amp;COMMUNICATION</v>
          </cell>
        </row>
        <row r="272">
          <cell r="B272" t="str">
            <v>1109</v>
          </cell>
          <cell r="C272" t="str">
            <v>M2C PRIVATE SOLUTION</v>
          </cell>
        </row>
        <row r="273">
          <cell r="B273" t="str">
            <v>1206</v>
          </cell>
          <cell r="C273" t="str">
            <v>V.M.TECHNOLOGY</v>
          </cell>
        </row>
        <row r="274">
          <cell r="B274" t="str">
            <v>1167</v>
          </cell>
          <cell r="C274" t="str">
            <v xml:space="preserve">SHIVANI EDUCATIONAL </v>
          </cell>
        </row>
        <row r="275">
          <cell r="B275" t="str">
            <v>1089</v>
          </cell>
          <cell r="C275" t="str">
            <v>IDCOL SOFTWARE SOFTWARE</v>
          </cell>
        </row>
        <row r="276">
          <cell r="B276" t="str">
            <v>1114</v>
          </cell>
          <cell r="C276" t="str">
            <v xml:space="preserve">MANISH AGRAWAL ENGINEERS </v>
          </cell>
        </row>
        <row r="277">
          <cell r="B277" t="str">
            <v>1170</v>
          </cell>
          <cell r="C277" t="str">
            <v>Skylark Infowaves Pvt Limited</v>
          </cell>
        </row>
        <row r="278">
          <cell r="B278" t="str">
            <v>101</v>
          </cell>
          <cell r="C278" t="str">
            <v>Jammu and Kashmir Bank</v>
          </cell>
        </row>
        <row r="279">
          <cell r="B279" t="str">
            <v>1017</v>
          </cell>
          <cell r="C279" t="str">
            <v>ASA BHANU TECHNICAL SERVICES L</v>
          </cell>
        </row>
        <row r="280">
          <cell r="B280" t="str">
            <v>1019</v>
          </cell>
          <cell r="C280" t="str">
            <v>AUGUST INFOCOM PVT LTD</v>
          </cell>
        </row>
        <row r="281">
          <cell r="B281" t="str">
            <v>1035</v>
          </cell>
          <cell r="C281" t="str">
            <v>CLASSIC COAL PVT LTD</v>
          </cell>
        </row>
        <row r="282">
          <cell r="B282" t="str">
            <v>1049</v>
          </cell>
          <cell r="C282" t="str">
            <v>DEEP ADVERTISING</v>
          </cell>
        </row>
        <row r="283">
          <cell r="B283" t="str">
            <v>1054</v>
          </cell>
          <cell r="C283" t="str">
            <v>DYNASTY INFRASTRUC TURE LTD.</v>
          </cell>
        </row>
        <row r="284">
          <cell r="B284" t="str">
            <v>1095</v>
          </cell>
          <cell r="C284" t="str">
            <v>INSTITUTE OF HIMALAYAN ENV</v>
          </cell>
        </row>
        <row r="285">
          <cell r="B285" t="str">
            <v>1101</v>
          </cell>
          <cell r="C285" t="str">
            <v>K &amp; D Engineers &amp; Consultants</v>
          </cell>
        </row>
        <row r="286">
          <cell r="B286" t="str">
            <v>1120</v>
          </cell>
          <cell r="C286" t="str">
            <v>MEGALAZER S</v>
          </cell>
        </row>
        <row r="287">
          <cell r="B287" t="str">
            <v>1144</v>
          </cell>
          <cell r="C287" t="str">
            <v>PILANI BPO PVT LTD</v>
          </cell>
        </row>
        <row r="288">
          <cell r="B288" t="str">
            <v>1153</v>
          </cell>
          <cell r="C288" t="str">
            <v>R.K. ENTERPRISE S</v>
          </cell>
        </row>
        <row r="289">
          <cell r="B289" t="str">
            <v>1155</v>
          </cell>
          <cell r="C289" t="str">
            <v>RAJCOMP</v>
          </cell>
        </row>
        <row r="290">
          <cell r="B290" t="str">
            <v>1182</v>
          </cell>
          <cell r="C290" t="str">
            <v>SURYA DATA SYSTEMS</v>
          </cell>
        </row>
        <row r="291">
          <cell r="B291" t="str">
            <v>1186</v>
          </cell>
          <cell r="C291" t="str">
            <v>SYSNET GLOBAL TECHNOLOGI ES PV</v>
          </cell>
        </row>
        <row r="292">
          <cell r="B292" t="str">
            <v>1188</v>
          </cell>
          <cell r="C292" t="str">
            <v>TARHUK SAMAJ</v>
          </cell>
        </row>
        <row r="293">
          <cell r="B293" t="str">
            <v>1203</v>
          </cell>
          <cell r="C293" t="str">
            <v>UNIVERSAL COMPUTER CENTRE</v>
          </cell>
        </row>
        <row r="294">
          <cell r="B294" t="str">
            <v>VYSA</v>
          </cell>
          <cell r="C294" t="str">
            <v>ING VYSYA BANK LTD</v>
          </cell>
        </row>
        <row r="295">
          <cell r="B295" t="str">
            <v>SBIN</v>
          </cell>
          <cell r="C295" t="str">
            <v>STATE BANK OF INDIA</v>
          </cell>
        </row>
        <row r="296">
          <cell r="B296" t="str">
            <v>625</v>
          </cell>
          <cell r="C296" t="str">
            <v>State Bank of Bikaner &amp; Jaipur</v>
          </cell>
        </row>
        <row r="297">
          <cell r="B297" t="str">
            <v>CKGB</v>
          </cell>
          <cell r="C297" t="str">
            <v>CKG BANK</v>
          </cell>
        </row>
        <row r="298">
          <cell r="B298" t="str">
            <v>1191</v>
          </cell>
          <cell r="C298" t="str">
            <v>Tera soft</v>
          </cell>
        </row>
        <row r="299">
          <cell r="B299" t="str">
            <v>205</v>
          </cell>
          <cell r="C299" t="str">
            <v>RGI-DIT</v>
          </cell>
        </row>
        <row r="300">
          <cell r="B300" t="str">
            <v>1286</v>
          </cell>
          <cell r="C300" t="str">
            <v>Rosmerta technoliges Limited</v>
          </cell>
        </row>
        <row r="301">
          <cell r="B301" t="str">
            <v>617</v>
          </cell>
          <cell r="C301" t="str">
            <v>State Bank of Mysore</v>
          </cell>
        </row>
        <row r="302">
          <cell r="B302" t="str">
            <v>1300</v>
          </cell>
          <cell r="C302" t="str">
            <v>Transline Technologies P Ltd</v>
          </cell>
        </row>
        <row r="303">
          <cell r="B303" t="str">
            <v>2021</v>
          </cell>
          <cell r="C303" t="str">
            <v>Krishna Infotech</v>
          </cell>
        </row>
        <row r="304">
          <cell r="B304" t="str">
            <v>2020</v>
          </cell>
          <cell r="C304" t="str">
            <v>Vedavaag Systems Limited</v>
          </cell>
        </row>
        <row r="305">
          <cell r="B305" t="str">
            <v>1293</v>
          </cell>
          <cell r="C305" t="str">
            <v>Silver Touch Technologies Ltd</v>
          </cell>
        </row>
        <row r="306">
          <cell r="B306" t="str">
            <v>1308</v>
          </cell>
          <cell r="C306" t="str">
            <v>Vayam technologies Ltd</v>
          </cell>
        </row>
        <row r="307">
          <cell r="B307" t="str">
            <v>0023000100</v>
          </cell>
          <cell r="C307" t="str">
            <v>BANK OF INDIA</v>
          </cell>
        </row>
        <row r="308">
          <cell r="B308" t="str">
            <v>0023000200</v>
          </cell>
          <cell r="C308" t="str">
            <v>Union Bank of India UIDREG</v>
          </cell>
        </row>
        <row r="309">
          <cell r="B309" t="str">
            <v>0000000100</v>
          </cell>
          <cell r="C309" t="str">
            <v xml:space="preserve">National Payments Corporation </v>
          </cell>
        </row>
        <row r="310">
          <cell r="B310" t="str">
            <v>0043000100</v>
          </cell>
          <cell r="C310" t="str">
            <v>ICICI Bank Limited</v>
          </cell>
        </row>
        <row r="311">
          <cell r="B311" t="str">
            <v>622</v>
          </cell>
          <cell r="C311" t="str">
            <v>STATE BANK OF HYDERABAD</v>
          </cell>
        </row>
        <row r="312">
          <cell r="B312" t="str">
            <v>IOBA</v>
          </cell>
          <cell r="C312" t="str">
            <v>INDIAN OVERSEAS BANK</v>
          </cell>
        </row>
        <row r="313">
          <cell r="B313" t="str">
            <v>1281</v>
          </cell>
          <cell r="C313" t="str">
            <v>ONTRACK SYSTEMS LIMITED</v>
          </cell>
        </row>
        <row r="314">
          <cell r="B314" t="str">
            <v>2022</v>
          </cell>
          <cell r="C314" t="str">
            <v>SWISSTECH NPR 57CR PROJECT PVT</v>
          </cell>
        </row>
        <row r="315">
          <cell r="B315" t="str">
            <v>0000000000</v>
          </cell>
          <cell r="C315" t="str">
            <v>Unique Identification Authorit</v>
          </cell>
        </row>
        <row r="316">
          <cell r="B316" t="str">
            <v>0000000001</v>
          </cell>
          <cell r="C316" t="str">
            <v>UIDAI</v>
          </cell>
        </row>
        <row r="317">
          <cell r="B317" t="str">
            <v>0025000100</v>
          </cell>
          <cell r="C317" t="str">
            <v>Personal</v>
          </cell>
        </row>
        <row r="318">
          <cell r="B318" t="str">
            <v>0000000200</v>
          </cell>
          <cell r="C318" t="str">
            <v>Indian Oil Corporation Ltd</v>
          </cell>
        </row>
        <row r="319">
          <cell r="B319" t="str">
            <v>ORBC</v>
          </cell>
          <cell r="C319" t="str">
            <v>ORIENTAL BANK OF COMMERCE</v>
          </cell>
        </row>
        <row r="320">
          <cell r="B320" t="str">
            <v>1284</v>
          </cell>
          <cell r="C320" t="str">
            <v>PROWIZ MANSYTEMS PVT LTD</v>
          </cell>
        </row>
        <row r="321">
          <cell r="B321" t="str">
            <v>1221</v>
          </cell>
          <cell r="C321" t="str">
            <v>Nielsen  India  Private Limited</v>
          </cell>
        </row>
        <row r="322">
          <cell r="B322" t="str">
            <v>1222</v>
          </cell>
          <cell r="C322" t="str">
            <v xml:space="preserve">Accelfrontline Global IT Services </v>
          </cell>
        </row>
        <row r="323">
          <cell r="B323" t="str">
            <v>1224</v>
          </cell>
          <cell r="C323" t="str">
            <v xml:space="preserve">AIRAN Consultants Pvt. Ltd. </v>
          </cell>
        </row>
        <row r="324">
          <cell r="B324" t="str">
            <v>1225</v>
          </cell>
          <cell r="C324" t="str">
            <v xml:space="preserve">ARCIS  E Services Pvt. Ltd. </v>
          </cell>
        </row>
        <row r="325">
          <cell r="B325" t="str">
            <v>1226</v>
          </cell>
          <cell r="C325" t="str">
            <v xml:space="preserve">Asomi Finance Pvt. Ltd. </v>
          </cell>
        </row>
        <row r="326">
          <cell r="B326" t="str">
            <v>1227</v>
          </cell>
          <cell r="C326" t="str">
            <v xml:space="preserve">Assam Electronics Development Corporation Ltd. </v>
          </cell>
        </row>
        <row r="327">
          <cell r="B327" t="str">
            <v>1228</v>
          </cell>
          <cell r="C327" t="str">
            <v>Aurbinda Samantray</v>
          </cell>
        </row>
        <row r="328">
          <cell r="B328" t="str">
            <v>1229</v>
          </cell>
          <cell r="C328" t="str">
            <v xml:space="preserve">Aurobindo Chaudhuri Memorial Great Indian Dream Foundation. </v>
          </cell>
        </row>
        <row r="329">
          <cell r="B329" t="str">
            <v>1230</v>
          </cell>
          <cell r="C329" t="str">
            <v xml:space="preserve">Avani Paridhi Energy &amp; Communication Pvt. Ltd. </v>
          </cell>
        </row>
        <row r="330">
          <cell r="B330" t="str">
            <v>1233</v>
          </cell>
          <cell r="C330" t="str">
            <v xml:space="preserve">Bharatiya Samaj Kalyan Sansthan </v>
          </cell>
        </row>
        <row r="331">
          <cell r="B331" t="str">
            <v>1234</v>
          </cell>
          <cell r="C331" t="str">
            <v>Bharatiya Samruddhi I &amp; CS Ltd</v>
          </cell>
        </row>
        <row r="332">
          <cell r="B332" t="str">
            <v>1314</v>
          </cell>
          <cell r="C332" t="str">
            <v>Apex Solutions Ltd</v>
          </cell>
        </row>
        <row r="333">
          <cell r="B333" t="str">
            <v>1313</v>
          </cell>
          <cell r="C333" t="str">
            <v>C M C Limited</v>
          </cell>
        </row>
        <row r="334">
          <cell r="B334" t="str">
            <v>1312</v>
          </cell>
          <cell r="C334" t="str">
            <v>Well India Securities Ltd</v>
          </cell>
        </row>
        <row r="335">
          <cell r="B335" t="str">
            <v>1310</v>
          </cell>
          <cell r="C335" t="str">
            <v>Vertex Customer Services India P Ltd</v>
          </cell>
        </row>
        <row r="336">
          <cell r="B336" t="str">
            <v>1309</v>
          </cell>
          <cell r="C336" t="str">
            <v>Venture Infotek Global Pvt Ltd</v>
          </cell>
        </row>
        <row r="337">
          <cell r="B337" t="str">
            <v>1307</v>
          </cell>
          <cell r="C337" t="str">
            <v>Urmila Info solution</v>
          </cell>
        </row>
        <row r="338">
          <cell r="B338" t="str">
            <v>1306</v>
          </cell>
          <cell r="C338" t="str">
            <v>Uniword Barter Card pvt. Ltd.</v>
          </cell>
        </row>
        <row r="339">
          <cell r="B339" t="str">
            <v>1304</v>
          </cell>
          <cell r="C339" t="str">
            <v>U.P.Electronics Corporation Ltd.</v>
          </cell>
        </row>
        <row r="340">
          <cell r="B340" t="str">
            <v>1303</v>
          </cell>
          <cell r="C340" t="str">
            <v xml:space="preserve">U.P. Industries Consultants Ltd. </v>
          </cell>
        </row>
        <row r="341">
          <cell r="B341" t="str">
            <v>1235</v>
          </cell>
          <cell r="C341" t="str">
            <v xml:space="preserve">BNK Capital Markets Ltd. </v>
          </cell>
        </row>
        <row r="342">
          <cell r="B342" t="str">
            <v>1302</v>
          </cell>
          <cell r="C342" t="str">
            <v xml:space="preserve">Trimax IT Infrastructure &amp; Services Ltd. </v>
          </cell>
        </row>
        <row r="343">
          <cell r="B343" t="str">
            <v>BKID</v>
          </cell>
          <cell r="C343" t="str">
            <v>BANK OF INDIA</v>
          </cell>
        </row>
        <row r="344">
          <cell r="B344" t="str">
            <v>1299</v>
          </cell>
          <cell r="C344" t="str">
            <v>The Mining  &amp; Engineering Corporation</v>
          </cell>
        </row>
        <row r="345">
          <cell r="B345" t="str">
            <v>1298</v>
          </cell>
          <cell r="C345" t="str">
            <v>Suave Hotels Ltd</v>
          </cell>
        </row>
        <row r="346">
          <cell r="B346" t="str">
            <v>1297</v>
          </cell>
          <cell r="C346" t="str">
            <v>Stracon India Ltd</v>
          </cell>
        </row>
        <row r="347">
          <cell r="B347" t="str">
            <v>1236</v>
          </cell>
          <cell r="C347" t="str">
            <v xml:space="preserve">BSB Finance Pvt. Ltd. </v>
          </cell>
        </row>
        <row r="348">
          <cell r="B348" t="str">
            <v>1237</v>
          </cell>
          <cell r="C348" t="str">
            <v xml:space="preserve">Business Information Processing Services </v>
          </cell>
        </row>
        <row r="349">
          <cell r="B349" t="str">
            <v>1238</v>
          </cell>
          <cell r="C349" t="str">
            <v>Centre of Technology  &amp; Entrepreneurship Development  CTED</v>
          </cell>
        </row>
        <row r="350">
          <cell r="B350" t="str">
            <v>1239</v>
          </cell>
          <cell r="C350" t="str">
            <v>Chinar Construction Company Prime agency</v>
          </cell>
        </row>
        <row r="351">
          <cell r="B351" t="str">
            <v>1240</v>
          </cell>
          <cell r="C351" t="str">
            <v>Cox &amp; Kings Ltd</v>
          </cell>
        </row>
        <row r="352">
          <cell r="B352" t="str">
            <v>1241</v>
          </cell>
          <cell r="C352" t="str">
            <v xml:space="preserve">CTRAN Consulting Ltd </v>
          </cell>
        </row>
        <row r="353">
          <cell r="B353" t="str">
            <v>1242</v>
          </cell>
          <cell r="C353" t="str">
            <v>Cusp Infra Project Ltd</v>
          </cell>
        </row>
        <row r="354">
          <cell r="B354" t="str">
            <v>1243</v>
          </cell>
          <cell r="C354" t="str">
            <v>Dream River  Neral  Developers Pvt Ltd</v>
          </cell>
        </row>
        <row r="355">
          <cell r="B355" t="str">
            <v>1244</v>
          </cell>
          <cell r="C355" t="str">
            <v>ESS GEE Leasing Pvt  Ltd</v>
          </cell>
        </row>
        <row r="356">
          <cell r="B356" t="str">
            <v>1245</v>
          </cell>
          <cell r="C356" t="str">
            <v>Fatpipe Networks Ltd</v>
          </cell>
        </row>
        <row r="357">
          <cell r="B357" t="str">
            <v>1246</v>
          </cell>
          <cell r="C357" t="str">
            <v xml:space="preserve">Geetika Associates </v>
          </cell>
        </row>
        <row r="358">
          <cell r="B358" t="str">
            <v>1247</v>
          </cell>
          <cell r="C358" t="str">
            <v xml:space="preserve">Gemalto Digital Security Pvt. Ltd </v>
          </cell>
        </row>
        <row r="359">
          <cell r="B359" t="str">
            <v>1248</v>
          </cell>
          <cell r="C359" t="str">
            <v xml:space="preserve">Geodesic Ltd. </v>
          </cell>
        </row>
        <row r="360">
          <cell r="B360" t="str">
            <v>1249</v>
          </cell>
          <cell r="C360" t="str">
            <v xml:space="preserve">Gujarat Infotech Ltd. </v>
          </cell>
        </row>
        <row r="361">
          <cell r="B361" t="str">
            <v>1250</v>
          </cell>
          <cell r="C361" t="str">
            <v>Gundal Infotech Private Limited</v>
          </cell>
        </row>
        <row r="362">
          <cell r="B362" t="str">
            <v>1251</v>
          </cell>
          <cell r="C362" t="str">
            <v xml:space="preserve">Hi Tech Institute of Information Technology </v>
          </cell>
        </row>
        <row r="363">
          <cell r="B363" t="str">
            <v>1252</v>
          </cell>
          <cell r="C363" t="str">
            <v xml:space="preserve">Holostik India Ltd. </v>
          </cell>
        </row>
        <row r="364">
          <cell r="B364" t="str">
            <v>1253</v>
          </cell>
          <cell r="C364" t="str">
            <v xml:space="preserve">Horizon Infotech </v>
          </cell>
        </row>
        <row r="365">
          <cell r="B365" t="str">
            <v>1254</v>
          </cell>
          <cell r="C365" t="str">
            <v>HR International Ltd</v>
          </cell>
        </row>
        <row r="366">
          <cell r="B366" t="str">
            <v>1256</v>
          </cell>
          <cell r="C366" t="str">
            <v xml:space="preserve">IKF Technologies Ltd. </v>
          </cell>
        </row>
        <row r="367">
          <cell r="B367" t="str">
            <v>1258</v>
          </cell>
          <cell r="C367" t="str">
            <v>Infomax Management Services India  Pvt  Ltd</v>
          </cell>
        </row>
        <row r="368">
          <cell r="B368" t="str">
            <v>1259</v>
          </cell>
          <cell r="C368" t="str">
            <v xml:space="preserve">Jai Singh &amp; Company </v>
          </cell>
        </row>
        <row r="369">
          <cell r="B369" t="str">
            <v>1260</v>
          </cell>
          <cell r="C369" t="str">
            <v xml:space="preserve">Jina Technologies Pvt. Ltd. </v>
          </cell>
        </row>
        <row r="370">
          <cell r="B370" t="str">
            <v>1261</v>
          </cell>
          <cell r="C370" t="str">
            <v xml:space="preserve">Jyoti Portfolio Ltd </v>
          </cell>
        </row>
        <row r="371">
          <cell r="B371" t="str">
            <v>1262</v>
          </cell>
          <cell r="C371" t="str">
            <v>Lepton Software Export &amp; Research P Ltd</v>
          </cell>
        </row>
        <row r="372">
          <cell r="B372" t="str">
            <v>1263</v>
          </cell>
          <cell r="C372" t="str">
            <v xml:space="preserve">Link Point Infrastructure Pvt. Ltd. </v>
          </cell>
        </row>
        <row r="373">
          <cell r="B373" t="str">
            <v>1264</v>
          </cell>
          <cell r="C373" t="str">
            <v xml:space="preserve">M Intergraph Systems Pvt. Ltd </v>
          </cell>
        </row>
        <row r="374">
          <cell r="B374" t="str">
            <v>1265</v>
          </cell>
          <cell r="C374" t="str">
            <v xml:space="preserve">Magnum Solutions Pvt. Ltd. </v>
          </cell>
        </row>
        <row r="375">
          <cell r="B375" t="str">
            <v>1266</v>
          </cell>
          <cell r="C375" t="str">
            <v xml:space="preserve">Maheshwari Brothers Coal Ltd. </v>
          </cell>
        </row>
        <row r="376">
          <cell r="B376" t="str">
            <v>1267</v>
          </cell>
          <cell r="C376" t="str">
            <v xml:space="preserve">Management and Computer Consultants </v>
          </cell>
        </row>
        <row r="377">
          <cell r="B377" t="str">
            <v>1269</v>
          </cell>
          <cell r="C377" t="str">
            <v xml:space="preserve">Matheweasow Research securities Ltd. </v>
          </cell>
        </row>
        <row r="378">
          <cell r="B378" t="str">
            <v>1270</v>
          </cell>
          <cell r="C378" t="str">
            <v xml:space="preserve">MCS Ltd </v>
          </cell>
        </row>
        <row r="379">
          <cell r="B379" t="str">
            <v>1271</v>
          </cell>
          <cell r="C379" t="str">
            <v>Micro Technologies India Ltd</v>
          </cell>
        </row>
        <row r="380">
          <cell r="B380" t="str">
            <v>1273</v>
          </cell>
          <cell r="C380" t="str">
            <v xml:space="preserve">Modi Coal Pvt. Ltd. </v>
          </cell>
        </row>
        <row r="381">
          <cell r="B381" t="str">
            <v>1275</v>
          </cell>
          <cell r="C381" t="str">
            <v xml:space="preserve">National association of Steet Vendors of India.  </v>
          </cell>
        </row>
        <row r="382">
          <cell r="B382" t="str">
            <v>1276</v>
          </cell>
          <cell r="C382" t="str">
            <v xml:space="preserve">Natural Softwares Pvt. Ltd. </v>
          </cell>
        </row>
        <row r="383">
          <cell r="B383" t="str">
            <v>1277</v>
          </cell>
          <cell r="C383" t="str">
            <v>Network for Information &amp; Computer Technology</v>
          </cell>
        </row>
        <row r="384">
          <cell r="B384" t="str">
            <v>1278</v>
          </cell>
          <cell r="C384" t="str">
            <v xml:space="preserve">Olympus Infotech Pvt. Ltd. </v>
          </cell>
        </row>
        <row r="385">
          <cell r="B385" t="str">
            <v>1279</v>
          </cell>
          <cell r="C385" t="str">
            <v xml:space="preserve">Om Softwares </v>
          </cell>
        </row>
        <row r="386">
          <cell r="B386" t="str">
            <v>1282</v>
          </cell>
          <cell r="C386" t="str">
            <v>P D Goyal Trade &amp; Investment Ltd.</v>
          </cell>
        </row>
        <row r="387">
          <cell r="B387" t="str">
            <v>1283</v>
          </cell>
          <cell r="C387" t="str">
            <v xml:space="preserve">Paramount Color Graphics </v>
          </cell>
        </row>
        <row r="388">
          <cell r="B388" t="str">
            <v>1285</v>
          </cell>
          <cell r="C388" t="str">
            <v xml:space="preserve">Regional Centre for  Entrepreneurship Development </v>
          </cell>
        </row>
        <row r="389">
          <cell r="B389" t="str">
            <v>1287</v>
          </cell>
          <cell r="C389" t="str">
            <v xml:space="preserve">S.B. Engineering Associates </v>
          </cell>
        </row>
        <row r="390">
          <cell r="B390" t="str">
            <v>1288</v>
          </cell>
          <cell r="C390" t="str">
            <v xml:space="preserve">Sapphire Info Solutions Pvt. Ltd. </v>
          </cell>
        </row>
        <row r="391">
          <cell r="B391" t="str">
            <v>1289</v>
          </cell>
          <cell r="C391" t="str">
            <v xml:space="preserve">Sarkar Engineering </v>
          </cell>
        </row>
        <row r="392">
          <cell r="B392" t="str">
            <v>1290</v>
          </cell>
          <cell r="C392" t="str">
            <v xml:space="preserve">Shell Transource Pvt Ltd </v>
          </cell>
        </row>
        <row r="393">
          <cell r="B393" t="str">
            <v>1291</v>
          </cell>
          <cell r="C393" t="str">
            <v xml:space="preserve">Shine Blue Deposits &amp; Investments Pvt. Ltd. </v>
          </cell>
        </row>
        <row r="394">
          <cell r="B394" t="str">
            <v>1292</v>
          </cell>
          <cell r="C394" t="str">
            <v xml:space="preserve">Sigma Infotech Pvt. Ltd. </v>
          </cell>
        </row>
        <row r="395">
          <cell r="B395" t="str">
            <v>1294</v>
          </cell>
          <cell r="C395" t="str">
            <v xml:space="preserve">SKS Micro Finance Ltd. </v>
          </cell>
        </row>
        <row r="396">
          <cell r="B396" t="str">
            <v>1295</v>
          </cell>
          <cell r="C396" t="str">
            <v>Society for Educational Welfare &amp; Economic Development SEED</v>
          </cell>
        </row>
        <row r="397">
          <cell r="B397" t="str">
            <v>1232</v>
          </cell>
          <cell r="C397" t="str">
            <v>BCL Secure Premises Pvt Ltd.</v>
          </cell>
        </row>
        <row r="398">
          <cell r="B398" t="str">
            <v>1257</v>
          </cell>
          <cell r="C398" t="str">
            <v>Infinite Computer Solutions India Ltd</v>
          </cell>
        </row>
        <row r="399">
          <cell r="B399" t="str">
            <v>1268</v>
          </cell>
          <cell r="C399" t="str">
            <v>Mansarovar Builders</v>
          </cell>
        </row>
        <row r="400">
          <cell r="B400" t="str">
            <v>1272</v>
          </cell>
          <cell r="C400" t="str">
            <v>Millenium Steel India Pvt. Ltd</v>
          </cell>
        </row>
        <row r="401">
          <cell r="B401" t="str">
            <v>1280</v>
          </cell>
          <cell r="C401" t="str">
            <v>Omne Agate Systems Pvt. Ltd.</v>
          </cell>
        </row>
        <row r="402">
          <cell r="B402" t="str">
            <v>1305</v>
          </cell>
          <cell r="C402" t="str">
            <v>United Services</v>
          </cell>
        </row>
        <row r="403">
          <cell r="B403" t="str">
            <v>1255</v>
          </cell>
          <cell r="C403" t="str">
            <v>Ideal Invent Technologies Pvt.Ltd.</v>
          </cell>
        </row>
        <row r="404">
          <cell r="B404" t="str">
            <v>IBKL</v>
          </cell>
          <cell r="C404" t="str">
            <v>IDBI BANK LTD</v>
          </cell>
        </row>
        <row r="405">
          <cell r="B405" t="str">
            <v>0000001000</v>
          </cell>
          <cell r="C405" t="str">
            <v>Axis Bank Limited</v>
          </cell>
        </row>
        <row r="406">
          <cell r="B406" t="str">
            <v>0000001001</v>
          </cell>
          <cell r="C406" t="str">
            <v>United Bank Of India</v>
          </cell>
        </row>
        <row r="407">
          <cell r="B407" t="str">
            <v>SYNB</v>
          </cell>
          <cell r="C407" t="str">
            <v>SYNDICATE BANK</v>
          </cell>
        </row>
        <row r="408">
          <cell r="B408" t="str">
            <v>APGB</v>
          </cell>
          <cell r="C408" t="str">
            <v>Andhra Pragathi Grameena Bank</v>
          </cell>
        </row>
        <row r="409">
          <cell r="B409" t="str">
            <v>CKGR</v>
          </cell>
          <cell r="C409" t="str">
            <v>Chikmagalur-Kodagu Grameena Bank</v>
          </cell>
        </row>
        <row r="410">
          <cell r="B410" t="str">
            <v>CORP</v>
          </cell>
          <cell r="C410" t="str">
            <v>CORPORATION BANK</v>
          </cell>
        </row>
        <row r="411">
          <cell r="B411" t="str">
            <v>DLKB</v>
          </cell>
          <cell r="C411" t="str">
            <v>DHANLAKSHMI BANK</v>
          </cell>
        </row>
        <row r="412">
          <cell r="B412" t="str">
            <v>GGRB</v>
          </cell>
          <cell r="C412" t="str">
            <v>Gurgaon Gramin Bank</v>
          </cell>
        </row>
        <row r="413">
          <cell r="B413" t="str">
            <v>IDIB</v>
          </cell>
          <cell r="C413" t="str">
            <v>INDIAN BANK</v>
          </cell>
        </row>
        <row r="414">
          <cell r="B414" t="str">
            <v>KVBL</v>
          </cell>
          <cell r="C414" t="str">
            <v>KARUR VYSYA BANK</v>
          </cell>
        </row>
        <row r="415">
          <cell r="B415" t="str">
            <v>LAVB</v>
          </cell>
          <cell r="C415" t="str">
            <v>THE LAKSHMI VILAS BANK LTD</v>
          </cell>
        </row>
        <row r="416">
          <cell r="B416" t="str">
            <v>MLGB</v>
          </cell>
          <cell r="C416" t="str">
            <v>North Malabar Gramin Bank</v>
          </cell>
        </row>
        <row r="417">
          <cell r="B417" t="str">
            <v>PBGB</v>
          </cell>
          <cell r="C417" t="str">
            <v>Puduvai Bharathiar Grama Bank</v>
          </cell>
        </row>
        <row r="418">
          <cell r="B418" t="str">
            <v>SIBL</v>
          </cell>
          <cell r="C418" t="str">
            <v>SOUTH INDIAN BANK</v>
          </cell>
        </row>
        <row r="419">
          <cell r="B419" t="str">
            <v>SBHY</v>
          </cell>
          <cell r="C419" t="str">
            <v>STATE BANK OF HYDERABAD</v>
          </cell>
        </row>
        <row r="420">
          <cell r="B420" t="str">
            <v>SBTR</v>
          </cell>
          <cell r="C420" t="str">
            <v>STATE BANK OF TRAVANCORE</v>
          </cell>
        </row>
        <row r="421">
          <cell r="B421" t="str">
            <v>VIJB</v>
          </cell>
          <cell r="C421" t="str">
            <v>VIJAYA BANK</v>
          </cell>
        </row>
        <row r="422">
          <cell r="B422" t="str">
            <v>SBMY</v>
          </cell>
          <cell r="C422" t="str">
            <v>STATE BANK OF MYSORE</v>
          </cell>
        </row>
        <row r="423">
          <cell r="B423" t="str">
            <v>FDRL</v>
          </cell>
          <cell r="C423" t="str">
            <v>THE FEDERAL BANK LTD</v>
          </cell>
        </row>
        <row r="424">
          <cell r="B424" t="str">
            <v>CBIN</v>
          </cell>
          <cell r="C424" t="str">
            <v>CENTRAL BANK OF INDIA</v>
          </cell>
        </row>
        <row r="425">
          <cell r="B425" t="str">
            <v>UTBI</v>
          </cell>
          <cell r="C425" t="str">
            <v>UNITED BANK OF INDIA</v>
          </cell>
        </row>
        <row r="426">
          <cell r="B426" t="str">
            <v>UCBA</v>
          </cell>
          <cell r="C426" t="str">
            <v>UCO BANK</v>
          </cell>
        </row>
        <row r="427">
          <cell r="B427" t="str">
            <v>ALLA</v>
          </cell>
          <cell r="C427" t="str">
            <v>ALLAHABAD BANK</v>
          </cell>
        </row>
        <row r="428">
          <cell r="B428" t="str">
            <v>VBKG</v>
          </cell>
          <cell r="C428" t="str">
            <v>Vidisha-Bhopal Kshetriya Gramin Bank</v>
          </cell>
        </row>
        <row r="429">
          <cell r="B429" t="str">
            <v>UTGB</v>
          </cell>
          <cell r="C429" t="str">
            <v>Uttaranchal Gramin Bank</v>
          </cell>
        </row>
        <row r="430">
          <cell r="B430" t="str">
            <v>NTBL</v>
          </cell>
          <cell r="C430" t="str">
            <v>THE NAINITAL BANK LIMITED</v>
          </cell>
        </row>
        <row r="431">
          <cell r="B431" t="str">
            <v>0000000300</v>
          </cell>
          <cell r="C431" t="str">
            <v>Mahanagar Telephone Nigam Ltd.</v>
          </cell>
        </row>
        <row r="432">
          <cell r="B432" t="str">
            <v>0000000400</v>
          </cell>
          <cell r="C432" t="str">
            <v>CDAC</v>
          </cell>
        </row>
        <row r="433">
          <cell r="B433" t="str">
            <v>0000000500</v>
          </cell>
          <cell r="C433" t="str">
            <v>Bharat Sanchar Nigam Limited</v>
          </cell>
        </row>
        <row r="434">
          <cell r="B434" t="str">
            <v>BARB</v>
          </cell>
          <cell r="C434" t="str">
            <v>BANK OF BARODA</v>
          </cell>
        </row>
        <row r="435">
          <cell r="B435" t="str">
            <v>MAHB</v>
          </cell>
          <cell r="C435" t="str">
            <v>BANK OF MAHARASHTRA</v>
          </cell>
        </row>
        <row r="436">
          <cell r="B436" t="str">
            <v>UBIN</v>
          </cell>
          <cell r="C436" t="str">
            <v>UNION BANK OF INDIA</v>
          </cell>
        </row>
        <row r="437">
          <cell r="B437" t="str">
            <v>STBP</v>
          </cell>
          <cell r="C437" t="str">
            <v>STATE BANK OF PATIALA</v>
          </cell>
        </row>
        <row r="438">
          <cell r="B438" t="str">
            <v>SBBJ</v>
          </cell>
          <cell r="C438" t="str">
            <v>STATE BANK OF BIKANER AND JAIPUR</v>
          </cell>
        </row>
        <row r="439">
          <cell r="B439" t="str">
            <v>PSIB</v>
          </cell>
          <cell r="C439" t="str">
            <v>PUNJAB AND SIND BANK</v>
          </cell>
        </row>
        <row r="440">
          <cell r="B440" t="str">
            <v>ARGB</v>
          </cell>
          <cell r="C440" t="str">
            <v>Aryavart Gramin Bank</v>
          </cell>
        </row>
        <row r="441">
          <cell r="B441" t="str">
            <v>UTIB</v>
          </cell>
          <cell r="C441" t="str">
            <v>AXIS BANK</v>
          </cell>
        </row>
        <row r="442">
          <cell r="B442" t="str">
            <v>BARG</v>
          </cell>
          <cell r="C442" t="str">
            <v>Baroda Uttar Pradesh Gramin Bank</v>
          </cell>
        </row>
        <row r="443">
          <cell r="B443" t="str">
            <v>CGGB</v>
          </cell>
          <cell r="C443" t="str">
            <v>Chattisgarh Gramin Bank</v>
          </cell>
        </row>
        <row r="444">
          <cell r="B444" t="str">
            <v>CITI</v>
          </cell>
          <cell r="C444" t="str">
            <v>Citibank Na</v>
          </cell>
        </row>
        <row r="445">
          <cell r="B445" t="str">
            <v>BKDN</v>
          </cell>
          <cell r="C445" t="str">
            <v>DENA BANK</v>
          </cell>
        </row>
        <row r="446">
          <cell r="B446" t="str">
            <v>ELDB</v>
          </cell>
          <cell r="C446" t="str">
            <v>Ellaquai Dehati Bank</v>
          </cell>
        </row>
        <row r="447">
          <cell r="B447" t="str">
            <v>HDFC</v>
          </cell>
          <cell r="C447" t="str">
            <v>HDFC BANK LTD</v>
          </cell>
        </row>
        <row r="448">
          <cell r="B448" t="str">
            <v>ICIC</v>
          </cell>
          <cell r="C448" t="str">
            <v>ICICI BANK LTD</v>
          </cell>
        </row>
        <row r="449">
          <cell r="B449" t="str">
            <v>INDB</v>
          </cell>
          <cell r="C449" t="str">
            <v>INDUSIND BANK LTD</v>
          </cell>
        </row>
        <row r="450">
          <cell r="B450" t="str">
            <v>JTGB</v>
          </cell>
          <cell r="C450" t="str">
            <v>Jaipur Thar Gramin Bank</v>
          </cell>
        </row>
        <row r="451">
          <cell r="B451" t="str">
            <v>KKBK</v>
          </cell>
          <cell r="C451" t="str">
            <v>KOTAK MAHINDRA BANK</v>
          </cell>
        </row>
        <row r="452">
          <cell r="B452" t="str">
            <v>LDRB</v>
          </cell>
          <cell r="C452" t="str">
            <v>Langpi Dehangi Rural Bank</v>
          </cell>
        </row>
        <row r="453">
          <cell r="B453" t="str">
            <v>MBGB</v>
          </cell>
          <cell r="C453" t="str">
            <v>Madhya Bharath Gramin Bank</v>
          </cell>
        </row>
        <row r="454">
          <cell r="B454" t="str">
            <v>MHGB</v>
          </cell>
          <cell r="C454" t="str">
            <v>Maharashtra Gramin Bank</v>
          </cell>
        </row>
        <row r="455">
          <cell r="B455" t="str">
            <v>NMGB</v>
          </cell>
          <cell r="C455" t="str">
            <v>Narmada Malwa Gramin Bank</v>
          </cell>
        </row>
        <row r="456">
          <cell r="B456" t="str">
            <v>PRGB</v>
          </cell>
          <cell r="C456" t="str">
            <v>Parvatiya Gramin Bank</v>
          </cell>
        </row>
        <row r="457">
          <cell r="B457" t="str">
            <v>PUNB</v>
          </cell>
          <cell r="C457" t="str">
            <v>PUNJAB NATIONAL BANK</v>
          </cell>
        </row>
        <row r="458">
          <cell r="B458" t="str">
            <v>PGRB</v>
          </cell>
          <cell r="C458" t="str">
            <v>Purvanchal Gramin Bank</v>
          </cell>
        </row>
        <row r="459">
          <cell r="B459" t="str">
            <v>RJGB</v>
          </cell>
          <cell r="C459" t="str">
            <v>Rajasthan Gramin Bank</v>
          </cell>
        </row>
        <row r="460">
          <cell r="B460" t="str">
            <v>RNSB</v>
          </cell>
          <cell r="C460" t="str">
            <v>Rajkot Nagrik Sahakari Bank Ltd.</v>
          </cell>
        </row>
        <row r="461">
          <cell r="B461" t="str">
            <v>SKGB</v>
          </cell>
          <cell r="C461" t="str">
            <v>Samastipur Kshetriya Gramin Bank</v>
          </cell>
        </row>
        <row r="462">
          <cell r="B462" t="str">
            <v>SUGB</v>
          </cell>
          <cell r="C462" t="str">
            <v>Saurashtra Gramin Bank</v>
          </cell>
        </row>
        <row r="463">
          <cell r="B463" t="str">
            <v>TJSB</v>
          </cell>
          <cell r="C463" t="str">
            <v>THE THANE JANATA SAHAKARI BANK LTD</v>
          </cell>
        </row>
        <row r="464">
          <cell r="B464" t="str">
            <v>WKGB</v>
          </cell>
          <cell r="C464" t="str">
            <v>Wainganga Krishna Gramin Bank</v>
          </cell>
        </row>
        <row r="465">
          <cell r="B465" t="str">
            <v>RATN</v>
          </cell>
          <cell r="C465" t="str">
            <v>THE RATNAKAR BANK LTD</v>
          </cell>
        </row>
        <row r="466">
          <cell r="B466" t="str">
            <v>MT001</v>
          </cell>
          <cell r="C466" t="str">
            <v>Merittrac</v>
          </cell>
        </row>
        <row r="467">
          <cell r="B467" t="str">
            <v>CNRB</v>
          </cell>
          <cell r="C467" t="str">
            <v>CANARA BANK</v>
          </cell>
        </row>
        <row r="468">
          <cell r="B468" t="str">
            <v>0000010000</v>
          </cell>
          <cell r="C468" t="str">
            <v>CENTRE FOR DEVELOPMENT OFADVANCED COMPUTING</v>
          </cell>
        </row>
        <row r="469">
          <cell r="B469" t="str">
            <v>0000000600</v>
          </cell>
          <cell r="C469" t="str">
            <v>Vodafone India Limited and Grp</v>
          </cell>
        </row>
        <row r="470">
          <cell r="B470" t="str">
            <v>0000020000</v>
          </cell>
          <cell r="C470" t="str">
            <v>Vodafone India Limited and Group Companies</v>
          </cell>
        </row>
        <row r="471">
          <cell r="B471" t="str">
            <v>0000030000</v>
          </cell>
          <cell r="C471" t="str">
            <v>Consumer Affairs, Food and Civil Supplies Dept, Govt. of Andhra Pradesh</v>
          </cell>
        </row>
        <row r="472">
          <cell r="B472" t="str">
            <v>0000040000</v>
          </cell>
          <cell r="C472" t="str">
            <v>Bank of Maharashtra</v>
          </cell>
        </row>
        <row r="473">
          <cell r="B473" t="str">
            <v>0043000101</v>
          </cell>
          <cell r="C473" t="str">
            <v>estjj</v>
          </cell>
        </row>
        <row r="474">
          <cell r="B474" t="str">
            <v>0111</v>
          </cell>
          <cell r="C474" t="str">
            <v>Department of Economics Statistics  Monitoring and Evaluation DESME</v>
          </cell>
        </row>
        <row r="475">
          <cell r="B475" t="str">
            <v>0000050000</v>
          </cell>
          <cell r="C475" t="str">
            <v>UNITED BANK OF INDIA</v>
          </cell>
        </row>
        <row r="476">
          <cell r="B476" t="str">
            <v>0000060000</v>
          </cell>
          <cell r="C476" t="str">
            <v>AXIS Bank</v>
          </cell>
        </row>
        <row r="477">
          <cell r="B477" t="str">
            <v>0000000700</v>
          </cell>
          <cell r="C477" t="str">
            <v>VCSSI (Visa)</v>
          </cell>
        </row>
        <row r="478">
          <cell r="B478" t="str">
            <v>0000070000</v>
          </cell>
          <cell r="C478" t="str">
            <v>Indian Overseas Bank</v>
          </cell>
        </row>
        <row r="479">
          <cell r="B479" t="str">
            <v>0000080000</v>
          </cell>
          <cell r="C479" t="str">
            <v>HDFC Bank</v>
          </cell>
        </row>
        <row r="480">
          <cell r="B480" t="str">
            <v>0000090000</v>
          </cell>
          <cell r="C480" t="str">
            <v>PUNJAB NATIONAL BANK</v>
          </cell>
        </row>
        <row r="481">
          <cell r="B481" t="str">
            <v>0000100000</v>
          </cell>
          <cell r="C481" t="str">
            <v>Vijaya Bank</v>
          </cell>
        </row>
        <row r="482">
          <cell r="B482" t="str">
            <v>1320</v>
          </cell>
          <cell r="C482" t="str">
            <v>Ninestars Information Technologies Ltd</v>
          </cell>
        </row>
        <row r="483">
          <cell r="B483" t="str">
            <v>1315</v>
          </cell>
          <cell r="C483" t="str">
            <v xml:space="preserve">Akanksha International </v>
          </cell>
        </row>
        <row r="484">
          <cell r="B484" t="str">
            <v>1317</v>
          </cell>
          <cell r="C484" t="str">
            <v xml:space="preserve">GDC Advertising Pvt. Limited </v>
          </cell>
        </row>
        <row r="485">
          <cell r="B485" t="str">
            <v>2023</v>
          </cell>
          <cell r="C485" t="str">
            <v>Quick Data IT Services Pvt Ltd</v>
          </cell>
        </row>
        <row r="486">
          <cell r="B486" t="str">
            <v>2024</v>
          </cell>
          <cell r="C486" t="str">
            <v>Vansh Infotech Pvt Ltd</v>
          </cell>
        </row>
        <row r="487">
          <cell r="B487" t="str">
            <v>1377</v>
          </cell>
          <cell r="C487" t="str">
            <v>Origin ITFS Pvt Ltd</v>
          </cell>
        </row>
        <row r="488">
          <cell r="B488" t="str">
            <v>816</v>
          </cell>
          <cell r="C488" t="str">
            <v>GVWV &amp; VSWS Department</v>
          </cell>
        </row>
        <row r="489">
          <cell r="B489" t="str">
            <v>1358</v>
          </cell>
          <cell r="C489" t="str">
            <v>Bloom Solutions Pvt Ltd</v>
          </cell>
        </row>
        <row r="490">
          <cell r="B490" t="str">
            <v>1391</v>
          </cell>
          <cell r="C490" t="str">
            <v>JYOTHI COMPUTER SERVICES</v>
          </cell>
        </row>
        <row r="491">
          <cell r="B491" t="str">
            <v>1316</v>
          </cell>
          <cell r="C491" t="str">
            <v>BNR UDYOG LIMITED</v>
          </cell>
        </row>
        <row r="492">
          <cell r="B492" t="str">
            <v>1360</v>
          </cell>
          <cell r="C492" t="str">
            <v>Redim Software Technologies Pvt Ltd</v>
          </cell>
        </row>
        <row r="493">
          <cell r="B493" t="str">
            <v>618</v>
          </cell>
          <cell r="C493" t="str">
            <v>DENA BANK</v>
          </cell>
        </row>
        <row r="494">
          <cell r="B494" t="str">
            <v>1344</v>
          </cell>
          <cell r="C494" t="str">
            <v>Stesalit Limited</v>
          </cell>
        </row>
        <row r="495">
          <cell r="B495" t="str">
            <v>1338</v>
          </cell>
          <cell r="C495" t="str">
            <v>Netlink software Pvt Ltd</v>
          </cell>
        </row>
        <row r="496">
          <cell r="B496" t="str">
            <v>0000110000</v>
          </cell>
          <cell r="C496" t="str">
            <v>Oriental Bank of Commerce Bank</v>
          </cell>
        </row>
        <row r="497">
          <cell r="B497" t="str">
            <v>2025</v>
          </cell>
          <cell r="C497" t="str">
            <v>Netwing Technologies Pvt Ltd</v>
          </cell>
        </row>
        <row r="498">
          <cell r="B498" t="str">
            <v>1335</v>
          </cell>
          <cell r="C498" t="str">
            <v>Sri Ramraja Sarkar Lok Kalyan Trust</v>
          </cell>
        </row>
        <row r="499">
          <cell r="B499" t="str">
            <v>0000120000</v>
          </cell>
          <cell r="C499" t="str">
            <v>Central Bank of India</v>
          </cell>
        </row>
        <row r="500">
          <cell r="B500" t="str">
            <v>1349</v>
          </cell>
          <cell r="C500" t="str">
            <v>UNITED DATA SERVICES PRIVATE LIMITED</v>
          </cell>
        </row>
        <row r="501">
          <cell r="B501" t="str">
            <v>2028</v>
          </cell>
          <cell r="C501" t="str">
            <v>BUSINESS INFORMATION PROCESSING SERVICES</v>
          </cell>
        </row>
        <row r="502">
          <cell r="B502" t="str">
            <v>2027</v>
          </cell>
          <cell r="C502" t="str">
            <v>CommunitiWorks Welfare Society</v>
          </cell>
        </row>
        <row r="503">
          <cell r="B503" t="str">
            <v>2026</v>
          </cell>
          <cell r="C503" t="str">
            <v>Mphasis Ltd</v>
          </cell>
        </row>
        <row r="504">
          <cell r="B504" t="str">
            <v>1327</v>
          </cell>
          <cell r="C504" t="str">
            <v>Narayana Electricals Solution Pvt Ltd</v>
          </cell>
        </row>
        <row r="505">
          <cell r="B505" t="str">
            <v>1350</v>
          </cell>
          <cell r="C505" t="str">
            <v>Obel projects Pvt Ltd</v>
          </cell>
        </row>
        <row r="506">
          <cell r="B506" t="str">
            <v>0000130000</v>
          </cell>
          <cell r="C506" t="str">
            <v>DENA Bank</v>
          </cell>
        </row>
        <row r="507">
          <cell r="B507" t="str">
            <v>2030</v>
          </cell>
          <cell r="C507" t="str">
            <v>Webx Technologies Private Limited</v>
          </cell>
        </row>
        <row r="508">
          <cell r="B508" t="str">
            <v>2031</v>
          </cell>
          <cell r="C508" t="str">
            <v>Esoft Consulting Limited</v>
          </cell>
        </row>
        <row r="509">
          <cell r="B509" t="str">
            <v>206</v>
          </cell>
          <cell r="C509" t="str">
            <v>CSC e-Governance Services India Limited</v>
          </cell>
        </row>
        <row r="510">
          <cell r="B510" t="str">
            <v>2032</v>
          </cell>
          <cell r="C510" t="str">
            <v>SHREERAM PRINTING PRESS</v>
          </cell>
        </row>
        <row r="511">
          <cell r="B511" t="str">
            <v>2029</v>
          </cell>
          <cell r="C511" t="str">
            <v>A I Soc for Electronics and Comp Tech</v>
          </cell>
        </row>
        <row r="512">
          <cell r="B512" t="str">
            <v>1325</v>
          </cell>
          <cell r="C512" t="str">
            <v>Alankit Limited</v>
          </cell>
        </row>
        <row r="513">
          <cell r="B513" t="str">
            <v>1369</v>
          </cell>
          <cell r="C513" t="str">
            <v>JNET Technologies Pvt.Ltd</v>
          </cell>
        </row>
        <row r="514">
          <cell r="B514" t="str">
            <v>1355</v>
          </cell>
          <cell r="C514" t="str">
            <v>COMTECHINFO SOLUTIONS PVT.LTD</v>
          </cell>
        </row>
        <row r="515">
          <cell r="B515" t="str">
            <v>2033</v>
          </cell>
          <cell r="C515" t="str">
            <v>BASIX</v>
          </cell>
        </row>
        <row r="516">
          <cell r="B516" t="str">
            <v>817</v>
          </cell>
          <cell r="C516" t="str">
            <v>Department of IT Govt. of NCT Delhi</v>
          </cell>
        </row>
        <row r="517">
          <cell r="B517" t="str">
            <v>2034</v>
          </cell>
          <cell r="C517" t="str">
            <v>CMS Computers Ltd</v>
          </cell>
        </row>
        <row r="518">
          <cell r="B518" t="str">
            <v>2039</v>
          </cell>
          <cell r="C518" t="str">
            <v>Rudranee Infotech Ltd</v>
          </cell>
        </row>
        <row r="519">
          <cell r="B519" t="str">
            <v>0000140000</v>
          </cell>
          <cell r="C519" t="str">
            <v>Department of Posts</v>
          </cell>
        </row>
        <row r="520">
          <cell r="B520" t="str">
            <v>2038</v>
          </cell>
          <cell r="C520" t="str">
            <v>M/S KING COMPUTER SYSTEM PVT LTD</v>
          </cell>
        </row>
        <row r="521">
          <cell r="B521" t="str">
            <v>2037</v>
          </cell>
          <cell r="C521" t="str">
            <v>M/s. Vidya Online  Pune</v>
          </cell>
        </row>
        <row r="522">
          <cell r="B522" t="str">
            <v>2040</v>
          </cell>
          <cell r="C522" t="str">
            <v>Viesa Technologies</v>
          </cell>
        </row>
        <row r="523">
          <cell r="B523" t="str">
            <v>2035</v>
          </cell>
          <cell r="C523" t="str">
            <v>Reliance Communication Limited</v>
          </cell>
        </row>
        <row r="524">
          <cell r="B524" t="str">
            <v>2036</v>
          </cell>
          <cell r="C524" t="str">
            <v>AKSH OPTIFIBRE LIMITED</v>
          </cell>
        </row>
        <row r="525">
          <cell r="B525" t="str">
            <v>1366</v>
          </cell>
          <cell r="C525" t="str">
            <v>NVR &amp; ASSOCIATES LIMITED</v>
          </cell>
        </row>
        <row r="526">
          <cell r="B526" t="str">
            <v>2042</v>
          </cell>
          <cell r="C526" t="str">
            <v>United Telecoms e-Services Pvt Ltd</v>
          </cell>
        </row>
        <row r="527">
          <cell r="B527" t="str">
            <v>2041</v>
          </cell>
          <cell r="C527" t="str">
            <v xml:space="preserve">VIKALP MULTIMEDIA </v>
          </cell>
        </row>
        <row r="528">
          <cell r="B528" t="str">
            <v>1390</v>
          </cell>
          <cell r="C528" t="str">
            <v>M/S STAR DATA CENTRE</v>
          </cell>
        </row>
        <row r="529">
          <cell r="B529" t="str">
            <v>0000000800</v>
          </cell>
          <cell r="C529" t="str">
            <v>DIT, Government of Maharashtra</v>
          </cell>
        </row>
        <row r="530">
          <cell r="B530" t="str">
            <v>1346</v>
          </cell>
          <cell r="C530" t="str">
            <v>Integrated Systems &amp; Services</v>
          </cell>
        </row>
        <row r="531">
          <cell r="B531" t="str">
            <v>0000150000</v>
          </cell>
          <cell r="C531" t="str">
            <v>DIT , Govt. of Maharashtra</v>
          </cell>
        </row>
        <row r="532">
          <cell r="B532" t="str">
            <v>1364</v>
          </cell>
          <cell r="C532" t="str">
            <v>Gem Computers</v>
          </cell>
        </row>
        <row r="533">
          <cell r="B533" t="str">
            <v>1392</v>
          </cell>
          <cell r="C533" t="str">
            <v>Soc for Advancement of Environ Science</v>
          </cell>
        </row>
        <row r="534">
          <cell r="B534" t="str">
            <v>2043</v>
          </cell>
          <cell r="C534" t="str">
            <v>SNR Edatas Pvt Ltd</v>
          </cell>
        </row>
        <row r="535">
          <cell r="B535" t="str">
            <v>1372</v>
          </cell>
          <cell r="C535" t="str">
            <v>Prodigy Systems and Services Private Limited</v>
          </cell>
        </row>
        <row r="536">
          <cell r="B536" t="str">
            <v>2044</v>
          </cell>
          <cell r="C536" t="str">
            <v>Intelligent Communication Sys India Ltd</v>
          </cell>
        </row>
        <row r="537">
          <cell r="B537" t="str">
            <v>0000011111</v>
          </cell>
          <cell r="C537" t="str">
            <v>UIDAIEKYCPOC</v>
          </cell>
        </row>
        <row r="538">
          <cell r="B538" t="str">
            <v>1333</v>
          </cell>
          <cell r="C538" t="str">
            <v>Ortem Securities Limited</v>
          </cell>
        </row>
        <row r="539">
          <cell r="B539" t="str">
            <v>0206</v>
          </cell>
          <cell r="C539" t="str">
            <v xml:space="preserve">CSC </v>
          </cell>
        </row>
        <row r="540">
          <cell r="B540" t="str">
            <v>2046</v>
          </cell>
          <cell r="C540" t="str">
            <v>K W Consulting P Ltd</v>
          </cell>
        </row>
        <row r="541">
          <cell r="B541" t="str">
            <v>0000160000</v>
          </cell>
          <cell r="C541" t="str">
            <v>BSNLTEST</v>
          </cell>
        </row>
        <row r="542">
          <cell r="B542" t="str">
            <v>0204</v>
          </cell>
          <cell r="C542" t="str">
            <v>Bharat Electronics Limited</v>
          </cell>
        </row>
        <row r="543">
          <cell r="B543" t="str">
            <v>0000170000</v>
          </cell>
          <cell r="C543" t="str">
            <v>CANARA Bank</v>
          </cell>
        </row>
        <row r="544">
          <cell r="B544" t="str">
            <v>0000180000</v>
          </cell>
          <cell r="C544" t="str">
            <v>UCO BANK</v>
          </cell>
        </row>
        <row r="545">
          <cell r="B545" t="str">
            <v>0000190000</v>
          </cell>
          <cell r="C545" t="str">
            <v>CORPORATION BANK</v>
          </cell>
        </row>
        <row r="546">
          <cell r="B546" t="str">
            <v>0000200000</v>
          </cell>
          <cell r="C546" t="str">
            <v>ANDHRA BANK</v>
          </cell>
        </row>
        <row r="547">
          <cell r="B547" t="str">
            <v>0000210000</v>
          </cell>
          <cell r="C547" t="str">
            <v>ITE and C, Deptt., Govt. of Andhra Pradesh</v>
          </cell>
        </row>
        <row r="548">
          <cell r="B548" t="str">
            <v>0202</v>
          </cell>
          <cell r="C548" t="str">
            <v>ECIL</v>
          </cell>
        </row>
        <row r="549">
          <cell r="B549" t="str">
            <v>0000000900</v>
          </cell>
          <cell r="C549" t="str">
            <v>Bharti Airtel</v>
          </cell>
        </row>
        <row r="550">
          <cell r="B550" t="str">
            <v>2048</v>
          </cell>
          <cell r="C550" t="str">
            <v>Bharat Technical Solutions Private Limited</v>
          </cell>
        </row>
        <row r="551">
          <cell r="B551" t="str">
            <v>0000220000</v>
          </cell>
          <cell r="C551" t="str">
            <v>Bank of Baroda</v>
          </cell>
        </row>
        <row r="552">
          <cell r="B552" t="str">
            <v>2051</v>
          </cell>
          <cell r="C552" t="str">
            <v>Adcc Infocad Pvt.Ltd Nagpur</v>
          </cell>
        </row>
        <row r="553">
          <cell r="B553" t="str">
            <v>2050</v>
          </cell>
          <cell r="C553" t="str">
            <v>SILVER JUBILEE MOTORS LTD.</v>
          </cell>
        </row>
        <row r="554">
          <cell r="B554" t="str">
            <v>2049</v>
          </cell>
          <cell r="C554" t="str">
            <v>Vidarbha Infotech Pvt Ltd</v>
          </cell>
        </row>
        <row r="555">
          <cell r="B555" t="str">
            <v>0000230000</v>
          </cell>
          <cell r="C555" t="str">
            <v>State Bank of India</v>
          </cell>
        </row>
        <row r="556">
          <cell r="B556" t="str">
            <v>0127</v>
          </cell>
          <cell r="C556" t="str">
            <v>SETU MAHARASHTRA</v>
          </cell>
        </row>
        <row r="557">
          <cell r="B557" t="str">
            <v>1329</v>
          </cell>
          <cell r="C557" t="str">
            <v>Radiant Info Systems Ltd</v>
          </cell>
        </row>
        <row r="558">
          <cell r="B558" t="str">
            <v>1408</v>
          </cell>
          <cell r="C558" t="str">
            <v>Zephyr System Pvt.Ltd.</v>
          </cell>
        </row>
        <row r="559">
          <cell r="B559" t="str">
            <v>1378</v>
          </cell>
          <cell r="C559" t="str">
            <v>Karvy Consultants Limited</v>
          </cell>
        </row>
        <row r="560">
          <cell r="B560" t="str">
            <v>0000240000</v>
          </cell>
          <cell r="C560" t="str">
            <v>Land and Urban Development</v>
          </cell>
        </row>
        <row r="561">
          <cell r="B561" t="str">
            <v>0000250000</v>
          </cell>
          <cell r="C561" t="str">
            <v>IDBI Bank</v>
          </cell>
        </row>
        <row r="562">
          <cell r="B562" t="str">
            <v>1410</v>
          </cell>
          <cell r="C562" t="str">
            <v>Super Printers</v>
          </cell>
        </row>
        <row r="563">
          <cell r="B563" t="str">
            <v>136</v>
          </cell>
          <cell r="C563" t="str">
            <v>Principal Revenue Commissioner, Dept of Revenue, Govt of MP</v>
          </cell>
        </row>
        <row r="564">
          <cell r="B564" t="str">
            <v>0000260000</v>
          </cell>
          <cell r="C564" t="str">
            <v>Department of Information Technology, Govt. Of Jharkhand</v>
          </cell>
        </row>
        <row r="565">
          <cell r="B565" t="str">
            <v>NT001</v>
          </cell>
          <cell r="C565" t="str">
            <v>NSEIT Limited</v>
          </cell>
        </row>
        <row r="566">
          <cell r="B566" t="str">
            <v>2052</v>
          </cell>
          <cell r="C566" t="str">
            <v>Directorate of ESD</v>
          </cell>
        </row>
        <row r="567">
          <cell r="B567" t="str">
            <v>1404</v>
          </cell>
          <cell r="C567" t="str">
            <v xml:space="preserve">Promind Solutions P Limited </v>
          </cell>
        </row>
        <row r="568">
          <cell r="B568" t="str">
            <v>137</v>
          </cell>
          <cell r="C568" t="str">
            <v>Government Of Uttar Pradesh</v>
          </cell>
        </row>
        <row r="569">
          <cell r="B569" t="str">
            <v>1407</v>
          </cell>
          <cell r="C569" t="str">
            <v>N.K. Sharma Enterprises Ltd.</v>
          </cell>
        </row>
        <row r="570">
          <cell r="B570" t="str">
            <v>0000270000</v>
          </cell>
          <cell r="C570" t="str">
            <v>NSDL e-Governance Infra Ltd</v>
          </cell>
        </row>
        <row r="571">
          <cell r="B571" t="str">
            <v>0000001100</v>
          </cell>
          <cell r="C571" t="str">
            <v>NSDL e-Governance Infra Ltd</v>
          </cell>
        </row>
        <row r="572">
          <cell r="B572" t="str">
            <v>2056</v>
          </cell>
          <cell r="C572" t="str">
            <v>District Sukhmani Society Amritsar Punjab</v>
          </cell>
        </row>
        <row r="573">
          <cell r="B573" t="str">
            <v>2054</v>
          </cell>
          <cell r="C573" t="str">
            <v>District Sukhmani Society Barnala Punjab</v>
          </cell>
        </row>
        <row r="574">
          <cell r="B574" t="str">
            <v>2057</v>
          </cell>
          <cell r="C574" t="str">
            <v>District Sukhmani Society Bathinda Punjab</v>
          </cell>
        </row>
        <row r="575">
          <cell r="B575" t="str">
            <v>2058</v>
          </cell>
          <cell r="C575" t="str">
            <v>Sukhmani Society For Citizens Services Faridkot Punjab</v>
          </cell>
        </row>
        <row r="576">
          <cell r="B576" t="str">
            <v>2059</v>
          </cell>
          <cell r="C576" t="str">
            <v>District Sukhmani Society Fatehgarh Sahib Punjab</v>
          </cell>
        </row>
        <row r="577">
          <cell r="B577" t="str">
            <v>2060</v>
          </cell>
          <cell r="C577" t="str">
            <v>District Sukhmani Society Fazilka Punjab</v>
          </cell>
        </row>
        <row r="578">
          <cell r="B578" t="str">
            <v>2055</v>
          </cell>
          <cell r="C578" t="str">
            <v>District Sukhmani Society Tarn Taran Punjab</v>
          </cell>
        </row>
        <row r="579">
          <cell r="B579" t="str">
            <v>2065</v>
          </cell>
          <cell r="C579" t="str">
            <v>District Sukhmani Society Sri Muktsar Sahib Punjab</v>
          </cell>
        </row>
        <row r="580">
          <cell r="B580" t="str">
            <v>2061</v>
          </cell>
          <cell r="C580" t="str">
            <v>District Sukhmani Society Ferozepur Punjab</v>
          </cell>
        </row>
        <row r="581">
          <cell r="B581" t="str">
            <v>2062</v>
          </cell>
          <cell r="C581" t="str">
            <v>Sukhmani Society For Citizen Services Gurdaspur Punjab</v>
          </cell>
        </row>
        <row r="582">
          <cell r="B582" t="str">
            <v>2063</v>
          </cell>
          <cell r="C582" t="str">
            <v>Suwidha Society Hoshiarpur Punjab</v>
          </cell>
        </row>
        <row r="583">
          <cell r="B583" t="str">
            <v>2064</v>
          </cell>
          <cell r="C583" t="str">
            <v>District Sukhmani Society For Citizen Services Mansa Punjab</v>
          </cell>
        </row>
        <row r="584">
          <cell r="B584" t="str">
            <v>2067</v>
          </cell>
          <cell r="C584" t="str">
            <v>District Sukhmani Society Pathankot Punjab</v>
          </cell>
        </row>
        <row r="585">
          <cell r="B585" t="str">
            <v>2066</v>
          </cell>
          <cell r="C585" t="str">
            <v>District Sukhmani Society Patiala Punjab</v>
          </cell>
        </row>
        <row r="586">
          <cell r="B586" t="str">
            <v>2070</v>
          </cell>
          <cell r="C586" t="str">
            <v>District Sukhmani Society Sangrur Punjab</v>
          </cell>
        </row>
        <row r="587">
          <cell r="B587" t="str">
            <v>2069</v>
          </cell>
          <cell r="C587" t="str">
            <v>District Sukhmani Society For Citizen Services SAS Nagar District e-Governance Society Punjab</v>
          </cell>
        </row>
        <row r="588">
          <cell r="B588" t="str">
            <v>2068</v>
          </cell>
          <cell r="C588" t="str">
            <v>District Sukhmani Society Rupnagar Punjab</v>
          </cell>
        </row>
        <row r="589">
          <cell r="B589" t="str">
            <v>2071</v>
          </cell>
          <cell r="C589" t="str">
            <v>District Sukhmani Society For Citizen Services Nawanshahr Punjab</v>
          </cell>
        </row>
        <row r="590">
          <cell r="B590" t="str">
            <v>2053</v>
          </cell>
          <cell r="C590" t="str">
            <v>Jharkhand Agency for Promotion of IT</v>
          </cell>
        </row>
        <row r="591">
          <cell r="B591" t="str">
            <v>1405</v>
          </cell>
          <cell r="C591" t="str">
            <v>Ojus Healthcare Private Limited</v>
          </cell>
        </row>
        <row r="592">
          <cell r="B592" t="str">
            <v>1416</v>
          </cell>
          <cell r="C592" t="str">
            <v>Utility Forms Pvt Ltd</v>
          </cell>
        </row>
        <row r="593">
          <cell r="B593" t="str">
            <v>0000280000</v>
          </cell>
          <cell r="C593" t="str">
            <v>Andhra Pradesh Grameena Vikas Bank</v>
          </cell>
        </row>
        <row r="594">
          <cell r="B594" t="str">
            <v>0000290000</v>
          </cell>
          <cell r="C594" t="str">
            <v>ICICI Prudential Life Insurance Company Limited</v>
          </cell>
        </row>
        <row r="595">
          <cell r="B595" t="str">
            <v>0000300000</v>
          </cell>
          <cell r="C595" t="str">
            <v>Bajaj Finance Ltd</v>
          </cell>
        </row>
        <row r="596">
          <cell r="B596" t="str">
            <v>0000310000</v>
          </cell>
          <cell r="C596" t="str">
            <v xml:space="preserve">The Federal Bank </v>
          </cell>
        </row>
        <row r="597">
          <cell r="B597" t="str">
            <v>1426</v>
          </cell>
          <cell r="C597" t="str">
            <v>DEVASHISH SECURITIES PVT. LTD.</v>
          </cell>
        </row>
        <row r="598">
          <cell r="B598" t="str">
            <v>138</v>
          </cell>
          <cell r="C598" t="str">
            <v>Govt of UT of Chandigarh</v>
          </cell>
        </row>
        <row r="599">
          <cell r="B599" t="str">
            <v>1429</v>
          </cell>
          <cell r="C599" t="str">
            <v>Radiant Haroti Industries India Ltd</v>
          </cell>
        </row>
        <row r="600">
          <cell r="B600" t="str">
            <v>1418</v>
          </cell>
          <cell r="C600" t="str">
            <v>Offshoot Agency Pvt. Ltd.</v>
          </cell>
        </row>
        <row r="601">
          <cell r="B601" t="str">
            <v>0000320000</v>
          </cell>
          <cell r="C601" t="str">
            <v>TJSB Sahakari Bank</v>
          </cell>
        </row>
        <row r="602">
          <cell r="B602" t="str">
            <v>0000330000</v>
          </cell>
          <cell r="C602" t="str">
            <v>Invest India Micro Pension Services Private Limited (IIMPS)</v>
          </cell>
        </row>
        <row r="603">
          <cell r="B603" t="str">
            <v>1400</v>
          </cell>
          <cell r="C603" t="str">
            <v>Academy of Management Studies</v>
          </cell>
        </row>
        <row r="604">
          <cell r="B604" t="str">
            <v>1427</v>
          </cell>
          <cell r="C604" t="str">
            <v>Virinchi Technologies Ltd</v>
          </cell>
        </row>
        <row r="605">
          <cell r="B605" t="str">
            <v>0000340000</v>
          </cell>
          <cell r="C605" t="str">
            <v>UIDAI Internal Services</v>
          </cell>
        </row>
        <row r="606">
          <cell r="B606" t="str">
            <v>0000001200</v>
          </cell>
          <cell r="C606" t="str">
            <v>UIDAI Internal System Monitori</v>
          </cell>
        </row>
        <row r="607">
          <cell r="B607" t="str">
            <v>1428</v>
          </cell>
          <cell r="C607" t="str">
            <v>Osiris Infotech Pvt. Ltd.</v>
          </cell>
        </row>
        <row r="608">
          <cell r="B608" t="str">
            <v>1385</v>
          </cell>
          <cell r="C608" t="str">
            <v>SoftAge Information Technology Limited</v>
          </cell>
        </row>
        <row r="609">
          <cell r="B609" t="str">
            <v>000035000</v>
          </cell>
          <cell r="C609" t="str">
            <v>Kerala State Information Technology Mission, Government of Kerala</v>
          </cell>
        </row>
        <row r="610">
          <cell r="B610" t="str">
            <v>000036000</v>
          </cell>
          <cell r="C610" t="str">
            <v>UTI Infrastructure</v>
          </cell>
        </row>
        <row r="611">
          <cell r="B611" t="str">
            <v>0000350000</v>
          </cell>
          <cell r="C611" t="str">
            <v>Kerala State Information Technology Mission, Government of Kerala</v>
          </cell>
        </row>
        <row r="612">
          <cell r="B612" t="str">
            <v>0000360000</v>
          </cell>
          <cell r="C612" t="str">
            <v>UTI Infrastructure Technology and Services Ltd.</v>
          </cell>
        </row>
        <row r="613">
          <cell r="B613" t="str">
            <v>0000370000</v>
          </cell>
          <cell r="C613" t="str">
            <v>LIFE INSURANCE CORPORATION OF INDIA</v>
          </cell>
        </row>
        <row r="614">
          <cell r="B614" t="str">
            <v>2072</v>
          </cell>
          <cell r="C614" t="str">
            <v>District Sukhmani Society, Jalandhar, Punjab</v>
          </cell>
        </row>
        <row r="615">
          <cell r="B615" t="str">
            <v>2073</v>
          </cell>
          <cell r="C615" t="str">
            <v>District Sukhmani Society, Ludhiana, Punjab</v>
          </cell>
        </row>
        <row r="616">
          <cell r="B616" t="str">
            <v>2074</v>
          </cell>
          <cell r="C616" t="str">
            <v>Sukhmani Society For Citizen Services, Kapurthala, Punjab</v>
          </cell>
        </row>
        <row r="617">
          <cell r="B617" t="str">
            <v>2075</v>
          </cell>
          <cell r="C617" t="str">
            <v>District Sukhmani Society, Moga, Punjab</v>
          </cell>
        </row>
        <row r="618">
          <cell r="B618" t="str">
            <v>139</v>
          </cell>
          <cell r="C618" t="str">
            <v>Information Technology Department, Govt. of Odisha</v>
          </cell>
        </row>
        <row r="619">
          <cell r="B619" t="str">
            <v>0000380000</v>
          </cell>
          <cell r="C619" t="str">
            <v>Reliance General Insurance Company Limited</v>
          </cell>
        </row>
        <row r="620">
          <cell r="B620" t="str">
            <v>1420</v>
          </cell>
          <cell r="C620" t="str">
            <v>MEGHA VINCOM PVT LTD</v>
          </cell>
        </row>
        <row r="621">
          <cell r="B621" t="str">
            <v>1406</v>
          </cell>
          <cell r="C621" t="str">
            <v>Binary Systems</v>
          </cell>
        </row>
        <row r="622">
          <cell r="B622" t="str">
            <v>2078</v>
          </cell>
          <cell r="C622" t="str">
            <v>Sahaj e-Village Limited</v>
          </cell>
        </row>
        <row r="623">
          <cell r="B623" t="str">
            <v>2077</v>
          </cell>
          <cell r="C623" t="str">
            <v>M/s Gold Square Builders &amp; Promoters Pvt. Ltd.</v>
          </cell>
        </row>
        <row r="624">
          <cell r="B624" t="str">
            <v>1424</v>
          </cell>
          <cell r="C624" t="str">
            <v>VAP INFOSOLUTIONS</v>
          </cell>
        </row>
        <row r="625">
          <cell r="B625" t="str">
            <v>0000390000</v>
          </cell>
          <cell r="C625" t="str">
            <v>GI Technology Private Limited</v>
          </cell>
        </row>
        <row r="626">
          <cell r="B626" t="str">
            <v>1409</v>
          </cell>
          <cell r="C626" t="str">
            <v>SGS INDIA PVT LTD</v>
          </cell>
        </row>
        <row r="627">
          <cell r="B627" t="str">
            <v>1421</v>
          </cell>
          <cell r="C627" t="str">
            <v>Asha Security Guard Services</v>
          </cell>
        </row>
        <row r="628">
          <cell r="B628" t="str">
            <v>0000400000</v>
          </cell>
          <cell r="C628" t="str">
            <v>Oxigen Services Private Limited</v>
          </cell>
        </row>
        <row r="629">
          <cell r="B629" t="str">
            <v>0000410000</v>
          </cell>
          <cell r="C629" t="str">
            <v>IndusInd Bank</v>
          </cell>
        </row>
        <row r="630">
          <cell r="B630" t="str">
            <v>0000420000</v>
          </cell>
          <cell r="C630" t="str">
            <v>Standard Chartered Bank</v>
          </cell>
        </row>
        <row r="631">
          <cell r="B631" t="str">
            <v>0000001300</v>
          </cell>
          <cell r="C631" t="str">
            <v>Euronet Services India Private</v>
          </cell>
        </row>
        <row r="632">
          <cell r="B632" t="str">
            <v>0000430000</v>
          </cell>
          <cell r="C632" t="str">
            <v>MMP Mobi wallet Payment Systems Ltd.</v>
          </cell>
        </row>
        <row r="633">
          <cell r="B633" t="str">
            <v>0000440000</v>
          </cell>
          <cell r="C633" t="str">
            <v>DOIT AND C GOVT OF RAJASTHAN</v>
          </cell>
        </row>
        <row r="634">
          <cell r="B634" t="str">
            <v>0000450000</v>
          </cell>
          <cell r="C634" t="str">
            <v>ITZ Cash Card Limited</v>
          </cell>
        </row>
        <row r="635">
          <cell r="B635" t="str">
            <v>0000460000</v>
          </cell>
          <cell r="C635" t="str">
            <v>Airtel M Commerce Services Limited</v>
          </cell>
        </row>
        <row r="636">
          <cell r="B636" t="str">
            <v>0000001400</v>
          </cell>
          <cell r="C636" t="str">
            <v>CSC e-governance India</v>
          </cell>
        </row>
        <row r="637">
          <cell r="B637" t="str">
            <v>0000470000</v>
          </cell>
          <cell r="C637" t="str">
            <v>Ratnakar Bank</v>
          </cell>
        </row>
        <row r="638">
          <cell r="B638" t="str">
            <v>0000480000</v>
          </cell>
          <cell r="C638" t="str">
            <v>My Mobile Payments Limited</v>
          </cell>
        </row>
        <row r="639">
          <cell r="B639" t="str">
            <v>0000490000</v>
          </cell>
          <cell r="C639" t="str">
            <v>CSC e-governance India</v>
          </cell>
        </row>
        <row r="640">
          <cell r="B640" t="str">
            <v>2079</v>
          </cell>
          <cell r="C640" t="str">
            <v>Make India Smart Private Limited</v>
          </cell>
        </row>
        <row r="641">
          <cell r="B641" t="str">
            <v>1425</v>
          </cell>
          <cell r="C641" t="str">
            <v>APEX Services</v>
          </cell>
        </row>
        <row r="642">
          <cell r="B642" t="str">
            <v>0000500000</v>
          </cell>
          <cell r="C642" t="str">
            <v>Mobile Commerce Solutions Limited</v>
          </cell>
        </row>
        <row r="643">
          <cell r="B643" t="str">
            <v>0000510000</v>
          </cell>
          <cell r="C643" t="str">
            <v>Department of Food, Civil supply and Consumer Affairs, Govt. of Punjab</v>
          </cell>
        </row>
        <row r="644">
          <cell r="B644" t="str">
            <v>0000520000</v>
          </cell>
          <cell r="C644" t="str">
            <v>Reliance Jio Infocomm Limited</v>
          </cell>
        </row>
        <row r="645">
          <cell r="B645" t="str">
            <v>0000001500</v>
          </cell>
          <cell r="C645" t="str">
            <v>Reliance Corporate IT Park Ltd</v>
          </cell>
        </row>
        <row r="646">
          <cell r="B646" t="str">
            <v>2080</v>
          </cell>
          <cell r="C646" t="str">
            <v>Nekton IT India Pvt Ltd.</v>
          </cell>
        </row>
        <row r="647">
          <cell r="B647" t="str">
            <v>1412</v>
          </cell>
          <cell r="C647" t="str">
            <v>Sixth Dimension Project Solutions Ltd</v>
          </cell>
        </row>
        <row r="648">
          <cell r="B648" t="str">
            <v>0000530000</v>
          </cell>
          <cell r="C648" t="str">
            <v>Khosla Labs Pvt. Ltd.</v>
          </cell>
        </row>
        <row r="649">
          <cell r="B649" t="str">
            <v>0000540000</v>
          </cell>
          <cell r="C649" t="str">
            <v>Government of Himachal Pradesh</v>
          </cell>
        </row>
        <row r="650">
          <cell r="B650" t="str">
            <v>0000550000</v>
          </cell>
          <cell r="C650" t="str">
            <v>PUNJAB NATIONAL BANK</v>
          </cell>
        </row>
        <row r="651">
          <cell r="B651" t="str">
            <v>133</v>
          </cell>
          <cell r="C651" t="str">
            <v>Department of Information Technology,Govt. of Tamil Nadu</v>
          </cell>
        </row>
        <row r="652">
          <cell r="B652" t="str">
            <v>819</v>
          </cell>
          <cell r="C652" t="str">
            <v>Govt of NCT of Delhi, Department of FCS</v>
          </cell>
        </row>
        <row r="653">
          <cell r="B653" t="str">
            <v>0000001600</v>
          </cell>
          <cell r="C653" t="str">
            <v>National Informatics Centre</v>
          </cell>
        </row>
        <row r="654">
          <cell r="B654" t="str">
            <v>0000002222</v>
          </cell>
          <cell r="C654" t="str">
            <v>NIC Verification</v>
          </cell>
        </row>
        <row r="655">
          <cell r="B655" t="str">
            <v>0000055555</v>
          </cell>
          <cell r="C655" t="str">
            <v>NIC Verification</v>
          </cell>
        </row>
        <row r="656">
          <cell r="B656" t="str">
            <v>2082</v>
          </cell>
          <cell r="C656" t="str">
            <v>Conatus Infocom Pvt. Ltd</v>
          </cell>
        </row>
        <row r="657">
          <cell r="B657" t="str">
            <v>2083</v>
          </cell>
          <cell r="C657" t="str">
            <v>SRR Infotech</v>
          </cell>
        </row>
        <row r="658">
          <cell r="B658" t="str">
            <v>0000560000</v>
          </cell>
          <cell r="C658" t="str">
            <v>MasterCard India Services Pvt.</v>
          </cell>
        </row>
        <row r="659">
          <cell r="B659" t="str">
            <v>0000001700</v>
          </cell>
          <cell r="C659" t="str">
            <v>MasterCard India Services Pvt.</v>
          </cell>
        </row>
        <row r="660">
          <cell r="B660" t="str">
            <v>1442</v>
          </cell>
          <cell r="C660" t="str">
            <v>HyperSoft Technologies Ltd</v>
          </cell>
        </row>
        <row r="661">
          <cell r="B661" t="str">
            <v>1415</v>
          </cell>
          <cell r="C661" t="str">
            <v>SAR Technology</v>
          </cell>
        </row>
        <row r="662">
          <cell r="B662" t="str">
            <v>0000570000</v>
          </cell>
          <cell r="C662" t="str">
            <v>AVIVA LIFE INSURANCE COMPANY INDIA LIMITED</v>
          </cell>
        </row>
        <row r="663">
          <cell r="B663" t="str">
            <v>0000580000</v>
          </cell>
          <cell r="C663" t="str">
            <v>Kotak Mahindra Bank Ltd</v>
          </cell>
        </row>
        <row r="664">
          <cell r="B664" t="str">
            <v>2084</v>
          </cell>
          <cell r="C664" t="str">
            <v>CHIPS</v>
          </cell>
        </row>
        <row r="665">
          <cell r="B665" t="str">
            <v>1370</v>
          </cell>
          <cell r="C665" t="str">
            <v>UMC Technologies Pvt. Ltd</v>
          </cell>
        </row>
        <row r="666">
          <cell r="B666" t="str">
            <v>0000590000</v>
          </cell>
          <cell r="C666" t="str">
            <v>Indian Bank</v>
          </cell>
        </row>
        <row r="667">
          <cell r="B667" t="str">
            <v>0000600000</v>
          </cell>
          <cell r="C667" t="str">
            <v>The Saraswat Co-operative Bank Ltd.</v>
          </cell>
        </row>
        <row r="668">
          <cell r="B668" t="str">
            <v>0000610000</v>
          </cell>
          <cell r="C668" t="str">
            <v>ATOM Technologies</v>
          </cell>
        </row>
        <row r="669">
          <cell r="B669" t="str">
            <v>1441</v>
          </cell>
          <cell r="C669" t="str">
            <v>AS International</v>
          </cell>
        </row>
        <row r="670">
          <cell r="B670" t="str">
            <v>1402</v>
          </cell>
          <cell r="C670" t="str">
            <v>A-Onerealtors Pvt Ltd</v>
          </cell>
        </row>
        <row r="671">
          <cell r="B671" t="str">
            <v>0000620000</v>
          </cell>
          <cell r="C671" t="str">
            <v>Allahabad Bank</v>
          </cell>
        </row>
        <row r="672">
          <cell r="B672" t="str">
            <v>0000630000</v>
          </cell>
          <cell r="C672" t="str">
            <v>Punjab and Sindh Bank</v>
          </cell>
        </row>
        <row r="673">
          <cell r="B673" t="str">
            <v>0000640000</v>
          </cell>
          <cell r="C673" t="str">
            <v>Syndicate Bank</v>
          </cell>
        </row>
        <row r="674">
          <cell r="B674" t="str">
            <v>0000001800</v>
          </cell>
          <cell r="C674" t="str">
            <v>National Informatics Centre</v>
          </cell>
        </row>
        <row r="675">
          <cell r="B675" t="str">
            <v>0000650000</v>
          </cell>
          <cell r="C675" t="str">
            <v>National Informatics Centre</v>
          </cell>
        </row>
        <row r="676">
          <cell r="B676" t="str">
            <v>STGMFL0001</v>
          </cell>
          <cell r="C676" t="str">
            <v>Muthoot Fincorp Limited</v>
          </cell>
        </row>
        <row r="677">
          <cell r="B677" t="str">
            <v>1435</v>
          </cell>
          <cell r="C677" t="str">
            <v>Ricoh India Limited</v>
          </cell>
        </row>
        <row r="678">
          <cell r="B678" t="str">
            <v>0000660000</v>
          </cell>
          <cell r="C678" t="str">
            <v>Sharekhan Limited</v>
          </cell>
        </row>
        <row r="679">
          <cell r="B679" t="str">
            <v>0000670000</v>
          </cell>
          <cell r="C679" t="str">
            <v>UAE Exchange &amp;amp;amp;amp; Financial Services Ltd.</v>
          </cell>
        </row>
        <row r="680">
          <cell r="B680" t="str">
            <v>0000680000</v>
          </cell>
          <cell r="C680" t="str">
            <v>American Express Banking Corp.</v>
          </cell>
        </row>
        <row r="681">
          <cell r="B681" t="str">
            <v>0000690000</v>
          </cell>
          <cell r="C681" t="str">
            <v>The Chembur Nagarik Sahakari Bank Ltd.</v>
          </cell>
        </row>
        <row r="682">
          <cell r="B682" t="str">
            <v>1431</v>
          </cell>
          <cell r="C682" t="str">
            <v>Ojus G Enterprises</v>
          </cell>
        </row>
        <row r="683">
          <cell r="B683" t="str">
            <v>0000700000</v>
          </cell>
          <cell r="C683" t="str">
            <v>The Cosmos Co-Op Bank Ltd.</v>
          </cell>
        </row>
        <row r="684">
          <cell r="B684" t="str">
            <v>1437</v>
          </cell>
          <cell r="C684" t="str">
            <v>77 Infosystems Pvt Ltd</v>
          </cell>
        </row>
        <row r="685">
          <cell r="B685" t="str">
            <v>0000710000</v>
          </cell>
          <cell r="C685" t="str">
            <v>Equifax Credit Information Services Pvt. Ltd.</v>
          </cell>
        </row>
        <row r="686">
          <cell r="B686" t="str">
            <v>0000720000</v>
          </cell>
          <cell r="C686" t="str">
            <v>Home Credits India Finance Limited</v>
          </cell>
        </row>
        <row r="687">
          <cell r="B687" t="str">
            <v>0000730000</v>
          </cell>
          <cell r="C687" t="str">
            <v>Birla Sunlife Insurance Company Ltd.</v>
          </cell>
        </row>
        <row r="688">
          <cell r="B688" t="str">
            <v>607</v>
          </cell>
          <cell r="C688" t="str">
            <v>Punjab National Bank</v>
          </cell>
        </row>
        <row r="689">
          <cell r="B689" t="str">
            <v>0000740000</v>
          </cell>
          <cell r="C689" t="str">
            <v>Transunion Software Services Pvt. Ltd.</v>
          </cell>
        </row>
        <row r="690">
          <cell r="B690" t="str">
            <v>820</v>
          </cell>
          <cell r="C690" t="str">
            <v xml:space="preserve">Madhya Pradesh State Electronics Development Corporation Ltd.  </v>
          </cell>
        </row>
        <row r="691">
          <cell r="B691" t="str">
            <v>0000750000</v>
          </cell>
          <cell r="C691" t="str">
            <v>Experian Services India Private Limited</v>
          </cell>
        </row>
        <row r="692">
          <cell r="B692" t="str">
            <v>1439</v>
          </cell>
          <cell r="C692" t="str">
            <v>M/s Sanish Choudhary</v>
          </cell>
        </row>
        <row r="693">
          <cell r="B693" t="str">
            <v>1448</v>
          </cell>
          <cell r="C693" t="str">
            <v>M2C Private Solution</v>
          </cell>
        </row>
        <row r="694">
          <cell r="B694" t="str">
            <v>0000760000</v>
          </cell>
          <cell r="C694" t="str">
            <v>Karnataka Gramin Bank</v>
          </cell>
        </row>
        <row r="695">
          <cell r="B695" t="str">
            <v>0000770000</v>
          </cell>
          <cell r="C695" t="str">
            <v>Kerala Gramin Bank</v>
          </cell>
        </row>
        <row r="696">
          <cell r="B696" t="str">
            <v>0000780000</v>
          </cell>
          <cell r="C696" t="str">
            <v>Department of Electronics and Information Technology, Government of Haryana</v>
          </cell>
        </row>
        <row r="697">
          <cell r="B697" t="str">
            <v>0000790000</v>
          </cell>
          <cell r="C697" t="str">
            <v>Transaction Analysts India Pvt. Ltd.</v>
          </cell>
        </row>
        <row r="698">
          <cell r="B698" t="str">
            <v>0000800000</v>
          </cell>
          <cell r="C698" t="str">
            <v>Bharatiya Mahila Bank Ltd.</v>
          </cell>
        </row>
        <row r="699">
          <cell r="B699" t="str">
            <v>2086</v>
          </cell>
          <cell r="C699" t="str">
            <v>EDCS GOK</v>
          </cell>
        </row>
        <row r="700">
          <cell r="B700" t="str">
            <v>1450</v>
          </cell>
          <cell r="C700" t="str">
            <v>Yash Ornaments Pvt. Ltd</v>
          </cell>
        </row>
        <row r="701">
          <cell r="B701" t="str">
            <v>0000810000</v>
          </cell>
          <cell r="C701" t="str">
            <v>SVC Co-operative Bank Limited</v>
          </cell>
        </row>
        <row r="702">
          <cell r="B702" t="str">
            <v>0000820000</v>
          </cell>
          <cell r="C702" t="str">
            <v>CDSL Ventures Ltd.</v>
          </cell>
        </row>
        <row r="703">
          <cell r="B703" t="str">
            <v>0000001900</v>
          </cell>
          <cell r="C703" t="str">
            <v>Central Depository Services Lt</v>
          </cell>
        </row>
        <row r="704">
          <cell r="B704" t="str">
            <v>110</v>
          </cell>
          <cell r="C704" t="str">
            <v>Rural Development Dept, Govt. of Bihar</v>
          </cell>
        </row>
        <row r="705">
          <cell r="B705" t="str">
            <v>0000830000</v>
          </cell>
          <cell r="C705" t="str">
            <v>Smart Chip Limited</v>
          </cell>
        </row>
        <row r="706">
          <cell r="B706" t="str">
            <v>1462</v>
          </cell>
          <cell r="C706" t="str">
            <v>Home Life Buildcon Pvt Ltd</v>
          </cell>
        </row>
        <row r="707">
          <cell r="B707" t="str">
            <v>1444</v>
          </cell>
          <cell r="C707" t="str">
            <v>National Cooperative Consumers Federation of India Limited</v>
          </cell>
        </row>
        <row r="708">
          <cell r="B708" t="str">
            <v>2087</v>
          </cell>
          <cell r="C708" t="str">
            <v>Computer Print</v>
          </cell>
        </row>
        <row r="709">
          <cell r="B709" t="str">
            <v>0000840000</v>
          </cell>
          <cell r="C709" t="str">
            <v>Centre for E-Governance, Govt of Karnataka</v>
          </cell>
        </row>
        <row r="710">
          <cell r="B710" t="str">
            <v>1445</v>
          </cell>
          <cell r="C710" t="str">
            <v>Orion Security Solutions Private Ltd</v>
          </cell>
        </row>
        <row r="711">
          <cell r="B711" t="str">
            <v>1446</v>
          </cell>
          <cell r="C711" t="str">
            <v>Janta Silikon Consortium</v>
          </cell>
        </row>
        <row r="712">
          <cell r="B712" t="str">
            <v>1451</v>
          </cell>
          <cell r="C712" t="str">
            <v>Raj Construction Co.</v>
          </cell>
        </row>
        <row r="713">
          <cell r="B713" t="str">
            <v>2085</v>
          </cell>
          <cell r="C713" t="str">
            <v>NPS Technologies Pvt. Ltd</v>
          </cell>
        </row>
        <row r="714">
          <cell r="B714" t="str">
            <v>0000850000</v>
          </cell>
          <cell r="C714" t="str">
            <v>CDSL Ventures Ltd.</v>
          </cell>
        </row>
        <row r="715">
          <cell r="B715" t="str">
            <v>1453</v>
          </cell>
          <cell r="C715" t="str">
            <v>Advent Infomax Private Ltd</v>
          </cell>
        </row>
        <row r="716">
          <cell r="B716" t="str">
            <v>822</v>
          </cell>
          <cell r="C716" t="str">
            <v>Employees Provident Fund Organisation</v>
          </cell>
        </row>
        <row r="717">
          <cell r="B717" t="str">
            <v>NSDC001</v>
          </cell>
          <cell r="C717" t="str">
            <v>NSDC NASSCOMM</v>
          </cell>
        </row>
        <row r="718">
          <cell r="B718" t="str">
            <v>0000860000</v>
          </cell>
          <cell r="C718" t="str">
            <v>Ministry of External Affairs</v>
          </cell>
        </row>
        <row r="719">
          <cell r="B719" t="str">
            <v>0000002000</v>
          </cell>
          <cell r="C719" t="str">
            <v>CeG, Govt. of Karnataka</v>
          </cell>
        </row>
        <row r="720">
          <cell r="B720" t="str">
            <v>1457</v>
          </cell>
          <cell r="C720" t="str">
            <v>Jeevan Deep Charitable Society</v>
          </cell>
        </row>
        <row r="721">
          <cell r="B721" t="str">
            <v>207</v>
          </cell>
          <cell r="C721" t="str">
            <v>UTI Infrastructure Technology &amp; Services Limited</v>
          </cell>
        </row>
        <row r="722">
          <cell r="B722" t="str">
            <v>0000870000</v>
          </cell>
          <cell r="C722" t="str">
            <v>Allahabad UP Gramin Bank</v>
          </cell>
        </row>
        <row r="723">
          <cell r="B723" t="str">
            <v>0000880000</v>
          </cell>
          <cell r="C723" t="str">
            <v>eMudhra Consumer Services Limited</v>
          </cell>
        </row>
        <row r="724">
          <cell r="B724" t="str">
            <v>0821</v>
          </cell>
          <cell r="C724" t="str">
            <v>Atalji Janasnehi Directorate, GOK</v>
          </cell>
        </row>
        <row r="725">
          <cell r="B725" t="str">
            <v>821</v>
          </cell>
          <cell r="C725" t="str">
            <v>Atalji Janasnehi Directorate, Government of Karnataka</v>
          </cell>
        </row>
        <row r="726">
          <cell r="B726" t="str">
            <v>140</v>
          </cell>
          <cell r="C726" t="str">
            <v>Ministry of Rural Development</v>
          </cell>
        </row>
        <row r="727">
          <cell r="B727" t="str">
            <v>1452</v>
          </cell>
          <cell r="C727" t="str">
            <v>Amar Constructions</v>
          </cell>
        </row>
        <row r="728">
          <cell r="B728" t="str">
            <v>1468</v>
          </cell>
          <cell r="C728" t="str">
            <v>Mahamritunjay Traders</v>
          </cell>
        </row>
        <row r="729">
          <cell r="B729" t="str">
            <v>0000890000</v>
          </cell>
          <cell r="C729" t="str">
            <v xml:space="preserve">Credit Information Bureau (India) Limited </v>
          </cell>
        </row>
        <row r="730">
          <cell r="B730" t="str">
            <v>0000900000</v>
          </cell>
          <cell r="C730" t="str">
            <v xml:space="preserve">(n)Code Solutions </v>
          </cell>
        </row>
        <row r="731">
          <cell r="B731" t="str">
            <v>0000910000</v>
          </cell>
          <cell r="C731" t="str">
            <v>Sify Technologies Limited</v>
          </cell>
        </row>
        <row r="732">
          <cell r="B732" t="str">
            <v>2091</v>
          </cell>
          <cell r="C732" t="str">
            <v>Rajcomp Info Services Ltd</v>
          </cell>
        </row>
        <row r="733">
          <cell r="B733" t="str">
            <v>0000920000</v>
          </cell>
          <cell r="C733" t="str">
            <v>DCB bank</v>
          </cell>
        </row>
        <row r="734">
          <cell r="B734" t="str">
            <v>1469</v>
          </cell>
          <cell r="C734" t="str">
            <v>Twinstar Industries Ltd.</v>
          </cell>
        </row>
        <row r="735">
          <cell r="B735" t="str">
            <v>0000930000</v>
          </cell>
          <cell r="C735" t="str">
            <v>Vodafone Idea Limited</v>
          </cell>
        </row>
        <row r="736">
          <cell r="B736" t="str">
            <v>0000002100</v>
          </cell>
          <cell r="C736" t="str">
            <v>Idea Cellular Ltd.</v>
          </cell>
        </row>
        <row r="737">
          <cell r="B737" t="str">
            <v>823</v>
          </cell>
          <cell r="C737" t="str">
            <v>National Institute of Electronics &amp; Information Technology</v>
          </cell>
        </row>
        <row r="738">
          <cell r="B738" t="str">
            <v>2090</v>
          </cell>
          <cell r="C738" t="str">
            <v>MPOnline Limited</v>
          </cell>
        </row>
        <row r="739">
          <cell r="B739" t="str">
            <v>1465</v>
          </cell>
          <cell r="C739" t="str">
            <v>Apnatech Consultancy Services Pvt Ltd</v>
          </cell>
        </row>
        <row r="740">
          <cell r="B740" t="str">
            <v>1459</v>
          </cell>
          <cell r="C740" t="str">
            <v>Agro Tech Engineers</v>
          </cell>
        </row>
        <row r="741">
          <cell r="B741" t="str">
            <v>1456</v>
          </cell>
          <cell r="C741" t="str">
            <v>S.J. Technologies</v>
          </cell>
        </row>
        <row r="742">
          <cell r="B742" t="str">
            <v>1460</v>
          </cell>
          <cell r="C742" t="str">
            <v>Omnitech Infosolutions Ltd</v>
          </cell>
        </row>
        <row r="743">
          <cell r="B743" t="str">
            <v>1432</v>
          </cell>
          <cell r="C743" t="str">
            <v>Houston Technologies Limited</v>
          </cell>
        </row>
        <row r="744">
          <cell r="B744" t="str">
            <v>0000940000</v>
          </cell>
          <cell r="C744" t="str">
            <v>Bharti Airtel</v>
          </cell>
        </row>
        <row r="745">
          <cell r="B745" t="str">
            <v>0000950000</v>
          </cell>
          <cell r="C745" t="str">
            <v>Reliance Communications Limited</v>
          </cell>
        </row>
        <row r="746">
          <cell r="B746" t="str">
            <v>1461</v>
          </cell>
          <cell r="C746" t="str">
            <v>Asray Gram</v>
          </cell>
        </row>
        <row r="747">
          <cell r="B747" t="str">
            <v>2103</v>
          </cell>
          <cell r="C747" t="str">
            <v>District IT Society Mahendragarh</v>
          </cell>
        </row>
        <row r="748">
          <cell r="B748" t="str">
            <v>2092</v>
          </cell>
          <cell r="C748" t="str">
            <v>District IT Society Ambala</v>
          </cell>
        </row>
        <row r="749">
          <cell r="B749" t="str">
            <v>2110</v>
          </cell>
          <cell r="C749" t="str">
            <v>District IT Society Sirsa</v>
          </cell>
        </row>
        <row r="750">
          <cell r="B750" t="str">
            <v>2100</v>
          </cell>
          <cell r="C750" t="str">
            <v>District IT Society Kaithal</v>
          </cell>
        </row>
        <row r="751">
          <cell r="B751" t="str">
            <v>2109</v>
          </cell>
          <cell r="C751" t="str">
            <v>District IT Society Rohtak</v>
          </cell>
        </row>
        <row r="752">
          <cell r="B752" t="str">
            <v>2094</v>
          </cell>
          <cell r="C752" t="str">
            <v>District IT Society Faridabad</v>
          </cell>
        </row>
        <row r="753">
          <cell r="B753" t="str">
            <v>2095</v>
          </cell>
          <cell r="C753" t="str">
            <v>District IT Society Fatehabad</v>
          </cell>
        </row>
        <row r="754">
          <cell r="B754" t="str">
            <v>2098</v>
          </cell>
          <cell r="C754" t="str">
            <v>District IT Society Jhajjar</v>
          </cell>
        </row>
        <row r="755">
          <cell r="B755" t="str">
            <v>2105</v>
          </cell>
          <cell r="C755" t="str">
            <v>District IT Society Palwal</v>
          </cell>
        </row>
        <row r="756">
          <cell r="B756" t="str">
            <v>2106</v>
          </cell>
          <cell r="C756" t="str">
            <v>District IT Society Panchkula</v>
          </cell>
        </row>
        <row r="757">
          <cell r="B757" t="str">
            <v>2108</v>
          </cell>
          <cell r="C757" t="str">
            <v>District IT Society Rewari</v>
          </cell>
        </row>
        <row r="758">
          <cell r="B758" t="str">
            <v>2112</v>
          </cell>
          <cell r="C758" t="str">
            <v>District IT Society Yamuna Nagar</v>
          </cell>
        </row>
        <row r="759">
          <cell r="B759" t="str">
            <v>2097</v>
          </cell>
          <cell r="C759" t="str">
            <v>District IT Society Hisar</v>
          </cell>
        </row>
        <row r="760">
          <cell r="B760" t="str">
            <v>2111</v>
          </cell>
          <cell r="C760" t="str">
            <v>District IT Society Sonipat</v>
          </cell>
        </row>
        <row r="761">
          <cell r="B761" t="str">
            <v>2107</v>
          </cell>
          <cell r="C761" t="str">
            <v>District IT Society Panipat</v>
          </cell>
        </row>
        <row r="762">
          <cell r="B762" t="str">
            <v>2101</v>
          </cell>
          <cell r="C762" t="str">
            <v>District IT Society Karnal</v>
          </cell>
        </row>
        <row r="763">
          <cell r="B763" t="str">
            <v>2102</v>
          </cell>
          <cell r="C763" t="str">
            <v>District IT Society Kurukshetra</v>
          </cell>
        </row>
        <row r="764">
          <cell r="B764" t="str">
            <v>0129</v>
          </cell>
          <cell r="C764" t="str">
            <v>Centre for e-Governance, GOK</v>
          </cell>
        </row>
        <row r="765">
          <cell r="B765" t="str">
            <v>1440</v>
          </cell>
          <cell r="C765" t="str">
            <v>VFS Global Services Pvt. Ltd</v>
          </cell>
        </row>
        <row r="766">
          <cell r="B766" t="str">
            <v>2099</v>
          </cell>
          <cell r="C766" t="str">
            <v>District IT Society Jind</v>
          </cell>
        </row>
        <row r="767">
          <cell r="B767" t="str">
            <v>2104</v>
          </cell>
          <cell r="C767" t="str">
            <v>District IT Society Mewat</v>
          </cell>
        </row>
        <row r="768">
          <cell r="B768" t="str">
            <v>0000960000</v>
          </cell>
          <cell r="C768" t="str">
            <v>BSNL</v>
          </cell>
        </row>
        <row r="769">
          <cell r="B769" t="str">
            <v>2096</v>
          </cell>
          <cell r="C769" t="str">
            <v>District IT Society Gurgaon</v>
          </cell>
        </row>
        <row r="770">
          <cell r="B770" t="str">
            <v>2093</v>
          </cell>
          <cell r="C770" t="str">
            <v>District IT Society Bhiwani</v>
          </cell>
        </row>
        <row r="771">
          <cell r="B771" t="str">
            <v>0000002200</v>
          </cell>
          <cell r="C771" t="str">
            <v>Department of Science and Tech</v>
          </cell>
        </row>
        <row r="772">
          <cell r="B772" t="str">
            <v>0000970000</v>
          </cell>
          <cell r="C772" t="str">
            <v>Department of Science and Technology, Govt. of Gujarat</v>
          </cell>
        </row>
        <row r="773">
          <cell r="B773" t="str">
            <v>0000980000</v>
          </cell>
          <cell r="C773" t="str">
            <v>Yes Bank Ltd.</v>
          </cell>
        </row>
        <row r="774">
          <cell r="B774" t="str">
            <v>0000990000</v>
          </cell>
          <cell r="C774" t="str">
            <v>Sutlej Gramin Bank</v>
          </cell>
        </row>
        <row r="775">
          <cell r="B775" t="str">
            <v>1470</v>
          </cell>
          <cell r="C775" t="str">
            <v>Digitcom Systems Pvt. Ltd.</v>
          </cell>
        </row>
        <row r="776">
          <cell r="B776" t="str">
            <v>1473</v>
          </cell>
          <cell r="C776" t="str">
            <v>Transmoovers India</v>
          </cell>
        </row>
        <row r="777">
          <cell r="B777" t="str">
            <v>0001000000</v>
          </cell>
          <cell r="C777" t="str">
            <v>Jharkhand Gramin Bank</v>
          </cell>
        </row>
        <row r="778">
          <cell r="B778" t="str">
            <v>1434</v>
          </cell>
          <cell r="C778" t="str">
            <v>Lankipalli Integrated Services Private Limited</v>
          </cell>
        </row>
        <row r="779">
          <cell r="B779" t="str">
            <v>0001100000</v>
          </cell>
          <cell r="C779" t="str">
            <v>Catholic Syrian Bank Limited</v>
          </cell>
        </row>
        <row r="780">
          <cell r="B780" t="str">
            <v>1471</v>
          </cell>
          <cell r="C780" t="str">
            <v>Murano India Pvt Ltd</v>
          </cell>
        </row>
        <row r="781">
          <cell r="B781" t="str">
            <v>1447</v>
          </cell>
          <cell r="C781" t="str">
            <v>Ecartes Technology Pvt. Ltd</v>
          </cell>
        </row>
        <row r="782">
          <cell r="B782" t="str">
            <v>1466</v>
          </cell>
          <cell r="C782" t="str">
            <v>Tyagi Filling Station</v>
          </cell>
        </row>
        <row r="783">
          <cell r="B783" t="str">
            <v>1464</v>
          </cell>
          <cell r="C783" t="str">
            <v>Ayush Enterprises</v>
          </cell>
        </row>
        <row r="784">
          <cell r="B784" t="str">
            <v>0000002300</v>
          </cell>
          <cell r="C784" t="str">
            <v>DoIT&amp;C, Govt. of Rajasthan</v>
          </cell>
        </row>
        <row r="785">
          <cell r="B785" t="str">
            <v>0001200000</v>
          </cell>
          <cell r="C785" t="str">
            <v>Baroda Uttar Pradesh Gramin Bank</v>
          </cell>
        </row>
        <row r="786">
          <cell r="B786" t="str">
            <v>0001300000</v>
          </cell>
          <cell r="C786" t="str">
            <v>Tata Teleservices Limited</v>
          </cell>
        </row>
        <row r="787">
          <cell r="B787" t="str">
            <v>2089</v>
          </cell>
          <cell r="C787" t="str">
            <v>Vigilant Corporate Services Pvt Ltd</v>
          </cell>
        </row>
        <row r="788">
          <cell r="B788" t="str">
            <v>0001400000</v>
          </cell>
          <cell r="C788" t="str">
            <v>Aryavart Bank</v>
          </cell>
        </row>
        <row r="789">
          <cell r="B789" t="str">
            <v>0001500000</v>
          </cell>
          <cell r="C789" t="str">
            <v>Vidharbha Konkan Gramin Bank</v>
          </cell>
        </row>
        <row r="790">
          <cell r="B790" t="str">
            <v>1477</v>
          </cell>
          <cell r="C790" t="str">
            <v>UT Computers Educational &amp; Welfare Soc</v>
          </cell>
        </row>
        <row r="791">
          <cell r="B791" t="str">
            <v>0001600000</v>
          </cell>
          <cell r="C791" t="str">
            <v>Baroda Gujarat Gramin Bank</v>
          </cell>
        </row>
        <row r="792">
          <cell r="B792" t="str">
            <v>0001700000</v>
          </cell>
          <cell r="C792" t="str">
            <v>Dakshina Bihar Gramin Bank</v>
          </cell>
        </row>
        <row r="793">
          <cell r="B793" t="str">
            <v>0001800000</v>
          </cell>
          <cell r="C793" t="str">
            <v>Prathama UP Gramin Bank</v>
          </cell>
        </row>
        <row r="794">
          <cell r="B794" t="str">
            <v>0001900000</v>
          </cell>
          <cell r="C794" t="str">
            <v>Himachal Pradesh Gramin Bank</v>
          </cell>
        </row>
        <row r="795">
          <cell r="B795" t="str">
            <v>0002000000</v>
          </cell>
          <cell r="C795" t="str">
            <v>Punjab Gramin Bank</v>
          </cell>
        </row>
        <row r="796">
          <cell r="B796" t="str">
            <v>0002100000</v>
          </cell>
          <cell r="C796" t="str">
            <v>Sarva Haryana Gramin Bank</v>
          </cell>
        </row>
        <row r="797">
          <cell r="B797" t="str">
            <v>0002200000</v>
          </cell>
          <cell r="C797" t="str">
            <v>Bihar Gramin Bank</v>
          </cell>
        </row>
        <row r="798">
          <cell r="B798" t="str">
            <v>1467</v>
          </cell>
          <cell r="C798" t="str">
            <v>Akhil Bhartiya Majdoor Shiksha Sewa Samiti</v>
          </cell>
        </row>
        <row r="799">
          <cell r="B799" t="str">
            <v>0002300000</v>
          </cell>
          <cell r="C799" t="str">
            <v>Baroda Rajasthan Kshetriya Gramin Bank</v>
          </cell>
        </row>
        <row r="800">
          <cell r="B800" t="str">
            <v>1483</v>
          </cell>
          <cell r="C800" t="str">
            <v>Estex Telecom Pvt Ltd</v>
          </cell>
        </row>
        <row r="801">
          <cell r="B801" t="str">
            <v>0002400000</v>
          </cell>
          <cell r="C801" t="str">
            <v>South Indian Bank Ltd</v>
          </cell>
        </row>
        <row r="802">
          <cell r="B802" t="str">
            <v>1474</v>
          </cell>
          <cell r="C802" t="str">
            <v>Corporate India Facilities Pvt Ltd</v>
          </cell>
        </row>
        <row r="803">
          <cell r="B803" t="str">
            <v>0002500000</v>
          </cell>
          <cell r="C803" t="str">
            <v>Abhyudaya Co-operative Bank Ltd.</v>
          </cell>
        </row>
        <row r="804">
          <cell r="B804" t="str">
            <v>0102</v>
          </cell>
          <cell r="C804" t="str">
            <v>Department of IT, Govt. of HP</v>
          </cell>
        </row>
        <row r="805">
          <cell r="B805" t="str">
            <v>0002600000</v>
          </cell>
          <cell r="C805" t="str">
            <v>Madhya Pradesh Gramin Bank</v>
          </cell>
        </row>
        <row r="806">
          <cell r="B806" t="str">
            <v>1478</v>
          </cell>
          <cell r="C806" t="str">
            <v>City Hawks Manpower Services &amp; Consultancy</v>
          </cell>
        </row>
        <row r="807">
          <cell r="B807" t="str">
            <v>0002700000</v>
          </cell>
          <cell r="C807" t="str">
            <v>National Skill Development Agency</v>
          </cell>
        </row>
        <row r="808">
          <cell r="B808" t="str">
            <v>0002800000</v>
          </cell>
          <cell r="C808" t="str">
            <v>The Karur Vysya Bank Limited</v>
          </cell>
        </row>
        <row r="809">
          <cell r="B809" t="str">
            <v>0002900000</v>
          </cell>
          <cell r="C809" t="str">
            <v>DBS Bank India Ltd</v>
          </cell>
        </row>
        <row r="810">
          <cell r="B810" t="str">
            <v>0003000000</v>
          </cell>
          <cell r="C810" t="str">
            <v>SBI Life Insurance Co. Ltd.</v>
          </cell>
        </row>
        <row r="811">
          <cell r="B811" t="str">
            <v>1458</v>
          </cell>
          <cell r="C811" t="str">
            <v>Excel Technovation Pvt. Ltd</v>
          </cell>
        </row>
        <row r="812">
          <cell r="B812" t="str">
            <v>1472</v>
          </cell>
          <cell r="C812" t="str">
            <v>Prakash Computer Services</v>
          </cell>
        </row>
        <row r="813">
          <cell r="B813" t="str">
            <v>1485</v>
          </cell>
          <cell r="C813" t="str">
            <v>Saket Advertising Pvt. Ltd</v>
          </cell>
        </row>
        <row r="814">
          <cell r="B814" t="str">
            <v>0003100000</v>
          </cell>
          <cell r="C814" t="str">
            <v>Karnataka Bank Limited</v>
          </cell>
        </row>
        <row r="815">
          <cell r="B815" t="str">
            <v>0003200000</v>
          </cell>
          <cell r="C815" t="str">
            <v>UttarBanga Kshetriya Gramin Bank</v>
          </cell>
        </row>
        <row r="816">
          <cell r="B816" t="str">
            <v>0003300000</v>
          </cell>
          <cell r="C816" t="str">
            <v>National Institute of Electronics and Information Technology</v>
          </cell>
        </row>
        <row r="817">
          <cell r="B817" t="str">
            <v>0003400000</v>
          </cell>
          <cell r="C817" t="str">
            <v>National Institute of Electronics and Information Technology</v>
          </cell>
        </row>
        <row r="818">
          <cell r="B818" t="str">
            <v>0003500000</v>
          </cell>
          <cell r="C818" t="str">
            <v>All India Institute of Medical Science</v>
          </cell>
        </row>
        <row r="819">
          <cell r="B819" t="str">
            <v>0003600000</v>
          </cell>
          <cell r="C819" t="str">
            <v>Chaitanya Godavari Grameena Bank</v>
          </cell>
        </row>
        <row r="820">
          <cell r="B820" t="str">
            <v>0003700000</v>
          </cell>
          <cell r="C820" t="str">
            <v>Madhya Pradesh Madhya Kshetra Vidyut Vitaran Company Limited</v>
          </cell>
        </row>
        <row r="821">
          <cell r="B821" t="str">
            <v>1455</v>
          </cell>
          <cell r="C821" t="str">
            <v>Peregrine Guarding Pvt. Ltd</v>
          </cell>
        </row>
        <row r="822">
          <cell r="B822" t="str">
            <v>1484</v>
          </cell>
          <cell r="C822" t="str">
            <v>Wedha Communication Pvt Ltd</v>
          </cell>
        </row>
        <row r="823">
          <cell r="B823" t="str">
            <v>918</v>
          </cell>
          <cell r="C823" t="str">
            <v>Central Railway</v>
          </cell>
        </row>
        <row r="824">
          <cell r="B824" t="str">
            <v>919</v>
          </cell>
          <cell r="C824" t="str">
            <v>East Central Railway</v>
          </cell>
        </row>
        <row r="825">
          <cell r="B825" t="str">
            <v>920</v>
          </cell>
          <cell r="C825" t="str">
            <v>East Coast Railway</v>
          </cell>
        </row>
        <row r="826">
          <cell r="B826" t="str">
            <v>921</v>
          </cell>
          <cell r="C826" t="str">
            <v>Eastern Railway</v>
          </cell>
        </row>
        <row r="827">
          <cell r="B827" t="str">
            <v>922</v>
          </cell>
          <cell r="C827" t="str">
            <v>North Central Railway</v>
          </cell>
        </row>
        <row r="828">
          <cell r="B828" t="str">
            <v>923</v>
          </cell>
          <cell r="C828" t="str">
            <v>North Eastern Railway</v>
          </cell>
        </row>
        <row r="829">
          <cell r="B829" t="str">
            <v>924</v>
          </cell>
          <cell r="C829" t="str">
            <v>North Western Railway</v>
          </cell>
        </row>
        <row r="830">
          <cell r="B830" t="str">
            <v>925</v>
          </cell>
          <cell r="C830" t="str">
            <v>North East Frontier Railway</v>
          </cell>
        </row>
        <row r="831">
          <cell r="B831" t="str">
            <v>926</v>
          </cell>
          <cell r="C831" t="str">
            <v>Northern Railway</v>
          </cell>
        </row>
        <row r="832">
          <cell r="B832" t="str">
            <v>927</v>
          </cell>
          <cell r="C832" t="str">
            <v>South Central Railway</v>
          </cell>
        </row>
        <row r="833">
          <cell r="B833" t="str">
            <v>928</v>
          </cell>
          <cell r="C833" t="str">
            <v>South East Central Railway</v>
          </cell>
        </row>
        <row r="834">
          <cell r="B834" t="str">
            <v>929</v>
          </cell>
          <cell r="C834" t="str">
            <v>South Eastern Railway</v>
          </cell>
        </row>
        <row r="835">
          <cell r="B835" t="str">
            <v>930</v>
          </cell>
          <cell r="C835" t="str">
            <v>South Western Railway</v>
          </cell>
        </row>
        <row r="836">
          <cell r="B836" t="str">
            <v>931</v>
          </cell>
          <cell r="C836" t="str">
            <v>Southern Railway</v>
          </cell>
        </row>
        <row r="837">
          <cell r="B837" t="str">
            <v>932</v>
          </cell>
          <cell r="C837" t="str">
            <v>West Central Railway</v>
          </cell>
        </row>
        <row r="838">
          <cell r="B838" t="str">
            <v>933</v>
          </cell>
          <cell r="C838" t="str">
            <v>Western Railway</v>
          </cell>
        </row>
        <row r="839">
          <cell r="B839" t="str">
            <v>1479</v>
          </cell>
          <cell r="C839" t="str">
            <v>Rural Environment &amp; Water Assets Reproductive Development Society</v>
          </cell>
        </row>
        <row r="840">
          <cell r="B840" t="str">
            <v>0003800000</v>
          </cell>
          <cell r="C840" t="str">
            <v>HDFC Life Insurance Company Limited</v>
          </cell>
        </row>
        <row r="841">
          <cell r="B841" t="str">
            <v>0003900000</v>
          </cell>
          <cell r="C841" t="str">
            <v>Railtel Corporation of India Limited</v>
          </cell>
        </row>
        <row r="842">
          <cell r="B842" t="str">
            <v>2114</v>
          </cell>
          <cell r="C842" t="str">
            <v>Pariza Enterprises</v>
          </cell>
        </row>
        <row r="843">
          <cell r="B843" t="str">
            <v>0000002400</v>
          </cell>
          <cell r="C843" t="str">
            <v>RailTel Corporation of India L</v>
          </cell>
        </row>
        <row r="844">
          <cell r="B844" t="str">
            <v>0004000000</v>
          </cell>
          <cell r="C844" t="str">
            <v>Saptagiri Grameena Bank</v>
          </cell>
        </row>
        <row r="845">
          <cell r="B845" t="str">
            <v>0004100000</v>
          </cell>
          <cell r="C845" t="str">
            <v>Bajaj Allianz Life Insurance Co. Ltd.</v>
          </cell>
        </row>
        <row r="846">
          <cell r="B846" t="str">
            <v>0004200000</v>
          </cell>
          <cell r="C846" t="str">
            <v>Directorate of Income Tax</v>
          </cell>
        </row>
        <row r="847">
          <cell r="B847" t="str">
            <v>0004300000</v>
          </cell>
          <cell r="C847" t="str">
            <v>Kashi Gomti Samyut Gramin Bank</v>
          </cell>
        </row>
        <row r="848">
          <cell r="B848" t="str">
            <v>0004400000</v>
          </cell>
          <cell r="C848" t="str">
            <v>State Bank of Bikaner &amp; Jaipur</v>
          </cell>
        </row>
        <row r="849">
          <cell r="B849" t="str">
            <v>1480</v>
          </cell>
          <cell r="C849" t="str">
            <v>Bhartiya Manav Kalyan Parishad</v>
          </cell>
        </row>
        <row r="850">
          <cell r="B850" t="str">
            <v>0004500000</v>
          </cell>
          <cell r="C850" t="str">
            <v>State Bank of Patiala</v>
          </cell>
        </row>
        <row r="851">
          <cell r="B851" t="str">
            <v>0004600000</v>
          </cell>
          <cell r="C851" t="str">
            <v>State Bank of Hyderabad</v>
          </cell>
        </row>
        <row r="852">
          <cell r="B852" t="str">
            <v>0004700000</v>
          </cell>
          <cell r="C852" t="str">
            <v>State Bank of Travancore</v>
          </cell>
        </row>
        <row r="853">
          <cell r="B853" t="str">
            <v>0004800000</v>
          </cell>
          <cell r="C853" t="str">
            <v>Dena Gujarat Gramin Bank</v>
          </cell>
        </row>
        <row r="854">
          <cell r="B854" t="str">
            <v>0004900000</v>
          </cell>
          <cell r="C854" t="str">
            <v>Andhra Pragathi Grameena Bank</v>
          </cell>
        </row>
        <row r="855">
          <cell r="B855" t="str">
            <v>0005000000</v>
          </cell>
          <cell r="C855" t="str">
            <v>Prathama Bank</v>
          </cell>
        </row>
        <row r="856">
          <cell r="B856" t="str">
            <v>0005100000</v>
          </cell>
          <cell r="C856" t="str">
            <v>State Bank of Mysore</v>
          </cell>
        </row>
        <row r="857">
          <cell r="B857" t="str">
            <v>824</v>
          </cell>
          <cell r="C857" t="str">
            <v>IHQ of MOD, Army</v>
          </cell>
        </row>
        <row r="858">
          <cell r="B858" t="str">
            <v>0005200000</v>
          </cell>
          <cell r="C858" t="str">
            <v>Maharashtra Gramin Bank</v>
          </cell>
        </row>
        <row r="859">
          <cell r="B859" t="str">
            <v>0005300000</v>
          </cell>
          <cell r="C859" t="str">
            <v>IDFC Limited</v>
          </cell>
        </row>
        <row r="860">
          <cell r="B860" t="str">
            <v>0005400000</v>
          </cell>
          <cell r="C860" t="str">
            <v>Karnataka Vikas Grameena Bank</v>
          </cell>
        </row>
        <row r="861">
          <cell r="B861" t="str">
            <v>0005500000</v>
          </cell>
          <cell r="C861" t="str">
            <v>Bangiya Gramin Vikash Bank</v>
          </cell>
        </row>
        <row r="862">
          <cell r="B862" t="str">
            <v>0005600000</v>
          </cell>
          <cell r="C862" t="str">
            <v>Assam Gramin Vikash Bank</v>
          </cell>
        </row>
        <row r="863">
          <cell r="B863" t="str">
            <v>1481</v>
          </cell>
          <cell r="C863" t="str">
            <v>Sanghavi Computer Centre Private Ltd</v>
          </cell>
        </row>
        <row r="864">
          <cell r="B864" t="str">
            <v>0005700000</v>
          </cell>
          <cell r="C864" t="str">
            <v>Tripura Gramin Bank</v>
          </cell>
        </row>
        <row r="865">
          <cell r="B865" t="str">
            <v>0005800000</v>
          </cell>
          <cell r="C865" t="str">
            <v>Jammu and Kashmir Bank</v>
          </cell>
        </row>
        <row r="866">
          <cell r="B866" t="str">
            <v>0005900000</v>
          </cell>
          <cell r="C866" t="str">
            <v>Directorate General of Employment and Training</v>
          </cell>
        </row>
        <row r="867">
          <cell r="B867" t="str">
            <v>0006000000</v>
          </cell>
          <cell r="C867" t="str">
            <v>Janata Sahakari Bank Ltd</v>
          </cell>
        </row>
        <row r="868">
          <cell r="B868" t="str">
            <v>000610000</v>
          </cell>
          <cell r="C868" t="str">
            <v>Manipur Rural Bank</v>
          </cell>
        </row>
        <row r="869">
          <cell r="B869" t="str">
            <v>0006100000</v>
          </cell>
          <cell r="C869" t="str">
            <v>Manipur Rural Bank</v>
          </cell>
        </row>
        <row r="870">
          <cell r="B870" t="str">
            <v>0006200000</v>
          </cell>
          <cell r="C870" t="str">
            <v>Paschim Banga Gramin Bank</v>
          </cell>
        </row>
        <row r="871">
          <cell r="B871" t="str">
            <v>0125</v>
          </cell>
          <cell r="C871" t="str">
            <v>UT of Daman and Diu</v>
          </cell>
        </row>
        <row r="872">
          <cell r="B872" t="str">
            <v>0006300000</v>
          </cell>
          <cell r="C872" t="str">
            <v>Central Madhya Pradesh Gramin Bank</v>
          </cell>
        </row>
        <row r="873">
          <cell r="B873" t="str">
            <v>0006400000</v>
          </cell>
          <cell r="C873" t="str">
            <v>Telangana Grameena Bank</v>
          </cell>
        </row>
        <row r="874">
          <cell r="B874" t="str">
            <v>0006500000</v>
          </cell>
          <cell r="C874" t="str">
            <v>Uttar Bihar Gramin Bank</v>
          </cell>
        </row>
        <row r="875">
          <cell r="B875" t="str">
            <v>0006600000</v>
          </cell>
          <cell r="C875" t="str">
            <v>APOnline Limited</v>
          </cell>
        </row>
        <row r="876">
          <cell r="B876" t="str">
            <v>0006700000</v>
          </cell>
          <cell r="C876" t="str">
            <v>VFS Global Services Pvt. Ltd</v>
          </cell>
        </row>
        <row r="877">
          <cell r="B877" t="str">
            <v>0006800000</v>
          </cell>
          <cell r="C877" t="str">
            <v>Fino PayTech Limited</v>
          </cell>
        </row>
        <row r="878">
          <cell r="B878" t="str">
            <v>2113</v>
          </cell>
          <cell r="C878" t="str">
            <v>KDS Services Private Limited</v>
          </cell>
        </row>
        <row r="879">
          <cell r="B879" t="str">
            <v>0138</v>
          </cell>
          <cell r="C879" t="str">
            <v>Department of IT, Chandigarh</v>
          </cell>
        </row>
        <row r="880">
          <cell r="B880" t="str">
            <v>1487</v>
          </cell>
          <cell r="C880" t="str">
            <v>P-Net Solutions Limited</v>
          </cell>
        </row>
        <row r="881">
          <cell r="B881" t="str">
            <v>1488</v>
          </cell>
          <cell r="C881" t="str">
            <v>Sarvalabh Global Foundation</v>
          </cell>
        </row>
        <row r="882">
          <cell r="B882" t="str">
            <v>1491</v>
          </cell>
          <cell r="C882" t="str">
            <v>Shubh Enterprises</v>
          </cell>
        </row>
        <row r="883">
          <cell r="B883" t="str">
            <v>0006900000</v>
          </cell>
          <cell r="C883" t="str">
            <v>Tamil Nadu Grama Bank</v>
          </cell>
        </row>
        <row r="884">
          <cell r="B884" t="str">
            <v>0007000000</v>
          </cell>
          <cell r="C884" t="str">
            <v>Bharti AXA Life Insurance Co. Limited</v>
          </cell>
        </row>
        <row r="885">
          <cell r="B885" t="str">
            <v>0000002500</v>
          </cell>
          <cell r="C885" t="str">
            <v>Fino PayTech Limited</v>
          </cell>
        </row>
        <row r="886">
          <cell r="B886" t="str">
            <v>0007100000</v>
          </cell>
          <cell r="C886" t="str">
            <v>Odisha Gramya Bank</v>
          </cell>
        </row>
        <row r="887">
          <cell r="B887" t="str">
            <v>0007200000</v>
          </cell>
          <cell r="C887" t="str">
            <v>Unity Small Finance Bank Limited</v>
          </cell>
        </row>
        <row r="888">
          <cell r="B888" t="str">
            <v>0007300000</v>
          </cell>
          <cell r="C888" t="str">
            <v>India First Life Insurance Co.Ltd.</v>
          </cell>
        </row>
        <row r="889">
          <cell r="B889" t="str">
            <v>0007400000</v>
          </cell>
          <cell r="C889" t="str">
            <v>South Indian Bank Ltd</v>
          </cell>
        </row>
        <row r="890">
          <cell r="B890" t="str">
            <v>0007500000</v>
          </cell>
          <cell r="C890" t="str">
            <v>The Mehsana Urban Co-Operative Bank Ltd</v>
          </cell>
        </row>
        <row r="891">
          <cell r="B891" t="str">
            <v>0007600000</v>
          </cell>
          <cell r="C891" t="str">
            <v>Max Life Insurance Company LTD</v>
          </cell>
        </row>
        <row r="892">
          <cell r="B892" t="str">
            <v>0007700000</v>
          </cell>
          <cell r="C892" t="str">
            <v xml:space="preserve"> KERALA STATE COOPERATIVE BANK LTD</v>
          </cell>
        </row>
        <row r="893">
          <cell r="B893" t="str">
            <v>0007800000</v>
          </cell>
          <cell r="C893" t="str">
            <v>Purvanchal Bank</v>
          </cell>
        </row>
        <row r="894">
          <cell r="B894" t="str">
            <v>0007900000</v>
          </cell>
          <cell r="C894" t="str">
            <v>Bloom Solutions Pvt. Ltd</v>
          </cell>
        </row>
        <row r="895">
          <cell r="B895" t="str">
            <v>0008000000</v>
          </cell>
          <cell r="C895" t="str">
            <v>Angel Broking Pvt. Ltd.</v>
          </cell>
        </row>
        <row r="896">
          <cell r="B896" t="str">
            <v>0008100000</v>
          </cell>
          <cell r="C896" t="str">
            <v>Malwa Gramin Bank</v>
          </cell>
        </row>
        <row r="897">
          <cell r="B897" t="str">
            <v>0008200000</v>
          </cell>
          <cell r="C897" t="str">
            <v>Muthoot Finance Limited</v>
          </cell>
        </row>
        <row r="898">
          <cell r="B898" t="str">
            <v>0008300000</v>
          </cell>
          <cell r="C898" t="str">
            <v>Zero Micro Finance &amp;amp; Saving Support Foundation</v>
          </cell>
        </row>
        <row r="899">
          <cell r="B899" t="str">
            <v>1490</v>
          </cell>
          <cell r="C899" t="str">
            <v>Techno Bytes Information Pvt. Ltd</v>
          </cell>
        </row>
        <row r="900">
          <cell r="B900" t="str">
            <v>949</v>
          </cell>
          <cell r="C900" t="str">
            <v>Indian Navy</v>
          </cell>
        </row>
        <row r="901">
          <cell r="B901" t="str">
            <v>0008400000</v>
          </cell>
          <cell r="C901" t="str">
            <v>Karvy Data Management Services Limited</v>
          </cell>
        </row>
        <row r="902">
          <cell r="B902" t="str">
            <v>0008500000</v>
          </cell>
          <cell r="C902" t="str">
            <v>Jharkhand Rajya Gramin Bank</v>
          </cell>
        </row>
        <row r="903">
          <cell r="B903" t="str">
            <v>0008600000</v>
          </cell>
          <cell r="C903" t="str">
            <v>Suvidhaa Infoserve Pvt. Ltd.</v>
          </cell>
        </row>
        <row r="904">
          <cell r="B904" t="str">
            <v>0008700000</v>
          </cell>
          <cell r="C904" t="str">
            <v>IDFC Bank</v>
          </cell>
        </row>
        <row r="905">
          <cell r="B905" t="str">
            <v>0008800000</v>
          </cell>
          <cell r="C905" t="str">
            <v>City Union Bank Limited</v>
          </cell>
        </row>
        <row r="906">
          <cell r="B906" t="str">
            <v>0008900000</v>
          </cell>
          <cell r="C906" t="str">
            <v>Alankit Assignments Ltd</v>
          </cell>
        </row>
        <row r="907">
          <cell r="B907" t="str">
            <v>0009000000</v>
          </cell>
          <cell r="C907" t="str">
            <v>Integra Micro Systems (P) Ltd.</v>
          </cell>
        </row>
        <row r="908">
          <cell r="B908" t="str">
            <v>0000002600</v>
          </cell>
          <cell r="C908" t="str">
            <v>Karvy Data Management Services</v>
          </cell>
        </row>
        <row r="909">
          <cell r="B909" t="str">
            <v>0009100000</v>
          </cell>
          <cell r="C909" t="str">
            <v>Kaveri Grameena Bank</v>
          </cell>
        </row>
        <row r="910">
          <cell r="B910" t="str">
            <v>0009200000</v>
          </cell>
          <cell r="C910" t="str">
            <v>Reliance Life Insurance Company Limited</v>
          </cell>
        </row>
        <row r="911">
          <cell r="B911" t="str">
            <v>0009300000</v>
          </cell>
          <cell r="C911" t="str">
            <v>PNB Met life India Insurance Company Ltd.</v>
          </cell>
        </row>
        <row r="912">
          <cell r="B912" t="str">
            <v>0009400000</v>
          </cell>
          <cell r="C912" t="str">
            <v>Rajasthan Marudhara Gramin Bank</v>
          </cell>
        </row>
        <row r="913">
          <cell r="B913" t="str">
            <v>0009500000</v>
          </cell>
          <cell r="C913" t="str">
            <v>Muthoot Fincorp Limited</v>
          </cell>
        </row>
        <row r="914">
          <cell r="B914" t="str">
            <v>0009600000</v>
          </cell>
          <cell r="C914" t="str">
            <v>Uttarakhand Gramin Bank</v>
          </cell>
        </row>
        <row r="915">
          <cell r="B915" t="str">
            <v>0009700000</v>
          </cell>
          <cell r="C915" t="str">
            <v>Evermore Stock Brokers Private Ltd.</v>
          </cell>
        </row>
        <row r="916">
          <cell r="B916" t="str">
            <v>0804</v>
          </cell>
          <cell r="C916" t="str">
            <v>Department of Posts, Karnataka Circle</v>
          </cell>
        </row>
        <row r="917">
          <cell r="B917" t="str">
            <v>0009800000</v>
          </cell>
          <cell r="C917" t="str">
            <v>Saurashtra Gramin Bank</v>
          </cell>
        </row>
        <row r="918">
          <cell r="B918" t="str">
            <v>0009900000</v>
          </cell>
          <cell r="C918" t="str">
            <v>Langpi Dehangi Rural Bank</v>
          </cell>
        </row>
        <row r="919">
          <cell r="B919" t="str">
            <v>1489</v>
          </cell>
          <cell r="C919" t="str">
            <v>Maxout Infra &amp; Arizon Infocom Consortium</v>
          </cell>
        </row>
        <row r="920">
          <cell r="B920" t="str">
            <v>0010000000</v>
          </cell>
          <cell r="C920" t="str">
            <v>Motilal Oswal Securities Ltd</v>
          </cell>
        </row>
        <row r="921">
          <cell r="B921" t="str">
            <v>902</v>
          </cell>
          <cell r="C921" t="str">
            <v>Indian Coast Guard</v>
          </cell>
        </row>
        <row r="922">
          <cell r="B922" t="str">
            <v>874</v>
          </cell>
          <cell r="C922" t="str">
            <v>Indian Air Force</v>
          </cell>
        </row>
        <row r="923">
          <cell r="B923" t="str">
            <v>1492</v>
          </cell>
          <cell r="C923" t="str">
            <v>IPS e Services Pvt Ltd</v>
          </cell>
        </row>
        <row r="924">
          <cell r="B924" t="str">
            <v>0011000000</v>
          </cell>
          <cell r="C924" t="str">
            <v>Meghalaya Rural Bank</v>
          </cell>
        </row>
        <row r="925">
          <cell r="B925" t="str">
            <v>0012000000</v>
          </cell>
          <cell r="C925" t="str">
            <v>Computer Age Management Services Private Limited</v>
          </cell>
        </row>
        <row r="926">
          <cell r="B926" t="str">
            <v>1498</v>
          </cell>
          <cell r="C926" t="str">
            <v>Abha Systems And Consultancy</v>
          </cell>
        </row>
        <row r="927">
          <cell r="B927" t="str">
            <v>0000002700</v>
          </cell>
          <cell r="C927" t="str">
            <v>Computer Age Management Servic</v>
          </cell>
        </row>
        <row r="928">
          <cell r="B928" t="str">
            <v>0001010000</v>
          </cell>
          <cell r="C928" t="str">
            <v>Trade Jini Financial Services Pvt. Ltd</v>
          </cell>
        </row>
        <row r="929">
          <cell r="B929" t="str">
            <v>0001020000</v>
          </cell>
          <cell r="C929" t="str">
            <v>Mr. B.Alaiarasan</v>
          </cell>
        </row>
        <row r="930">
          <cell r="B930" t="str">
            <v>0001030000</v>
          </cell>
          <cell r="C930" t="str">
            <v>Pandyan Grama Bank</v>
          </cell>
        </row>
        <row r="931">
          <cell r="B931" t="str">
            <v>951</v>
          </cell>
          <cell r="C931" t="str">
            <v>U.P. Development Systems Corporation Ltd</v>
          </cell>
        </row>
        <row r="932">
          <cell r="B932" t="str">
            <v>1502</v>
          </cell>
          <cell r="C932" t="str">
            <v>Indotech Engineering Products</v>
          </cell>
        </row>
        <row r="933">
          <cell r="B933" t="str">
            <v>0001040000</v>
          </cell>
          <cell r="C933" t="str">
            <v>Satara Dist. Central Co-op Bank Ltd</v>
          </cell>
        </row>
        <row r="934">
          <cell r="B934" t="str">
            <v>0001050000</v>
          </cell>
          <cell r="C934" t="str">
            <v>Inspector General of police (Chandigarh Police)</v>
          </cell>
        </row>
        <row r="935">
          <cell r="B935" t="str">
            <v>0001060000</v>
          </cell>
          <cell r="C935" t="str">
            <v>Utkal Grameen Bank</v>
          </cell>
        </row>
        <row r="936">
          <cell r="B936" t="str">
            <v>0001070000</v>
          </cell>
          <cell r="C936" t="str">
            <v>Birla Sunlife Asset Managment Company Limited</v>
          </cell>
        </row>
        <row r="937">
          <cell r="B937" t="str">
            <v>0001080000</v>
          </cell>
          <cell r="C937" t="str">
            <v>Ellaqui Dehati Bank</v>
          </cell>
        </row>
        <row r="938">
          <cell r="B938" t="str">
            <v>0001090000</v>
          </cell>
          <cell r="C938" t="str">
            <v>One97 Communication Limited</v>
          </cell>
        </row>
        <row r="939">
          <cell r="B939" t="str">
            <v>0001110000</v>
          </cell>
          <cell r="C939" t="str">
            <v>Chattisgarh Rajya Gramin Bank</v>
          </cell>
        </row>
        <row r="940">
          <cell r="B940" t="str">
            <v>2142</v>
          </cell>
          <cell r="C940" t="str">
            <v>Municipal Corporation Gandhinagar</v>
          </cell>
        </row>
        <row r="941">
          <cell r="B941" t="str">
            <v>2125</v>
          </cell>
          <cell r="C941" t="str">
            <v>District E-Seva Society Gandhinagar</v>
          </cell>
        </row>
        <row r="942">
          <cell r="B942" t="str">
            <v>2132</v>
          </cell>
          <cell r="C942" t="str">
            <v>District E-Seva Society,Panchmahals,Godhra</v>
          </cell>
        </row>
        <row r="943">
          <cell r="B943" t="str">
            <v>2115</v>
          </cell>
          <cell r="C943" t="str">
            <v>UID e-Seva Society,Ahmedabad</v>
          </cell>
        </row>
        <row r="944">
          <cell r="B944" t="str">
            <v>2141</v>
          </cell>
          <cell r="C944" t="str">
            <v>Municipal Corporation Ahmedabad</v>
          </cell>
        </row>
        <row r="945">
          <cell r="B945" t="str">
            <v>2124</v>
          </cell>
          <cell r="C945" t="str">
            <v>Jilla E-seva Sadan, Dahod</v>
          </cell>
        </row>
        <row r="946">
          <cell r="B946" t="str">
            <v>2139</v>
          </cell>
          <cell r="C946" t="str">
            <v>e-Seva Society,UID,Dang</v>
          </cell>
        </row>
        <row r="947">
          <cell r="B947" t="str">
            <v>2120</v>
          </cell>
          <cell r="C947" t="str">
            <v>E-Seva Society UID,Bharuch</v>
          </cell>
        </row>
        <row r="948">
          <cell r="B948" t="str">
            <v>2127</v>
          </cell>
          <cell r="C948" t="str">
            <v>E-Seva Society Junagadh</v>
          </cell>
        </row>
        <row r="949">
          <cell r="B949" t="str">
            <v>2145</v>
          </cell>
          <cell r="C949" t="str">
            <v>Mahanagar Seva Sadan Vadodara</v>
          </cell>
        </row>
        <row r="950">
          <cell r="B950" t="str">
            <v>2144</v>
          </cell>
          <cell r="C950" t="str">
            <v>Rajkot Municipal Corporation</v>
          </cell>
        </row>
        <row r="951">
          <cell r="B951" t="str">
            <v>2131</v>
          </cell>
          <cell r="C951" t="str">
            <v>District E-Seva Society,Navsari</v>
          </cell>
        </row>
        <row r="952">
          <cell r="B952" t="str">
            <v>2134</v>
          </cell>
          <cell r="C952" t="str">
            <v>Jilla E-Seva Society,Rajkot</v>
          </cell>
        </row>
        <row r="953">
          <cell r="B953" t="str">
            <v>2119</v>
          </cell>
          <cell r="C953" t="str">
            <v>Jilla E-seva Society,Banaskantha</v>
          </cell>
        </row>
        <row r="954">
          <cell r="B954" t="str">
            <v>2116</v>
          </cell>
          <cell r="C954" t="str">
            <v>E-Seva Society,Amreli</v>
          </cell>
        </row>
        <row r="955">
          <cell r="B955" t="str">
            <v>2135</v>
          </cell>
          <cell r="C955" t="str">
            <v>Jilla E-Seva Society,Sabarkantha</v>
          </cell>
        </row>
        <row r="956">
          <cell r="B956" t="str">
            <v>2140</v>
          </cell>
          <cell r="C956" t="str">
            <v>Jilla E-Seva Society,Valsad</v>
          </cell>
        </row>
        <row r="957">
          <cell r="B957" t="str">
            <v>2117</v>
          </cell>
          <cell r="C957" t="str">
            <v>Dist E-seva Society,Anand</v>
          </cell>
        </row>
        <row r="958">
          <cell r="B958" t="str">
            <v>2133</v>
          </cell>
          <cell r="C958" t="str">
            <v>E-Seva Society UID Patan</v>
          </cell>
        </row>
        <row r="959">
          <cell r="B959" t="str">
            <v>1500</v>
          </cell>
          <cell r="C959" t="str">
            <v>Steel City Securities Limited</v>
          </cell>
        </row>
        <row r="960">
          <cell r="B960" t="str">
            <v>2121</v>
          </cell>
          <cell r="C960" t="str">
            <v>E-Seva Society Bhavnagar</v>
          </cell>
        </row>
        <row r="961">
          <cell r="B961" t="str">
            <v>2126</v>
          </cell>
          <cell r="C961" t="str">
            <v>E-Seva Society Jamnagar</v>
          </cell>
        </row>
        <row r="962">
          <cell r="B962" t="str">
            <v>2118</v>
          </cell>
          <cell r="C962" t="str">
            <v>E-Seva Society Arvalli</v>
          </cell>
        </row>
        <row r="963">
          <cell r="B963" t="str">
            <v>2137</v>
          </cell>
          <cell r="C963" t="str">
            <v>E-Seva Society,Surendranagar</v>
          </cell>
        </row>
        <row r="964">
          <cell r="B964" t="str">
            <v>0001120000</v>
          </cell>
          <cell r="C964" t="str">
            <v>ID mission</v>
          </cell>
        </row>
        <row r="965">
          <cell r="B965" t="str">
            <v>2122</v>
          </cell>
          <cell r="C965" t="str">
            <v>District e-Seva Society,Botad</v>
          </cell>
        </row>
        <row r="966">
          <cell r="B966" t="str">
            <v>2138</v>
          </cell>
          <cell r="C966" t="str">
            <v>E-Seva Society Collector Office Tapi Vyara</v>
          </cell>
        </row>
        <row r="967">
          <cell r="B967" t="str">
            <v>2130</v>
          </cell>
          <cell r="C967" t="str">
            <v>Dist. E-seva Society,Morbi</v>
          </cell>
        </row>
        <row r="968">
          <cell r="B968" t="str">
            <v>0001130000</v>
          </cell>
          <cell r="C968" t="str">
            <v>Officer of the Commissioner of Civil Supplies , Telangana Hyderabad</v>
          </cell>
        </row>
        <row r="969">
          <cell r="B969" t="str">
            <v>0001140000</v>
          </cell>
          <cell r="C969" t="str">
            <v>Manappuram Finance Limited</v>
          </cell>
        </row>
        <row r="970">
          <cell r="B970" t="str">
            <v>0001150000</v>
          </cell>
          <cell r="C970" t="str">
            <v>Janalakshmi Financial Services Pvt. Ltd.</v>
          </cell>
        </row>
        <row r="971">
          <cell r="B971" t="str">
            <v>2136</v>
          </cell>
          <cell r="C971" t="str">
            <v>E-Seva Society UID,Bharuch</v>
          </cell>
        </row>
        <row r="972">
          <cell r="B972" t="str">
            <v>2172</v>
          </cell>
          <cell r="C972" t="str">
            <v>Jilla E-Seva Society,Vadodara</v>
          </cell>
        </row>
        <row r="973">
          <cell r="B973" t="str">
            <v>2170</v>
          </cell>
          <cell r="C973" t="str">
            <v>E-Seva Society Narmada Rajpipla</v>
          </cell>
        </row>
        <row r="974">
          <cell r="B974" t="str">
            <v>2171</v>
          </cell>
          <cell r="C974" t="str">
            <v>E-Seva Society,Porbandar</v>
          </cell>
        </row>
        <row r="975">
          <cell r="B975" t="str">
            <v>2129</v>
          </cell>
          <cell r="C975" t="str">
            <v>E Seva Society UID Kheda,Nadiad</v>
          </cell>
        </row>
        <row r="976">
          <cell r="B976" t="str">
            <v>2128</v>
          </cell>
          <cell r="C976" t="str">
            <v>Seva Society Collector Kutch</v>
          </cell>
        </row>
        <row r="977">
          <cell r="B977" t="str">
            <v>2176</v>
          </cell>
          <cell r="C977" t="str">
            <v>Jilla e-SEVA Society,Devbhoomi Dwarka</v>
          </cell>
        </row>
        <row r="978">
          <cell r="B978" t="str">
            <v>2173</v>
          </cell>
          <cell r="C978" t="str">
            <v>BHAVANAGAR MC</v>
          </cell>
        </row>
        <row r="979">
          <cell r="B979" t="str">
            <v>2123</v>
          </cell>
          <cell r="C979" t="str">
            <v>e-Seva Society, Chhotaudepur</v>
          </cell>
        </row>
        <row r="980">
          <cell r="B980" t="str">
            <v>2174</v>
          </cell>
          <cell r="C980" t="str">
            <v>Jamnagar MC</v>
          </cell>
        </row>
        <row r="981">
          <cell r="B981" t="str">
            <v>2175</v>
          </cell>
          <cell r="C981" t="str">
            <v>Junagadh MC</v>
          </cell>
        </row>
        <row r="982">
          <cell r="B982" t="str">
            <v>2167</v>
          </cell>
          <cell r="C982" t="str">
            <v>Jilla e-SEVA society,Gir,Somnath</v>
          </cell>
        </row>
        <row r="983">
          <cell r="B983" t="str">
            <v>2168</v>
          </cell>
          <cell r="C983" t="str">
            <v>District E-Seva Society,Mehsana</v>
          </cell>
        </row>
        <row r="984">
          <cell r="B984" t="str">
            <v>2169</v>
          </cell>
          <cell r="C984" t="str">
            <v>Mahisagar Lunawala</v>
          </cell>
        </row>
        <row r="985">
          <cell r="B985" t="str">
            <v>1504</v>
          </cell>
          <cell r="C985" t="str">
            <v>Organisation for Development Integrated Social &amp; Health Action, ODISHA</v>
          </cell>
        </row>
        <row r="986">
          <cell r="B986" t="str">
            <v>1509</v>
          </cell>
          <cell r="C986" t="str">
            <v>Compro Systems &amp; Services</v>
          </cell>
        </row>
        <row r="987">
          <cell r="B987" t="str">
            <v>0001160000</v>
          </cell>
          <cell r="C987" t="str">
            <v>Madhyanchal Gramin Bank</v>
          </cell>
        </row>
        <row r="988">
          <cell r="B988" t="str">
            <v>2143</v>
          </cell>
          <cell r="C988" t="str">
            <v>Surat Municipal Corporation</v>
          </cell>
        </row>
        <row r="989">
          <cell r="B989" t="str">
            <v>1493</v>
          </cell>
          <cell r="C989" t="str">
            <v>Patel Computer Education</v>
          </cell>
        </row>
        <row r="990">
          <cell r="B990" t="str">
            <v>0001170000</v>
          </cell>
          <cell r="C990" t="str">
            <v>HDFC Ergo General Insurance Company Limited</v>
          </cell>
        </row>
        <row r="991">
          <cell r="B991" t="str">
            <v>1506</v>
          </cell>
          <cell r="C991" t="str">
            <v>Sant Naval Institute of Information Technology</v>
          </cell>
        </row>
        <row r="992">
          <cell r="B992" t="str">
            <v>0001180000</v>
          </cell>
          <cell r="C992" t="str">
            <v xml:space="preserve">INDIA INFOLINE LIMITED </v>
          </cell>
        </row>
        <row r="993">
          <cell r="B993" t="str">
            <v>0001190000</v>
          </cell>
          <cell r="C993" t="str">
            <v>HDFC Housing Development Finance Corporation Limited</v>
          </cell>
        </row>
        <row r="994">
          <cell r="B994" t="str">
            <v>952</v>
          </cell>
          <cell r="C994" t="str">
            <v>Director General Health Services,Health Deptt, Haryana</v>
          </cell>
        </row>
        <row r="995">
          <cell r="B995" t="str">
            <v>2160</v>
          </cell>
          <cell r="C995" t="str">
            <v>District Family and Welfare Society Panchkula</v>
          </cell>
        </row>
        <row r="996">
          <cell r="B996" t="str">
            <v>2163</v>
          </cell>
          <cell r="C996" t="str">
            <v>District Family and Welfare Society Rohtak</v>
          </cell>
        </row>
        <row r="997">
          <cell r="B997" t="str">
            <v>2165</v>
          </cell>
          <cell r="C997" t="str">
            <v>District Health &amp; Family Welfare Society, Sonipat</v>
          </cell>
        </row>
        <row r="998">
          <cell r="B998" t="str">
            <v>2154</v>
          </cell>
          <cell r="C998" t="str">
            <v>District Family and Welfare Society, Kaithal</v>
          </cell>
        </row>
        <row r="999">
          <cell r="B999" t="str">
            <v>2166</v>
          </cell>
          <cell r="C999" t="str">
            <v>District Family and Welfare Society Yamuna Nagar</v>
          </cell>
        </row>
        <row r="1000">
          <cell r="B1000" t="str">
            <v>2153</v>
          </cell>
          <cell r="C1000" t="str">
            <v>District Health &amp;Family and Welfare Society Jind.</v>
          </cell>
        </row>
        <row r="1001">
          <cell r="B1001" t="str">
            <v>2151</v>
          </cell>
          <cell r="C1001" t="str">
            <v>District Health &amp; Family Welfare Society, Hisar</v>
          </cell>
        </row>
        <row r="1002">
          <cell r="B1002" t="str">
            <v>2164</v>
          </cell>
          <cell r="C1002" t="str">
            <v>district Health&amp; Family Welfare Society Sirsa</v>
          </cell>
        </row>
        <row r="1003">
          <cell r="B1003" t="str">
            <v>2157</v>
          </cell>
          <cell r="C1003" t="str">
            <v>District Family and Welfare Society Narnaul</v>
          </cell>
        </row>
        <row r="1004">
          <cell r="B1004" t="str">
            <v>2156</v>
          </cell>
          <cell r="C1004" t="str">
            <v xml:space="preserve">District Family and Welfare Society, Karnal </v>
          </cell>
        </row>
        <row r="1005">
          <cell r="B1005" t="str">
            <v>2155</v>
          </cell>
          <cell r="C1005" t="str">
            <v>District Health &amp; Family Welfare Society, Kurukshetra</v>
          </cell>
        </row>
        <row r="1006">
          <cell r="B1006" t="str">
            <v>2147</v>
          </cell>
          <cell r="C1006" t="str">
            <v>District Family and Welfare Society Bhiwani</v>
          </cell>
        </row>
        <row r="1007">
          <cell r="B1007" t="str">
            <v>2146</v>
          </cell>
          <cell r="C1007" t="str">
            <v>District Family &amp; Welfare Society, Ambala</v>
          </cell>
        </row>
        <row r="1008">
          <cell r="B1008" t="str">
            <v>2161</v>
          </cell>
          <cell r="C1008" t="str">
            <v>District Family and Welfare Society Panipat</v>
          </cell>
        </row>
        <row r="1009">
          <cell r="B1009" t="str">
            <v>2150</v>
          </cell>
          <cell r="C1009" t="str">
            <v>District Family &amp; Welfare Society Gurgaon</v>
          </cell>
        </row>
        <row r="1010">
          <cell r="B1010" t="str">
            <v>2148</v>
          </cell>
          <cell r="C1010" t="str">
            <v>District Family &amp; Welfare Society Faridabad</v>
          </cell>
        </row>
        <row r="1011">
          <cell r="B1011" t="str">
            <v>2158</v>
          </cell>
          <cell r="C1011" t="str">
            <v>District Family &amp; Welfare Society Mewat</v>
          </cell>
        </row>
        <row r="1012">
          <cell r="B1012" t="str">
            <v>2162</v>
          </cell>
          <cell r="C1012" t="str">
            <v>District Family &amp; Welfare Society Rewari</v>
          </cell>
        </row>
        <row r="1013">
          <cell r="B1013" t="str">
            <v>2149</v>
          </cell>
          <cell r="C1013" t="str">
            <v>District Health and Family Welfare Society Fatehabad</v>
          </cell>
        </row>
        <row r="1014">
          <cell r="B1014" t="str">
            <v>2152</v>
          </cell>
          <cell r="C1014" t="str">
            <v>District Health and Family Welfare Society, Jhajjar</v>
          </cell>
        </row>
        <row r="1015">
          <cell r="B1015" t="str">
            <v>2159</v>
          </cell>
          <cell r="C1015" t="str">
            <v>District Family &amp; Welfare Society Palwal</v>
          </cell>
        </row>
        <row r="1016">
          <cell r="B1016" t="str">
            <v>1495</v>
          </cell>
          <cell r="C1016" t="str">
            <v>Care Educational &amp; Welfare Society</v>
          </cell>
        </row>
        <row r="1017">
          <cell r="B1017" t="str">
            <v>953</v>
          </cell>
          <cell r="C1017" t="str">
            <v>U P Electronics Corporation Limited</v>
          </cell>
        </row>
        <row r="1018">
          <cell r="B1018" t="str">
            <v>0001210000</v>
          </cell>
          <cell r="C1018" t="str">
            <v xml:space="preserve">Anand Rathi Share &amp;amp;amp;amp;amp; Stock Brokers Ltd </v>
          </cell>
        </row>
        <row r="1019">
          <cell r="B1019" t="str">
            <v>0001220000</v>
          </cell>
          <cell r="C1019" t="str">
            <v xml:space="preserve">Promind Solutions Pvt. Ltd </v>
          </cell>
        </row>
        <row r="1020">
          <cell r="B1020" t="str">
            <v>1497</v>
          </cell>
          <cell r="C1020" t="str">
            <v>Ideal Systems Pvt. Ltd.</v>
          </cell>
        </row>
        <row r="1021">
          <cell r="B1021" t="str">
            <v>0001230000</v>
          </cell>
          <cell r="C1021" t="str">
            <v xml:space="preserve">Wep Solutions Limited </v>
          </cell>
        </row>
        <row r="1022">
          <cell r="B1022" t="str">
            <v>1507</v>
          </cell>
          <cell r="C1022" t="str">
            <v>BNK Capital Markets Limited</v>
          </cell>
        </row>
        <row r="1023">
          <cell r="B1023" t="str">
            <v>0001240000</v>
          </cell>
          <cell r="C1023" t="str">
            <v xml:space="preserve">Credila Financial Services Pvt. Ltd </v>
          </cell>
        </row>
        <row r="1024">
          <cell r="B1024" t="str">
            <v>0001250000</v>
          </cell>
          <cell r="C1024" t="str">
            <v>Oswal Computers and consultants Pvt. Ltd</v>
          </cell>
        </row>
        <row r="1025">
          <cell r="B1025" t="str">
            <v>0001260000</v>
          </cell>
          <cell r="C1025" t="str">
            <v xml:space="preserve">The Lakshmi Villas Bank Limited </v>
          </cell>
        </row>
        <row r="1026">
          <cell r="B1026" t="str">
            <v>954</v>
          </cell>
          <cell r="C1026" t="str">
            <v>National Cooperative Consumers Federation Of India Limited</v>
          </cell>
        </row>
        <row r="1027">
          <cell r="B1027" t="str">
            <v>0001270000</v>
          </cell>
          <cell r="C1027" t="str">
            <v>5Paisa Capital Limited</v>
          </cell>
        </row>
        <row r="1028">
          <cell r="B1028" t="str">
            <v>0001280000</v>
          </cell>
          <cell r="C1028" t="str">
            <v xml:space="preserve">Edelweiss Tokio Life Insurance Company Limited </v>
          </cell>
        </row>
        <row r="1029">
          <cell r="B1029" t="str">
            <v>0001290000</v>
          </cell>
          <cell r="C1029" t="str">
            <v xml:space="preserve">Geojit BNP Paribas Financial Services Limited </v>
          </cell>
        </row>
        <row r="1030">
          <cell r="B1030" t="str">
            <v>0001310000</v>
          </cell>
          <cell r="C1030" t="str">
            <v>India shelter Finance Corporation Ltd.</v>
          </cell>
        </row>
        <row r="1031">
          <cell r="B1031" t="str">
            <v>0001320000</v>
          </cell>
          <cell r="C1031" t="str">
            <v xml:space="preserve">India Infoline Finance Limited </v>
          </cell>
        </row>
        <row r="1032">
          <cell r="B1032" t="str">
            <v>2178</v>
          </cell>
          <cell r="C1032" t="str">
            <v>M/s TSR Data Processing Pvt Ltd</v>
          </cell>
        </row>
        <row r="1033">
          <cell r="B1033" t="str">
            <v>2179</v>
          </cell>
          <cell r="C1033" t="str">
            <v>District Magistrate &amp; Collector, West Tripura District</v>
          </cell>
        </row>
        <row r="1034">
          <cell r="B1034" t="str">
            <v>2180</v>
          </cell>
          <cell r="C1034" t="str">
            <v>District Magistrate &amp; Collector,Sepahijala District</v>
          </cell>
        </row>
        <row r="1035">
          <cell r="B1035" t="str">
            <v>2181</v>
          </cell>
          <cell r="C1035" t="str">
            <v>District Magistrate &amp; Collector, Khowai District</v>
          </cell>
        </row>
        <row r="1036">
          <cell r="B1036" t="str">
            <v>2182</v>
          </cell>
          <cell r="C1036" t="str">
            <v>District Magistrate &amp; Collector, Gomati District</v>
          </cell>
        </row>
        <row r="1037">
          <cell r="B1037" t="str">
            <v>2183</v>
          </cell>
          <cell r="C1037" t="str">
            <v>District Magistrate &amp; Collector, South Tripura</v>
          </cell>
        </row>
        <row r="1038">
          <cell r="B1038" t="str">
            <v>2184</v>
          </cell>
          <cell r="C1038" t="str">
            <v>District Magistrate &amp; Collector, Unakoti  District</v>
          </cell>
        </row>
        <row r="1039">
          <cell r="B1039" t="str">
            <v>2185</v>
          </cell>
          <cell r="C1039" t="str">
            <v>District Magistrate &amp; Collector, NorthTripura District</v>
          </cell>
        </row>
        <row r="1040">
          <cell r="B1040" t="str">
            <v>2186</v>
          </cell>
          <cell r="C1040" t="str">
            <v>District Magistrate &amp;  Collector, Dhalai District</v>
          </cell>
        </row>
        <row r="1041">
          <cell r="B1041" t="str">
            <v>2177</v>
          </cell>
          <cell r="C1041" t="str">
            <v>M/s. M. G Erectors</v>
          </cell>
        </row>
        <row r="1042">
          <cell r="B1042" t="str">
            <v>0001330000</v>
          </cell>
          <cell r="C1042" t="str">
            <v>Digit Secure India Pvt. Ltd.</v>
          </cell>
        </row>
        <row r="1043">
          <cell r="B1043" t="str">
            <v>1514</v>
          </cell>
          <cell r="C1043" t="str">
            <v>Computer Age Management Services Pvt. Ltd</v>
          </cell>
        </row>
        <row r="1044">
          <cell r="B1044" t="str">
            <v>0001340000</v>
          </cell>
          <cell r="C1044" t="str">
            <v xml:space="preserve">TATA AIA Life Insurance </v>
          </cell>
        </row>
        <row r="1045">
          <cell r="B1045" t="str">
            <v>0001350000</v>
          </cell>
          <cell r="C1045" t="str">
            <v xml:space="preserve">Director ESD, govt. of Telangana IT and C Department </v>
          </cell>
        </row>
        <row r="1046">
          <cell r="B1046" t="str">
            <v>0001360000</v>
          </cell>
          <cell r="C1046" t="str">
            <v xml:space="preserve">Wealth India Financial Service Pvt. Ltd </v>
          </cell>
        </row>
        <row r="1047">
          <cell r="B1047" t="str">
            <v>0001370000</v>
          </cell>
          <cell r="C1047" t="str">
            <v>Spice Digital Limited</v>
          </cell>
        </row>
        <row r="1048">
          <cell r="B1048" t="str">
            <v>0001380000</v>
          </cell>
          <cell r="C1048" t="str">
            <v xml:space="preserve">India Infoline Housing Finance Limited </v>
          </cell>
        </row>
        <row r="1049">
          <cell r="B1049" t="str">
            <v>0001390000</v>
          </cell>
          <cell r="C1049" t="str">
            <v xml:space="preserve">Silver Touch Technologies Limited </v>
          </cell>
        </row>
        <row r="1050">
          <cell r="B1050" t="str">
            <v>0001410000</v>
          </cell>
          <cell r="C1050" t="str">
            <v>One Mobikwik Systems Pvt.Ltd.</v>
          </cell>
        </row>
        <row r="1051">
          <cell r="B1051" t="str">
            <v>0001420000</v>
          </cell>
          <cell r="C1051" t="str">
            <v xml:space="preserve"> Muthoot Finance Limited </v>
          </cell>
        </row>
        <row r="1052">
          <cell r="B1052" t="str">
            <v>0001430000</v>
          </cell>
          <cell r="C1052" t="str">
            <v>Ujjivan Financial Services Pvt. Ltd</v>
          </cell>
        </row>
        <row r="1053">
          <cell r="B1053" t="str">
            <v>0001440000</v>
          </cell>
          <cell r="C1053" t="str">
            <v xml:space="preserve">Stock Holding Corporation of India Ltd </v>
          </cell>
        </row>
        <row r="1054">
          <cell r="B1054" t="str">
            <v>0001450000</v>
          </cell>
          <cell r="C1054" t="str">
            <v>Shivalik Small Finance Bank Limited</v>
          </cell>
        </row>
        <row r="1055">
          <cell r="B1055" t="str">
            <v>0000002800</v>
          </cell>
          <cell r="C1055" t="str">
            <v>M.P. Madhya Kshetra Vidyut Vit</v>
          </cell>
        </row>
        <row r="1056">
          <cell r="B1056" t="str">
            <v>0001460000</v>
          </cell>
          <cell r="C1056" t="str">
            <v>Madhya Pradesh State Electronics Development Corporation Limited</v>
          </cell>
        </row>
        <row r="1057">
          <cell r="B1057" t="str">
            <v>0001470000</v>
          </cell>
          <cell r="C1057" t="str">
            <v>Alankit Limited</v>
          </cell>
        </row>
        <row r="1058">
          <cell r="B1058" t="str">
            <v>0001480000</v>
          </cell>
          <cell r="C1058" t="str">
            <v xml:space="preserve">HDFC Asset Management Company Ltd. </v>
          </cell>
        </row>
        <row r="1059">
          <cell r="B1059" t="str">
            <v>0001490000</v>
          </cell>
          <cell r="C1059" t="str">
            <v xml:space="preserve">Mahindra &amp;amp; Mahindra Financial Services Limited </v>
          </cell>
        </row>
        <row r="1060">
          <cell r="B1060" t="str">
            <v>0001510000</v>
          </cell>
          <cell r="C1060" t="str">
            <v>Delhi e-Governance Society</v>
          </cell>
        </row>
        <row r="1061">
          <cell r="B1061" t="str">
            <v>0001520000</v>
          </cell>
          <cell r="C1061" t="str">
            <v xml:space="preserve">Choice Equity Broking Private Limited </v>
          </cell>
        </row>
        <row r="1062">
          <cell r="B1062" t="str">
            <v>0001530000</v>
          </cell>
          <cell r="C1062" t="str">
            <v xml:space="preserve">NSDL Database Management Limited </v>
          </cell>
        </row>
        <row r="1063">
          <cell r="B1063" t="str">
            <v>1518</v>
          </cell>
          <cell r="C1063" t="str">
            <v>Junia Industries Pvt Ltd</v>
          </cell>
        </row>
        <row r="1064">
          <cell r="B1064" t="str">
            <v>0001540000</v>
          </cell>
          <cell r="C1064" t="str">
            <v xml:space="preserve">DMI Finance Pvt Ltd. </v>
          </cell>
        </row>
        <row r="1065">
          <cell r="B1065" t="str">
            <v>0001550000</v>
          </cell>
          <cell r="C1065" t="str">
            <v xml:space="preserve"> Hyderabad City Police</v>
          </cell>
        </row>
        <row r="1066">
          <cell r="B1066" t="str">
            <v>0001560000</v>
          </cell>
          <cell r="C1066" t="str">
            <v>Department of Food, Civil Supplies &amp;amp;amp; Consumer Protection, Govt of Chhattisgarh</v>
          </cell>
        </row>
        <row r="1067">
          <cell r="B1067" t="str">
            <v>2189</v>
          </cell>
          <cell r="C1067" t="str">
            <v>CSC SPV</v>
          </cell>
        </row>
        <row r="1068">
          <cell r="B1068" t="str">
            <v>105</v>
          </cell>
          <cell r="C1068" t="str">
            <v>Govt. of Uttarkhand</v>
          </cell>
        </row>
        <row r="1069">
          <cell r="B1069" t="str">
            <v>0001570000</v>
          </cell>
          <cell r="C1069" t="str">
            <v>Disha Microfin Private Ltd.</v>
          </cell>
        </row>
        <row r="1070">
          <cell r="B1070" t="str">
            <v>0001580000</v>
          </cell>
          <cell r="C1070" t="str">
            <v>Shriram Housing Finance Limited</v>
          </cell>
        </row>
        <row r="1071">
          <cell r="B1071" t="str">
            <v>2187</v>
          </cell>
          <cell r="C1071" t="str">
            <v>RBS multisolutions private limited</v>
          </cell>
        </row>
        <row r="1072">
          <cell r="B1072" t="str">
            <v>2188</v>
          </cell>
          <cell r="C1072" t="str">
            <v>Late Smt. Nirmala Singh Seva Samiti</v>
          </cell>
        </row>
        <row r="1073">
          <cell r="B1073" t="str">
            <v>0001590000</v>
          </cell>
          <cell r="C1073" t="str">
            <v>Tamil Nadu Mercantile Bank Ltd.</v>
          </cell>
        </row>
        <row r="1074">
          <cell r="B1074" t="str">
            <v>0001610000</v>
          </cell>
          <cell r="C1074" t="str">
            <v>Bajaj Allianz  General Insurance Company Limited</v>
          </cell>
        </row>
        <row r="1075">
          <cell r="B1075" t="str">
            <v>0001620000</v>
          </cell>
          <cell r="C1075" t="str">
            <v>NJ INDIA INVEST PRIVATE LIMITED</v>
          </cell>
        </row>
        <row r="1076">
          <cell r="B1076" t="str">
            <v>2076</v>
          </cell>
          <cell r="C1076" t="str">
            <v>M/s. Goa Electronics Ltd</v>
          </cell>
        </row>
        <row r="1077">
          <cell r="B1077" t="str">
            <v>0001630000</v>
          </cell>
          <cell r="C1077" t="str">
            <v>SKS Microfinance Limited</v>
          </cell>
        </row>
        <row r="1078">
          <cell r="B1078" t="str">
            <v>0134</v>
          </cell>
          <cell r="C1078" t="str">
            <v>Planning and Research Department</v>
          </cell>
        </row>
        <row r="1079">
          <cell r="B1079" t="str">
            <v>1527</v>
          </cell>
          <cell r="C1079" t="str">
            <v>Layman Education Society</v>
          </cell>
        </row>
        <row r="1080">
          <cell r="B1080" t="str">
            <v>0001640000</v>
          </cell>
          <cell r="C1080" t="str">
            <v>Center for Good Governance,  Govt. of Andhra Pradesh</v>
          </cell>
        </row>
        <row r="1081">
          <cell r="B1081" t="str">
            <v>0001650000</v>
          </cell>
          <cell r="C1081" t="str">
            <v>Center for Good Governance,  Govt. of Andhra Pradesh</v>
          </cell>
        </row>
        <row r="1082">
          <cell r="B1082" t="str">
            <v>0815</v>
          </cell>
          <cell r="C1082" t="str">
            <v>Department of Information Technology and e-Gov, Government of Jharkhand</v>
          </cell>
        </row>
        <row r="1083">
          <cell r="B1083" t="str">
            <v>0001660000</v>
          </cell>
          <cell r="C1083" t="str">
            <v>NATIONAL PAYMENTS CORPORATION OF INDIA</v>
          </cell>
        </row>
        <row r="1084">
          <cell r="B1084" t="str">
            <v>1501</v>
          </cell>
          <cell r="C1084" t="str">
            <v>Bhaswa Computer Science Pvt. Ltd.</v>
          </cell>
        </row>
        <row r="1085">
          <cell r="B1085" t="str">
            <v>APHD001</v>
          </cell>
          <cell r="C1085" t="str">
            <v>Andhar Pradesh Health Department</v>
          </cell>
        </row>
        <row r="1086">
          <cell r="B1086" t="str">
            <v>126</v>
          </cell>
          <cell r="C1086" t="str">
            <v>UT Govt. Of Dadra &amp; Nagar Haveli</v>
          </cell>
        </row>
        <row r="1087">
          <cell r="B1087" t="str">
            <v>0126</v>
          </cell>
          <cell r="C1087" t="str">
            <v>Administration of DNH</v>
          </cell>
        </row>
        <row r="1088">
          <cell r="B1088" t="str">
            <v>0955</v>
          </cell>
          <cell r="C1088" t="str">
            <v>State Health Society</v>
          </cell>
        </row>
        <row r="1089">
          <cell r="B1089" t="str">
            <v>955</v>
          </cell>
          <cell r="C1089" t="str">
            <v>Director Health and Family Welfare, UT</v>
          </cell>
        </row>
        <row r="1090">
          <cell r="B1090" t="str">
            <v>0001670000</v>
          </cell>
          <cell r="C1090" t="str">
            <v>Shriram Transport Finance Company Ltd.</v>
          </cell>
        </row>
        <row r="1091">
          <cell r="B1091" t="str">
            <v>0001680000</v>
          </cell>
          <cell r="C1091" t="str">
            <v>Telenor (India ) Communication Pvt. Ltd.</v>
          </cell>
        </row>
        <row r="1092">
          <cell r="B1092" t="str">
            <v>1508</v>
          </cell>
          <cell r="C1092" t="str">
            <v>AISECT Limited</v>
          </cell>
        </row>
        <row r="1093">
          <cell r="B1093" t="str">
            <v>1528</v>
          </cell>
          <cell r="C1093" t="str">
            <v>SRM Education And Social Welfare Society</v>
          </cell>
        </row>
        <row r="1094">
          <cell r="B1094" t="str">
            <v>957</v>
          </cell>
          <cell r="C1094" t="str">
            <v>Directorate of Public Health and Family Welfare, Govt of Andhra Pradesh</v>
          </cell>
        </row>
        <row r="1095">
          <cell r="B1095" t="str">
            <v>0957</v>
          </cell>
          <cell r="C1095" t="str">
            <v>Directorate of Public Health and Family Welfare, Govt of Andhra Pradesh</v>
          </cell>
        </row>
        <row r="1096">
          <cell r="B1096" t="str">
            <v>0001690000</v>
          </cell>
          <cell r="C1096" t="str">
            <v>Bhagini Nivedita Sahakari Bank Ltd.</v>
          </cell>
        </row>
        <row r="1097">
          <cell r="B1097" t="str">
            <v>0000002900</v>
          </cell>
          <cell r="C1097" t="str">
            <v>Softcell Technologies Limited</v>
          </cell>
        </row>
        <row r="1098">
          <cell r="B1098" t="str">
            <v>0000003000</v>
          </cell>
          <cell r="C1098" t="str">
            <v>Telenor (India ) Communication</v>
          </cell>
        </row>
        <row r="1099">
          <cell r="B1099" t="str">
            <v>0001710000</v>
          </cell>
          <cell r="C1099" t="str">
            <v>The Kalyan Janata Sahakari Bank Limited</v>
          </cell>
        </row>
        <row r="1100">
          <cell r="B1100" t="str">
            <v>208</v>
          </cell>
          <cell r="C1100" t="str">
            <v>Tamil Nadu eGovernance Agency</v>
          </cell>
        </row>
        <row r="1101">
          <cell r="B1101" t="str">
            <v>0001720000</v>
          </cell>
          <cell r="C1101" t="str">
            <v>DSP Black Rock  Investment Managers Pvt. ltd</v>
          </cell>
        </row>
        <row r="1102">
          <cell r="B1102" t="str">
            <v>0001720003</v>
          </cell>
          <cell r="C1102" t="str">
            <v>Atria Convergence Technologies Private Limited</v>
          </cell>
        </row>
        <row r="1103">
          <cell r="B1103" t="str">
            <v>0001740000</v>
          </cell>
          <cell r="C1103" t="str">
            <v>The Varachha Co-operative Bank ltd.</v>
          </cell>
        </row>
        <row r="1104">
          <cell r="B1104" t="str">
            <v>0001750000</v>
          </cell>
          <cell r="C1104" t="str">
            <v>Indiabulls Housing Finance Limited</v>
          </cell>
        </row>
        <row r="1105">
          <cell r="B1105" t="str">
            <v>0001730000</v>
          </cell>
          <cell r="C1105" t="str">
            <v>Atria Convergence Technologies Private Limited</v>
          </cell>
        </row>
        <row r="1106">
          <cell r="B1106" t="str">
            <v>0001760000</v>
          </cell>
          <cell r="C1106" t="str">
            <v>Information Technology Development Agency, Uttarakhand</v>
          </cell>
        </row>
        <row r="1107">
          <cell r="B1107" t="str">
            <v>0000003100</v>
          </cell>
          <cell r="C1107" t="str">
            <v>A.P. Food &amp;Civil Supplies Dept</v>
          </cell>
        </row>
        <row r="1108">
          <cell r="B1108" t="str">
            <v>0820</v>
          </cell>
          <cell r="C1108" t="str">
            <v>Madhya Pradesh State Electronics Development Corporation Ltd.</v>
          </cell>
        </row>
        <row r="1109">
          <cell r="B1109" t="str">
            <v>1530</v>
          </cell>
          <cell r="C1109" t="str">
            <v>Synapses Solutions Private Limited</v>
          </cell>
        </row>
        <row r="1110">
          <cell r="B1110" t="str">
            <v>0001770000</v>
          </cell>
          <cell r="C1110" t="str">
            <v>Jhaveri Securities Ltd.</v>
          </cell>
        </row>
        <row r="1111">
          <cell r="B1111" t="str">
            <v>1531</v>
          </cell>
          <cell r="C1111" t="str">
            <v>M/s TAVASYA VENTURE PARTNERS PVT. LTD.</v>
          </cell>
        </row>
        <row r="1112">
          <cell r="B1112" t="str">
            <v>0001780000</v>
          </cell>
          <cell r="C1112" t="str">
            <v>The Odisha State Cooperative Bank Ltd</v>
          </cell>
        </row>
        <row r="1113">
          <cell r="B1113" t="str">
            <v>217</v>
          </cell>
          <cell r="C1113" t="str">
            <v>DIT Lakshadweep</v>
          </cell>
        </row>
        <row r="1114">
          <cell r="B1114" t="str">
            <v>0001790000</v>
          </cell>
          <cell r="C1114" t="str">
            <v>HDB Financial Services Ltd.</v>
          </cell>
        </row>
        <row r="1115">
          <cell r="B1115" t="str">
            <v>0001810000</v>
          </cell>
          <cell r="C1115" t="str">
            <v>Vasai Vikas Sahakari Bank Ltd.</v>
          </cell>
        </row>
        <row r="1116">
          <cell r="B1116" t="str">
            <v>0001820000</v>
          </cell>
          <cell r="C1116" t="str">
            <v>Ninestars Inforamtions Technolgies Private Limited</v>
          </cell>
        </row>
        <row r="1117">
          <cell r="B1117" t="str">
            <v>0001830000</v>
          </cell>
          <cell r="C1117" t="str">
            <v>Swabhimaan Distribution Services Pvt Ltd.</v>
          </cell>
        </row>
        <row r="1118">
          <cell r="B1118" t="str">
            <v>0001840000</v>
          </cell>
          <cell r="C1118" t="str">
            <v>Paisabazaar Marketing &amp;amp; Consulting Pvt. Ltd.</v>
          </cell>
        </row>
        <row r="1119">
          <cell r="B1119" t="str">
            <v>0001850000</v>
          </cell>
          <cell r="C1119" t="str">
            <v>Uttar Pradesh Bhawan Evam Sannirman Karmkar Kalyan Board</v>
          </cell>
        </row>
        <row r="1120">
          <cell r="B1120" t="str">
            <v>0217</v>
          </cell>
          <cell r="C1120" t="str">
            <v>DIT Lakshadweep</v>
          </cell>
        </row>
        <row r="1121">
          <cell r="B1121" t="str">
            <v>0001860000</v>
          </cell>
          <cell r="C1121" t="str">
            <v>Integrated Enterprises (India) Limited</v>
          </cell>
        </row>
        <row r="1122">
          <cell r="B1122" t="str">
            <v>0001870000</v>
          </cell>
          <cell r="C1122" t="str">
            <v>GMR Hyderabad International Airport Limited</v>
          </cell>
        </row>
        <row r="1123">
          <cell r="B1123" t="str">
            <v>0001880000</v>
          </cell>
          <cell r="C1123" t="str">
            <v>M-Tech Innovation ltd</v>
          </cell>
        </row>
        <row r="1124">
          <cell r="B1124" t="str">
            <v>0001890000</v>
          </cell>
          <cell r="C1124" t="str">
            <v>R K stock holding Pvt. Ltd.</v>
          </cell>
        </row>
        <row r="1125">
          <cell r="B1125" t="str">
            <v>0001910000</v>
          </cell>
          <cell r="C1125" t="str">
            <v>Asit C. Mehta Investment Intermediates Ltd.</v>
          </cell>
        </row>
        <row r="1126">
          <cell r="B1126" t="str">
            <v>0001920000</v>
          </cell>
          <cell r="C1126" t="str">
            <v>Weizmann Impex Service Enterprise Ltd</v>
          </cell>
        </row>
        <row r="1127">
          <cell r="B1127" t="str">
            <v>0001930000</v>
          </cell>
          <cell r="C1127" t="str">
            <v>Samunnati Financial Intermediation &amp;amp;amp;amp;amp;amp;amp;amp;amp; Services Pvt. Ltd</v>
          </cell>
        </row>
        <row r="1128">
          <cell r="B1128" t="str">
            <v>862</v>
          </cell>
          <cell r="C1128" t="str">
            <v>WCD, Govt. of Rajasthan</v>
          </cell>
        </row>
        <row r="1129">
          <cell r="B1129" t="str">
            <v>0862</v>
          </cell>
          <cell r="C1129" t="str">
            <v>WCD Govt. of Rajasthan</v>
          </cell>
        </row>
        <row r="1130">
          <cell r="B1130" t="str">
            <v>214</v>
          </cell>
          <cell r="C1130" t="str">
            <v>Govt. of Mizoram</v>
          </cell>
        </row>
        <row r="1131">
          <cell r="B1131" t="str">
            <v>0001940000</v>
          </cell>
          <cell r="C1131" t="str">
            <v>Gopinath Patil Parsik Janata Sahakari Bank Limited</v>
          </cell>
        </row>
        <row r="1132">
          <cell r="B1132" t="str">
            <v>0001950000</v>
          </cell>
          <cell r="C1132" t="str">
            <v>Tamil Nadu e-Governance Agency, Government of Tamil Nadu</v>
          </cell>
        </row>
        <row r="1133">
          <cell r="B1133" t="str">
            <v>1475</v>
          </cell>
          <cell r="C1133" t="str">
            <v xml:space="preserve">KRISHNAURAM SHIKSHA EVAM JAN KALYAN SAMITI </v>
          </cell>
        </row>
        <row r="1134">
          <cell r="B1134" t="str">
            <v>2193</v>
          </cell>
          <cell r="C1134" t="str">
            <v>TAMILNADU ARASU CABLE TV CORPORATION LTD</v>
          </cell>
        </row>
        <row r="1135">
          <cell r="B1135" t="str">
            <v>1499</v>
          </cell>
          <cell r="C1135" t="str">
            <v>Arya bandhu herbs and durgs private limited</v>
          </cell>
        </row>
        <row r="1136">
          <cell r="B1136" t="str">
            <v>846</v>
          </cell>
          <cell r="C1136" t="str">
            <v>Women and Child Development Govt. of Jharkhand</v>
          </cell>
        </row>
        <row r="1137">
          <cell r="B1137" t="str">
            <v>0001960000</v>
          </cell>
          <cell r="C1137" t="str">
            <v>Employees Provident Fund Organization (EPFO)</v>
          </cell>
        </row>
        <row r="1138">
          <cell r="B1138" t="str">
            <v>2206</v>
          </cell>
          <cell r="C1138" t="str">
            <v>Deputy Commissioner, Aizawl</v>
          </cell>
        </row>
        <row r="1139">
          <cell r="B1139" t="str">
            <v>2209</v>
          </cell>
          <cell r="C1139" t="str">
            <v>D.C. Champhai</v>
          </cell>
        </row>
        <row r="1140">
          <cell r="B1140" t="str">
            <v>2213</v>
          </cell>
          <cell r="C1140" t="str">
            <v>DC Mamit</v>
          </cell>
        </row>
        <row r="1141">
          <cell r="B1141" t="str">
            <v>2207</v>
          </cell>
          <cell r="C1141" t="str">
            <v>DC Lunglei</v>
          </cell>
        </row>
        <row r="1142">
          <cell r="B1142" t="str">
            <v>2208</v>
          </cell>
          <cell r="C1142" t="str">
            <v>DC Siaha</v>
          </cell>
        </row>
        <row r="1143">
          <cell r="B1143" t="str">
            <v>2211</v>
          </cell>
          <cell r="C1143" t="str">
            <v>DC Serchhip</v>
          </cell>
        </row>
        <row r="1144">
          <cell r="B1144" t="str">
            <v>2210</v>
          </cell>
          <cell r="C1144" t="str">
            <v>Deputy Commissioner,Kolasib</v>
          </cell>
        </row>
        <row r="1145">
          <cell r="B1145" t="str">
            <v>2212</v>
          </cell>
          <cell r="C1145" t="str">
            <v>Deputy Commissioner, Lawngtlai</v>
          </cell>
        </row>
        <row r="1146">
          <cell r="B1146" t="str">
            <v>0001970000</v>
          </cell>
          <cell r="C1146" t="str">
            <v>Atishay Infotech Limited</v>
          </cell>
        </row>
        <row r="1147">
          <cell r="B1147" t="str">
            <v>0001980000</v>
          </cell>
          <cell r="C1147" t="str">
            <v>AuthBridge Research Pvt. Ltd</v>
          </cell>
        </row>
        <row r="1148">
          <cell r="B1148" t="str">
            <v>0001990000</v>
          </cell>
          <cell r="C1148" t="str">
            <v>Sutex Co-op Bank Ltd.</v>
          </cell>
        </row>
        <row r="1149">
          <cell r="B1149" t="str">
            <v>0002010000</v>
          </cell>
          <cell r="C1149" t="str">
            <v>Edelweiss  Retail Finance Limited</v>
          </cell>
        </row>
        <row r="1150">
          <cell r="B1150" t="str">
            <v>0002020000</v>
          </cell>
          <cell r="C1150" t="str">
            <v>Aditya Birla Health Insurance Co. Ltd.</v>
          </cell>
        </row>
        <row r="1151">
          <cell r="B1151" t="str">
            <v>0002030000</v>
          </cell>
          <cell r="C1151" t="str">
            <v>Aditya Birla Finance Limited</v>
          </cell>
        </row>
        <row r="1152">
          <cell r="B1152" t="str">
            <v>0002040000</v>
          </cell>
          <cell r="C1152" t="str">
            <v>Edelweiss Housing Finance Limited</v>
          </cell>
        </row>
        <row r="1153">
          <cell r="B1153" t="str">
            <v>0846</v>
          </cell>
          <cell r="C1153" t="str">
            <v>Women and Child Development</v>
          </cell>
        </row>
        <row r="1154">
          <cell r="B1154" t="str">
            <v>0856</v>
          </cell>
          <cell r="C1154" t="str">
            <v>Department of WCD GNCT of Delhi</v>
          </cell>
        </row>
        <row r="1155">
          <cell r="B1155" t="str">
            <v>856</v>
          </cell>
          <cell r="C1155" t="str">
            <v>wcddelhi</v>
          </cell>
        </row>
        <row r="1156">
          <cell r="B1156" t="str">
            <v>0969</v>
          </cell>
          <cell r="C1156" t="str">
            <v>Public Health Department Gov Maharashtra</v>
          </cell>
        </row>
        <row r="1157">
          <cell r="B1157" t="str">
            <v>0103</v>
          </cell>
          <cell r="C1157" t="str">
            <v>Punjab State Child Protection Society of Department of Social Security and Women &amp; Child Developmen</v>
          </cell>
        </row>
        <row r="1158">
          <cell r="B1158" t="str">
            <v>3000</v>
          </cell>
          <cell r="C1158" t="str">
            <v>ADES Upper Subansiri</v>
          </cell>
        </row>
        <row r="1159">
          <cell r="B1159" t="str">
            <v>999</v>
          </cell>
          <cell r="C1159" t="str">
            <v>KUA registrar</v>
          </cell>
        </row>
        <row r="1160">
          <cell r="B1160" t="str">
            <v>2192</v>
          </cell>
          <cell r="C1160" t="str">
            <v>Electronics Corporation of Tamil Nadu Limited</v>
          </cell>
        </row>
        <row r="1161">
          <cell r="B1161" t="str">
            <v>0002050000</v>
          </cell>
          <cell r="C1161" t="str">
            <v>Daimler Financial Services India Pvt. Ltd.</v>
          </cell>
        </row>
        <row r="1162">
          <cell r="B1162" t="str">
            <v>0002060000</v>
          </cell>
          <cell r="C1162" t="str">
            <v xml:space="preserve"> Eko India Financial Services</v>
          </cell>
        </row>
        <row r="1163">
          <cell r="B1163" t="str">
            <v>0002070000</v>
          </cell>
          <cell r="C1163" t="str">
            <v>Zicom Electronic Security Systems limited</v>
          </cell>
        </row>
        <row r="1164">
          <cell r="B1164" t="str">
            <v>0002080000</v>
          </cell>
          <cell r="C1164" t="str">
            <v>Indiabulls Ventures Limited</v>
          </cell>
        </row>
        <row r="1165">
          <cell r="B1165" t="str">
            <v>0002090000</v>
          </cell>
          <cell r="C1165" t="str">
            <v>Goa Electronics Limited</v>
          </cell>
        </row>
        <row r="1166">
          <cell r="B1166" t="str">
            <v>969</v>
          </cell>
          <cell r="C1166" t="str">
            <v>Public Health Department, Govt of Maharashtra</v>
          </cell>
        </row>
        <row r="1167">
          <cell r="B1167" t="str">
            <v>852</v>
          </cell>
          <cell r="C1167" t="str">
            <v>WCD Govt. of MP</v>
          </cell>
        </row>
        <row r="1168">
          <cell r="B1168" t="str">
            <v>0852</v>
          </cell>
          <cell r="C1168" t="str">
            <v>WCD Govt. of MP</v>
          </cell>
        </row>
        <row r="1169">
          <cell r="B1169" t="str">
            <v>970</v>
          </cell>
          <cell r="C1169" t="str">
            <v>IT Department, NDMC, Govt of Delhi</v>
          </cell>
        </row>
        <row r="1170">
          <cell r="B1170" t="str">
            <v>0970</v>
          </cell>
          <cell r="C1170" t="str">
            <v>IT Department, NDMC, Govt of Delhi</v>
          </cell>
        </row>
        <row r="1171">
          <cell r="B1171" t="str">
            <v>0002110000</v>
          </cell>
          <cell r="C1171" t="str">
            <v>Future General Life Insurance Company Ltd.</v>
          </cell>
        </row>
        <row r="1172">
          <cell r="B1172" t="str">
            <v>1526</v>
          </cell>
          <cell r="C1172" t="str">
            <v>SVG Express Services Pvt Ltd</v>
          </cell>
        </row>
        <row r="1173">
          <cell r="B1173" t="str">
            <v>0002120000</v>
          </cell>
          <cell r="C1173" t="str">
            <v>Reliance Payment Solutions Limited</v>
          </cell>
        </row>
        <row r="1174">
          <cell r="B1174" t="str">
            <v>0002130000</v>
          </cell>
          <cell r="C1174" t="str">
            <v>Fullerton India Credit Company Limited</v>
          </cell>
        </row>
        <row r="1175">
          <cell r="B1175" t="str">
            <v>2309</v>
          </cell>
          <cell r="C1175" t="str">
            <v>Punjab State e- Governance Society</v>
          </cell>
        </row>
        <row r="1176">
          <cell r="B1176" t="str">
            <v>1494</v>
          </cell>
          <cell r="C1176" t="str">
            <v>Pho-com-net Pvt. Ltd.</v>
          </cell>
        </row>
        <row r="1177">
          <cell r="B1177" t="str">
            <v>0002140000</v>
          </cell>
          <cell r="C1177" t="str">
            <v>Capricorn Identity Services Pvt. Ltd</v>
          </cell>
        </row>
        <row r="1178">
          <cell r="B1178" t="str">
            <v>0002150000</v>
          </cell>
          <cell r="C1178" t="str">
            <v>VSoft Technologies Pvt. Ltd.</v>
          </cell>
        </row>
        <row r="1179">
          <cell r="B1179" t="str">
            <v>0002160000</v>
          </cell>
          <cell r="C1179" t="str">
            <v>Bonanza Portfolio Ltd.</v>
          </cell>
        </row>
        <row r="1180">
          <cell r="B1180" t="str">
            <v>0002170000</v>
          </cell>
          <cell r="C1180" t="str">
            <v>SBI Cards old</v>
          </cell>
        </row>
        <row r="1181">
          <cell r="B1181" t="str">
            <v>212</v>
          </cell>
          <cell r="C1181" t="str">
            <v>Commissioner Nagaland</v>
          </cell>
        </row>
        <row r="1182">
          <cell r="B1182" t="str">
            <v>2244</v>
          </cell>
          <cell r="C1182" t="str">
            <v>DC Dimapur</v>
          </cell>
        </row>
        <row r="1183">
          <cell r="B1183" t="str">
            <v>0002180000</v>
          </cell>
          <cell r="C1183" t="str">
            <v>The Kalupur Commercial Co-operative  Bank Ltd</v>
          </cell>
        </row>
        <row r="1184">
          <cell r="B1184" t="str">
            <v>0002190000</v>
          </cell>
          <cell r="C1184" t="str">
            <v>Franklin Templeton Asset Management (India) Pvt. Ltd.</v>
          </cell>
        </row>
        <row r="1185">
          <cell r="B1185" t="str">
            <v>2311</v>
          </cell>
          <cell r="C1185" t="str">
            <v>Yuvaan Infotech</v>
          </cell>
        </row>
        <row r="1186">
          <cell r="B1186" t="str">
            <v>0002210000</v>
          </cell>
          <cell r="C1186" t="str">
            <v>PCS Securities Ltd</v>
          </cell>
        </row>
        <row r="1187">
          <cell r="B1187" t="str">
            <v>2310</v>
          </cell>
          <cell r="C1187" t="str">
            <v>Aayam Enterprises</v>
          </cell>
        </row>
        <row r="1188">
          <cell r="B1188" t="str">
            <v>2214</v>
          </cell>
          <cell r="C1188" t="str">
            <v>DC Kohima</v>
          </cell>
        </row>
        <row r="1189">
          <cell r="B1189" t="str">
            <v>2215</v>
          </cell>
          <cell r="C1189" t="str">
            <v>ADC Chiephobozou</v>
          </cell>
        </row>
        <row r="1190">
          <cell r="B1190" t="str">
            <v>2216</v>
          </cell>
          <cell r="C1190" t="str">
            <v>SDO Zubza</v>
          </cell>
        </row>
        <row r="1191">
          <cell r="B1191" t="str">
            <v>2217</v>
          </cell>
          <cell r="C1191" t="str">
            <v>SDO Dhansiripar</v>
          </cell>
        </row>
        <row r="1192">
          <cell r="B1192" t="str">
            <v>2218</v>
          </cell>
          <cell r="C1192" t="str">
            <v>ADC Medziphema</v>
          </cell>
        </row>
        <row r="1193">
          <cell r="B1193" t="str">
            <v>2219</v>
          </cell>
          <cell r="C1193" t="str">
            <v>DC Mokokchung</v>
          </cell>
        </row>
        <row r="1194">
          <cell r="B1194" t="str">
            <v>2220</v>
          </cell>
          <cell r="C1194" t="str">
            <v>ADC Tuli</v>
          </cell>
        </row>
        <row r="1195">
          <cell r="B1195" t="str">
            <v>2221</v>
          </cell>
          <cell r="C1195" t="str">
            <v>BM/SDO Tsurangkong</v>
          </cell>
        </row>
        <row r="1196">
          <cell r="B1196" t="str">
            <v>2222</v>
          </cell>
          <cell r="C1196" t="str">
            <v>ADC Meluri</v>
          </cell>
        </row>
        <row r="1197">
          <cell r="B1197" t="str">
            <v>2223</v>
          </cell>
          <cell r="C1197" t="str">
            <v>ADC Pfutsero</v>
          </cell>
        </row>
        <row r="1198">
          <cell r="B1198" t="str">
            <v>2224</v>
          </cell>
          <cell r="C1198" t="str">
            <v>DC Tuensang</v>
          </cell>
        </row>
        <row r="1199">
          <cell r="B1199" t="str">
            <v>2225</v>
          </cell>
          <cell r="C1199" t="str">
            <v>ADC Shamator</v>
          </cell>
        </row>
        <row r="1200">
          <cell r="B1200" t="str">
            <v>2226</v>
          </cell>
          <cell r="C1200" t="str">
            <v>SDO Angjangyang</v>
          </cell>
        </row>
        <row r="1201">
          <cell r="B1201" t="str">
            <v>2227</v>
          </cell>
          <cell r="C1201" t="str">
            <v>SDO Noksen</v>
          </cell>
        </row>
        <row r="1202">
          <cell r="B1202" t="str">
            <v>2228</v>
          </cell>
          <cell r="C1202" t="str">
            <v>DC Longleng</v>
          </cell>
        </row>
        <row r="1203">
          <cell r="B1203" t="str">
            <v>2229</v>
          </cell>
          <cell r="C1203" t="str">
            <v>DC Kiphire</v>
          </cell>
        </row>
        <row r="1204">
          <cell r="B1204" t="str">
            <v>2230</v>
          </cell>
          <cell r="C1204" t="str">
            <v>ADC Seyochung</v>
          </cell>
        </row>
        <row r="1205">
          <cell r="B1205" t="str">
            <v>2231</v>
          </cell>
          <cell r="C1205" t="str">
            <v>ADC Tizit</v>
          </cell>
        </row>
        <row r="1206">
          <cell r="B1206" t="str">
            <v>2232</v>
          </cell>
          <cell r="C1206" t="str">
            <v>ADC Aboi</v>
          </cell>
        </row>
        <row r="1207">
          <cell r="B1207" t="str">
            <v>2233</v>
          </cell>
          <cell r="C1207" t="str">
            <v>SDO Wakching</v>
          </cell>
        </row>
        <row r="1208">
          <cell r="B1208" t="str">
            <v>2234</v>
          </cell>
          <cell r="C1208" t="str">
            <v>SDO C Chen</v>
          </cell>
        </row>
        <row r="1209">
          <cell r="B1209" t="str">
            <v>2235</v>
          </cell>
          <cell r="C1209" t="str">
            <v>DC Zunheboto</v>
          </cell>
        </row>
        <row r="1210">
          <cell r="B1210" t="str">
            <v>2236</v>
          </cell>
          <cell r="C1210" t="str">
            <v>ADC Satakha</v>
          </cell>
        </row>
        <row r="1211">
          <cell r="B1211" t="str">
            <v>2237</v>
          </cell>
          <cell r="C1211" t="str">
            <v>ADC Aghunato</v>
          </cell>
        </row>
        <row r="1212">
          <cell r="B1212" t="str">
            <v>2238</v>
          </cell>
          <cell r="C1212" t="str">
            <v>SDO Suruhoto</v>
          </cell>
        </row>
        <row r="1213">
          <cell r="B1213" t="str">
            <v>2239</v>
          </cell>
          <cell r="C1213" t="str">
            <v>ADC Tening</v>
          </cell>
        </row>
        <row r="1214">
          <cell r="B1214" t="str">
            <v>2240</v>
          </cell>
          <cell r="C1214" t="str">
            <v>DC Wokha</v>
          </cell>
        </row>
        <row r="1215">
          <cell r="B1215" t="str">
            <v>2241</v>
          </cell>
          <cell r="C1215" t="str">
            <v>SDO C Ralan</v>
          </cell>
        </row>
        <row r="1216">
          <cell r="B1216" t="str">
            <v>2242</v>
          </cell>
          <cell r="C1216" t="str">
            <v>ADC Tseminyu</v>
          </cell>
        </row>
        <row r="1217">
          <cell r="B1217" t="str">
            <v>2243</v>
          </cell>
          <cell r="C1217" t="str">
            <v>SDO Jakhama</v>
          </cell>
        </row>
        <row r="1218">
          <cell r="B1218" t="str">
            <v>2245</v>
          </cell>
          <cell r="C1218" t="str">
            <v>ADC Niuland</v>
          </cell>
        </row>
        <row r="1219">
          <cell r="B1219" t="str">
            <v>2246</v>
          </cell>
          <cell r="C1219" t="str">
            <v>SDO Kuhuboto</v>
          </cell>
        </row>
        <row r="1220">
          <cell r="B1220" t="str">
            <v>2247</v>
          </cell>
          <cell r="C1220" t="str">
            <v>ADC Mangkolemba</v>
          </cell>
        </row>
        <row r="1221">
          <cell r="B1221" t="str">
            <v>2248</v>
          </cell>
          <cell r="C1221" t="str">
            <v>SDO Chantongya</v>
          </cell>
        </row>
        <row r="1222">
          <cell r="B1222" t="str">
            <v>2249</v>
          </cell>
          <cell r="C1222" t="str">
            <v>DC  Phek</v>
          </cell>
        </row>
        <row r="1223">
          <cell r="B1223" t="str">
            <v>2250</v>
          </cell>
          <cell r="C1223" t="str">
            <v>ADC Chozuba</v>
          </cell>
        </row>
        <row r="1224">
          <cell r="B1224" t="str">
            <v>2251</v>
          </cell>
          <cell r="C1224" t="str">
            <v>SDO Chizami</v>
          </cell>
        </row>
        <row r="1225">
          <cell r="B1225" t="str">
            <v>2252</v>
          </cell>
          <cell r="C1225" t="str">
            <v>ADC Longkhim</v>
          </cell>
        </row>
        <row r="1226">
          <cell r="B1226" t="str">
            <v>2253</v>
          </cell>
          <cell r="C1226" t="str">
            <v>ADC Noklak</v>
          </cell>
        </row>
        <row r="1227">
          <cell r="B1227" t="str">
            <v>2254</v>
          </cell>
          <cell r="C1227" t="str">
            <v>SDO Thonokyu</v>
          </cell>
        </row>
        <row r="1228">
          <cell r="B1228" t="str">
            <v>2255</v>
          </cell>
          <cell r="C1228" t="str">
            <v>SDO Chessore</v>
          </cell>
        </row>
        <row r="1229">
          <cell r="B1229" t="str">
            <v>2256</v>
          </cell>
          <cell r="C1229" t="str">
            <v>ADC Tamlu</v>
          </cell>
        </row>
        <row r="1230">
          <cell r="B1230" t="str">
            <v>2257</v>
          </cell>
          <cell r="C1230" t="str">
            <v>ADC Pungro</v>
          </cell>
        </row>
        <row r="1231">
          <cell r="B1231" t="str">
            <v>2258</v>
          </cell>
          <cell r="C1231" t="str">
            <v>DC Mon</v>
          </cell>
        </row>
        <row r="1232">
          <cell r="B1232" t="str">
            <v>2259</v>
          </cell>
          <cell r="C1232" t="str">
            <v>ADC Tobu</v>
          </cell>
        </row>
        <row r="1233">
          <cell r="B1233" t="str">
            <v>2260</v>
          </cell>
          <cell r="C1233" t="str">
            <v>ADC Naginimora</v>
          </cell>
        </row>
        <row r="1234">
          <cell r="B1234" t="str">
            <v>2261</v>
          </cell>
          <cell r="C1234" t="str">
            <v>SDO C Manyakshu</v>
          </cell>
        </row>
        <row r="1235">
          <cell r="B1235" t="str">
            <v>2262</v>
          </cell>
          <cell r="C1235" t="str">
            <v>SDO Phomching</v>
          </cell>
        </row>
        <row r="1236">
          <cell r="B1236" t="str">
            <v>2263</v>
          </cell>
          <cell r="C1236" t="str">
            <v>SDO Akuluto</v>
          </cell>
        </row>
        <row r="1237">
          <cell r="B1237" t="str">
            <v>2264</v>
          </cell>
          <cell r="C1237" t="str">
            <v>ADC Pughoboto</v>
          </cell>
        </row>
        <row r="1238">
          <cell r="B1238" t="str">
            <v>2265</v>
          </cell>
          <cell r="C1238" t="str">
            <v>ADC Atoizu</v>
          </cell>
        </row>
        <row r="1239">
          <cell r="B1239" t="str">
            <v>2266</v>
          </cell>
          <cell r="C1239" t="str">
            <v>DC Peren</v>
          </cell>
        </row>
        <row r="1240">
          <cell r="B1240" t="str">
            <v>2267</v>
          </cell>
          <cell r="C1240" t="str">
            <v>SDO C Jalukie</v>
          </cell>
        </row>
        <row r="1241">
          <cell r="B1241" t="str">
            <v>2268</v>
          </cell>
          <cell r="C1241" t="str">
            <v>ADC Bhandari</v>
          </cell>
        </row>
        <row r="1242">
          <cell r="B1242" t="str">
            <v>2269</v>
          </cell>
          <cell r="C1242" t="str">
            <v>SDO C Sanis</v>
          </cell>
        </row>
        <row r="1243">
          <cell r="B1243" t="str">
            <v>0002220000</v>
          </cell>
          <cell r="C1243" t="str">
            <v>CRIF HIGH MARK CREDIT INFORMATION SERVICES PVT LTD</v>
          </cell>
        </row>
        <row r="1244">
          <cell r="B1244" t="str">
            <v>1524</v>
          </cell>
          <cell r="C1244" t="str">
            <v>United Telecoms Ltd</v>
          </cell>
        </row>
        <row r="1245">
          <cell r="B1245" t="str">
            <v>0002230000</v>
          </cell>
          <cell r="C1245" t="str">
            <v xml:space="preserve"> A AND A DUKAAN FINANCIAL SERVICES PRIVATE LIMITED</v>
          </cell>
        </row>
        <row r="1246">
          <cell r="B1246" t="str">
            <v>0002240000</v>
          </cell>
          <cell r="C1246" t="str">
            <v>Capital First Ltd.</v>
          </cell>
        </row>
        <row r="1247">
          <cell r="B1247" t="str">
            <v>0002250000</v>
          </cell>
          <cell r="C1247" t="str">
            <v>Destimoney Securities Pvt. Ltd.</v>
          </cell>
        </row>
        <row r="1248">
          <cell r="B1248" t="str">
            <v>0002260000</v>
          </cell>
          <cell r="C1248" t="str">
            <v>Airtel Payments Bank Ltd.</v>
          </cell>
        </row>
        <row r="1249">
          <cell r="B1249" t="str">
            <v>2312</v>
          </cell>
          <cell r="C1249" t="str">
            <v>SRM Techsol Pvt. Ltd.</v>
          </cell>
        </row>
        <row r="1250">
          <cell r="B1250" t="str">
            <v>1544</v>
          </cell>
          <cell r="C1250" t="str">
            <v>Munish Kumar Bansal Contractor</v>
          </cell>
        </row>
        <row r="1251">
          <cell r="B1251" t="str">
            <v>844</v>
          </cell>
          <cell r="C1251" t="str">
            <v>Directorate of Woman and Child Development, Government of Himachal Pradesh</v>
          </cell>
        </row>
        <row r="1252">
          <cell r="B1252" t="str">
            <v>0844</v>
          </cell>
          <cell r="C1252" t="str">
            <v>Director, Woman and Child Development, Govt. of Himachal Pradesh</v>
          </cell>
        </row>
        <row r="1253">
          <cell r="B1253" t="str">
            <v>1539</v>
          </cell>
          <cell r="C1253" t="str">
            <v>Limra Global e Services Private Limited</v>
          </cell>
        </row>
        <row r="1254">
          <cell r="B1254" t="str">
            <v>143</v>
          </cell>
          <cell r="C1254" t="str">
            <v xml:space="preserve">Odisha Computer Application Center </v>
          </cell>
        </row>
        <row r="1255">
          <cell r="B1255" t="str">
            <v>0002270000</v>
          </cell>
          <cell r="C1255" t="str">
            <v xml:space="preserve">NSB BPO Solutions Pvt. Ltd. </v>
          </cell>
        </row>
        <row r="1256">
          <cell r="B1256" t="str">
            <v>0002280000</v>
          </cell>
          <cell r="C1256" t="str">
            <v xml:space="preserve">Department of Fertilizer, Govt. of India </v>
          </cell>
        </row>
        <row r="1257">
          <cell r="B1257" t="str">
            <v>159</v>
          </cell>
          <cell r="C1257" t="str">
            <v>DC Lower Dibang</v>
          </cell>
        </row>
        <row r="1258">
          <cell r="B1258" t="str">
            <v>2270</v>
          </cell>
          <cell r="C1258" t="str">
            <v>Addl.Deputy Commissioner,Dambuk</v>
          </cell>
        </row>
        <row r="1259">
          <cell r="B1259" t="str">
            <v>2271</v>
          </cell>
          <cell r="C1259" t="str">
            <v>Extra Assistant Commissioner,Roing.</v>
          </cell>
        </row>
        <row r="1260">
          <cell r="B1260" t="str">
            <v>2272</v>
          </cell>
          <cell r="C1260" t="str">
            <v>Circle Officer, Roing1</v>
          </cell>
        </row>
        <row r="1261">
          <cell r="B1261" t="str">
            <v>2273</v>
          </cell>
          <cell r="C1261" t="str">
            <v>Circle Officer, Roing2</v>
          </cell>
        </row>
        <row r="1262">
          <cell r="B1262" t="str">
            <v>2274</v>
          </cell>
          <cell r="C1262" t="str">
            <v>Sub-Divisional Oficer,Hunli</v>
          </cell>
        </row>
        <row r="1263">
          <cell r="B1263" t="str">
            <v>2275</v>
          </cell>
          <cell r="C1263" t="str">
            <v>Circle Officer,Desali</v>
          </cell>
        </row>
        <row r="1264">
          <cell r="B1264" t="str">
            <v>2276</v>
          </cell>
          <cell r="C1264" t="str">
            <v>Extra Assistant Commissioner,Roing</v>
          </cell>
        </row>
        <row r="1265">
          <cell r="B1265" t="str">
            <v>2277</v>
          </cell>
          <cell r="C1265" t="str">
            <v>Circle Officer,Koronu</v>
          </cell>
        </row>
        <row r="1266">
          <cell r="B1266" t="str">
            <v>2278</v>
          </cell>
          <cell r="C1266" t="str">
            <v>Circle Officer, Paglam</v>
          </cell>
        </row>
        <row r="1267">
          <cell r="B1267" t="str">
            <v>2279</v>
          </cell>
          <cell r="C1267" t="str">
            <v>Circle Officer, Roing dev</v>
          </cell>
        </row>
        <row r="1268">
          <cell r="B1268" t="str">
            <v>2280</v>
          </cell>
          <cell r="C1268" t="str">
            <v>Child Development Officer, Roing</v>
          </cell>
        </row>
        <row r="1269">
          <cell r="B1269" t="str">
            <v>2282</v>
          </cell>
          <cell r="C1269" t="str">
            <v>Child Development Officer, Dambuk</v>
          </cell>
        </row>
        <row r="1270">
          <cell r="B1270" t="str">
            <v>0002290000</v>
          </cell>
          <cell r="C1270" t="str">
            <v>Zerodha</v>
          </cell>
        </row>
        <row r="1271">
          <cell r="B1271" t="str">
            <v>0002310000</v>
          </cell>
          <cell r="C1271" t="str">
            <v>The Kotak Securities Ltd</v>
          </cell>
        </row>
        <row r="1272">
          <cell r="B1272" t="str">
            <v>0002320000</v>
          </cell>
          <cell r="C1272" t="str">
            <v>Zen Lefin Pvt. Ltd</v>
          </cell>
        </row>
        <row r="1273">
          <cell r="B1273" t="str">
            <v>148</v>
          </cell>
          <cell r="C1273" t="str">
            <v>DC PAPUMPARE</v>
          </cell>
        </row>
        <row r="1274">
          <cell r="B1274" t="str">
            <v>2293</v>
          </cell>
          <cell r="C1274" t="str">
            <v>Circle Officer Parang</v>
          </cell>
        </row>
        <row r="1275">
          <cell r="B1275" t="str">
            <v>2296</v>
          </cell>
          <cell r="C1275" t="str">
            <v>Circle Officer Leporiang</v>
          </cell>
        </row>
        <row r="1276">
          <cell r="B1276" t="str">
            <v>2299</v>
          </cell>
          <cell r="C1276" t="str">
            <v>Circle Officer Sangdupota</v>
          </cell>
        </row>
        <row r="1277">
          <cell r="B1277" t="str">
            <v>2298</v>
          </cell>
          <cell r="C1277" t="str">
            <v>Circle Officer Gumto</v>
          </cell>
        </row>
        <row r="1278">
          <cell r="B1278" t="str">
            <v>2294</v>
          </cell>
          <cell r="C1278" t="str">
            <v>Circle Officer Tarasso</v>
          </cell>
        </row>
        <row r="1279">
          <cell r="B1279" t="str">
            <v>2288</v>
          </cell>
          <cell r="C1279" t="str">
            <v>Circle Officer Kakoi</v>
          </cell>
        </row>
        <row r="1280">
          <cell r="B1280" t="str">
            <v>2289</v>
          </cell>
          <cell r="C1280" t="str">
            <v>Circle Officer Toru</v>
          </cell>
        </row>
        <row r="1281">
          <cell r="B1281" t="str">
            <v>2295</v>
          </cell>
          <cell r="C1281" t="str">
            <v>Additional Deputy Commissioner, Sagalee</v>
          </cell>
        </row>
        <row r="1282">
          <cell r="B1282" t="str">
            <v>2291</v>
          </cell>
          <cell r="C1282" t="str">
            <v>Extra Assistant Commissioner, Sagalee</v>
          </cell>
        </row>
        <row r="1283">
          <cell r="B1283" t="str">
            <v>2304</v>
          </cell>
          <cell r="C1283" t="str">
            <v>Child Development Project Officer Kimin</v>
          </cell>
        </row>
        <row r="1284">
          <cell r="B1284" t="str">
            <v>2300</v>
          </cell>
          <cell r="C1284" t="str">
            <v>Deputy Director of School Education, Yupia</v>
          </cell>
        </row>
        <row r="1285">
          <cell r="B1285" t="str">
            <v>2302</v>
          </cell>
          <cell r="C1285" t="str">
            <v>Child Development Project Officer, Doimukh</v>
          </cell>
        </row>
        <row r="1286">
          <cell r="B1286" t="str">
            <v>149</v>
          </cell>
          <cell r="C1286" t="str">
            <v>DC ITANAGAR CAPITAL COMPLEX</v>
          </cell>
        </row>
        <row r="1287">
          <cell r="B1287" t="str">
            <v>2285</v>
          </cell>
          <cell r="C1287" t="str">
            <v>Circle Officer, Banderdewa</v>
          </cell>
        </row>
        <row r="1288">
          <cell r="B1288" t="str">
            <v>2283</v>
          </cell>
          <cell r="C1288" t="str">
            <v>Extra Assistant Commissioner Itanagar</v>
          </cell>
        </row>
        <row r="1289">
          <cell r="B1289" t="str">
            <v>2284</v>
          </cell>
          <cell r="C1289" t="str">
            <v>Extra Assistant Commissioner Naharlagun</v>
          </cell>
        </row>
        <row r="1290">
          <cell r="B1290" t="str">
            <v>2307</v>
          </cell>
          <cell r="C1290" t="str">
            <v>Child Development Project Officer</v>
          </cell>
        </row>
        <row r="1291">
          <cell r="B1291" t="str">
            <v>2308</v>
          </cell>
          <cell r="C1291" t="str">
            <v>Child Development Project Officer Naharlagun</v>
          </cell>
        </row>
        <row r="1292">
          <cell r="B1292" t="str">
            <v>1534</v>
          </cell>
          <cell r="C1292" t="str">
            <v>M/s Smit Advertisers Pvt. Ltd.</v>
          </cell>
        </row>
        <row r="1293">
          <cell r="B1293" t="str">
            <v>158</v>
          </cell>
          <cell r="C1293" t="str">
            <v>DC Dibang Valley</v>
          </cell>
        </row>
        <row r="1294">
          <cell r="B1294" t="str">
            <v>2364</v>
          </cell>
          <cell r="C1294" t="str">
            <v>Deputy Commissioner, Anini</v>
          </cell>
        </row>
        <row r="1295">
          <cell r="B1295" t="str">
            <v>2365</v>
          </cell>
          <cell r="C1295" t="str">
            <v>Deptt. Of Economics &amp; Statistics, Anini</v>
          </cell>
        </row>
        <row r="1296">
          <cell r="B1296" t="str">
            <v>2366</v>
          </cell>
          <cell r="C1296" t="str">
            <v>Circle Officer, Etalin</v>
          </cell>
        </row>
        <row r="1297">
          <cell r="B1297" t="str">
            <v>2367</v>
          </cell>
          <cell r="C1297" t="str">
            <v>Circle Officer, Arzoo and Anelih</v>
          </cell>
        </row>
        <row r="1298">
          <cell r="B1298" t="str">
            <v>2368</v>
          </cell>
          <cell r="C1298" t="str">
            <v>Circle Officer, Anini, Mipi Rural</v>
          </cell>
        </row>
        <row r="1299">
          <cell r="B1299" t="str">
            <v>2369</v>
          </cell>
          <cell r="C1299" t="str">
            <v>District Food &amp; Civil Supply Officer, Anini</v>
          </cell>
        </row>
        <row r="1300">
          <cell r="B1300" t="str">
            <v>2370</v>
          </cell>
          <cell r="C1300" t="str">
            <v>Deputy Director of School Education, Anini</v>
          </cell>
        </row>
        <row r="1301">
          <cell r="B1301" t="str">
            <v>2371</v>
          </cell>
          <cell r="C1301" t="str">
            <v>Child Development Project Officer, Anini</v>
          </cell>
        </row>
        <row r="1302">
          <cell r="B1302" t="str">
            <v>2372</v>
          </cell>
          <cell r="C1302" t="str">
            <v>Child Development Project Officer, Etalin,Maliny, Arzoo and Anelih</v>
          </cell>
        </row>
        <row r="1303">
          <cell r="B1303" t="str">
            <v>2373</v>
          </cell>
          <cell r="C1303" t="str">
            <v>Project Director RD, Anini</v>
          </cell>
        </row>
        <row r="1304">
          <cell r="B1304" t="str">
            <v>0002330000</v>
          </cell>
          <cell r="C1304" t="str">
            <v>Aircel Limited</v>
          </cell>
        </row>
        <row r="1305">
          <cell r="B1305" t="str">
            <v>2301</v>
          </cell>
          <cell r="C1305" t="str">
            <v>Project Director, Yupia</v>
          </cell>
        </row>
        <row r="1306">
          <cell r="B1306" t="str">
            <v>2290</v>
          </cell>
          <cell r="C1306" t="str">
            <v>Extra Assistant Commissioner</v>
          </cell>
        </row>
        <row r="1307">
          <cell r="B1307" t="str">
            <v>0002340000</v>
          </cell>
          <cell r="C1307" t="str">
            <v>S V Creditline  Pvt. Ltd.</v>
          </cell>
        </row>
        <row r="1308">
          <cell r="B1308" t="str">
            <v>162</v>
          </cell>
          <cell r="C1308" t="str">
            <v>DC NAMSAI</v>
          </cell>
        </row>
        <row r="1309">
          <cell r="B1309" t="str">
            <v>2339</v>
          </cell>
          <cell r="C1309" t="str">
            <v>DSO STAT NAMSAI</v>
          </cell>
        </row>
        <row r="1310">
          <cell r="B1310" t="str">
            <v>2338</v>
          </cell>
          <cell r="C1310" t="str">
            <v>CIRCLE OFFICER PIYONG</v>
          </cell>
        </row>
        <row r="1311">
          <cell r="B1311" t="str">
            <v>2335</v>
          </cell>
          <cell r="C1311" t="str">
            <v>EAC LEKANG</v>
          </cell>
        </row>
        <row r="1312">
          <cell r="B1312" t="str">
            <v>2334</v>
          </cell>
          <cell r="C1312" t="str">
            <v>EAC FI DA CHONGKHAM</v>
          </cell>
        </row>
        <row r="1313">
          <cell r="B1313" t="str">
            <v>0002350000</v>
          </cell>
          <cell r="C1313" t="str">
            <v>SBICAP Securities Ltd.</v>
          </cell>
        </row>
        <row r="1314">
          <cell r="B1314" t="str">
            <v>1525</v>
          </cell>
          <cell r="C1314" t="str">
            <v>PRADIK IMPEX PRIVATE LIMITED</v>
          </cell>
        </row>
        <row r="1315">
          <cell r="B1315" t="str">
            <v>0002360000</v>
          </cell>
          <cell r="C1315" t="str">
            <v>Microsec Capital Limited</v>
          </cell>
        </row>
        <row r="1316">
          <cell r="B1316" t="str">
            <v>964</v>
          </cell>
          <cell r="C1316" t="str">
            <v xml:space="preserve"> Chief Registrar Births &amp; Deaths -cum-Director Health Services </v>
          </cell>
        </row>
        <row r="1317">
          <cell r="B1317" t="str">
            <v>2194</v>
          </cell>
          <cell r="C1317" t="str">
            <v>District Registrar Births &amp; Deaths cum Chief Medical Officer Bilaspur</v>
          </cell>
        </row>
        <row r="1318">
          <cell r="B1318" t="str">
            <v>2195</v>
          </cell>
          <cell r="C1318" t="str">
            <v>District Registrar Births &amp; Deaths cum Chief Medical Officer Chamba</v>
          </cell>
        </row>
        <row r="1319">
          <cell r="B1319" t="str">
            <v>2196</v>
          </cell>
          <cell r="C1319" t="str">
            <v>District Registrar Births &amp; Deaths cum Chief Medical Officer Hamirpur</v>
          </cell>
        </row>
        <row r="1320">
          <cell r="B1320" t="str">
            <v>2197</v>
          </cell>
          <cell r="C1320" t="str">
            <v>District Registrar Births &amp; Deaths cum Chief Medical Officer Kangra</v>
          </cell>
        </row>
        <row r="1321">
          <cell r="B1321" t="str">
            <v>2198</v>
          </cell>
          <cell r="C1321" t="str">
            <v>District Registrar Births &amp; Deaths cum Chief Medical Officer Kinnaur</v>
          </cell>
        </row>
        <row r="1322">
          <cell r="B1322" t="str">
            <v>2199</v>
          </cell>
          <cell r="C1322" t="str">
            <v>District Registrar Births &amp; Deaths cum Chief Medical Officer Kullu</v>
          </cell>
        </row>
        <row r="1323">
          <cell r="B1323" t="str">
            <v>2200</v>
          </cell>
          <cell r="C1323" t="str">
            <v xml:space="preserve">District Registrar Births &amp; De rths cum Chief Medical Officer, Lahaul spiti </v>
          </cell>
        </row>
        <row r="1324">
          <cell r="B1324" t="str">
            <v>0002370000</v>
          </cell>
          <cell r="C1324" t="str">
            <v>You First Money Express Pvt Ltd.</v>
          </cell>
        </row>
        <row r="1325">
          <cell r="B1325" t="str">
            <v>2201</v>
          </cell>
          <cell r="C1325" t="str">
            <v>District Registrar Births &amp; Deaths cum Chief Medical Officer, Mandi</v>
          </cell>
        </row>
        <row r="1326">
          <cell r="B1326" t="str">
            <v>2202</v>
          </cell>
          <cell r="C1326" t="str">
            <v>District Registrar Births &amp; Deaths cum Chief Medical Officer, Shimla</v>
          </cell>
        </row>
        <row r="1327">
          <cell r="B1327" t="str">
            <v>2203</v>
          </cell>
          <cell r="C1327" t="str">
            <v>District Registrar Births &amp; Deaths cum Chief Medical Officer, Sirmour</v>
          </cell>
        </row>
        <row r="1328">
          <cell r="B1328" t="str">
            <v>2204</v>
          </cell>
          <cell r="C1328" t="str">
            <v>District Registrar Births &amp; Deaths cum Chief Medical Officer, Solan</v>
          </cell>
        </row>
        <row r="1329">
          <cell r="B1329" t="str">
            <v>2205</v>
          </cell>
          <cell r="C1329" t="str">
            <v>District Registrar Births &amp; Deaths cum Chief Medical Officer, Una</v>
          </cell>
        </row>
        <row r="1330">
          <cell r="B1330" t="str">
            <v>0838</v>
          </cell>
          <cell r="C1330" t="str">
            <v>Directorate of Women &amp; Child Department, Govt Of Goa</v>
          </cell>
        </row>
        <row r="1331">
          <cell r="B1331" t="str">
            <v>1542</v>
          </cell>
          <cell r="C1331" t="str">
            <v>HI-TECH CONTROLS</v>
          </cell>
        </row>
        <row r="1332">
          <cell r="B1332" t="str">
            <v>1545</v>
          </cell>
          <cell r="C1332" t="str">
            <v>Squaria Global India Private Limited</v>
          </cell>
        </row>
        <row r="1333">
          <cell r="B1333" t="str">
            <v>0002380000</v>
          </cell>
          <cell r="C1333" t="str">
            <v>ZEPHYR LIMITED</v>
          </cell>
        </row>
        <row r="1334">
          <cell r="B1334" t="str">
            <v>0002390000</v>
          </cell>
          <cell r="C1334" t="str">
            <v>ATS Share Brokers Private Limited</v>
          </cell>
        </row>
        <row r="1335">
          <cell r="B1335" t="str">
            <v>2397</v>
          </cell>
          <cell r="C1335" t="str">
            <v>EAC office Pidi</v>
          </cell>
        </row>
        <row r="1336">
          <cell r="B1336" t="str">
            <v>2398</v>
          </cell>
          <cell r="C1336" t="str">
            <v>EAC office Tato</v>
          </cell>
        </row>
        <row r="1337">
          <cell r="B1337" t="str">
            <v>2399</v>
          </cell>
          <cell r="C1337" t="str">
            <v>CO office Darak Circle</v>
          </cell>
        </row>
        <row r="1338">
          <cell r="B1338" t="str">
            <v>2400</v>
          </cell>
          <cell r="C1338" t="str">
            <v>ADC  office Kamba</v>
          </cell>
        </row>
        <row r="1339">
          <cell r="B1339" t="str">
            <v>2401</v>
          </cell>
          <cell r="C1339" t="str">
            <v>CO office Bagra</v>
          </cell>
        </row>
        <row r="1340">
          <cell r="B1340" t="str">
            <v>2402</v>
          </cell>
          <cell r="C1340" t="str">
            <v>CO office  Kangku</v>
          </cell>
        </row>
        <row r="1341">
          <cell r="B1341" t="str">
            <v>2403</v>
          </cell>
          <cell r="C1341" t="str">
            <v>SDO office Likabali</v>
          </cell>
        </row>
        <row r="1342">
          <cell r="B1342" t="str">
            <v>2404</v>
          </cell>
          <cell r="C1342" t="str">
            <v>CO office Gensi</v>
          </cell>
        </row>
        <row r="1343">
          <cell r="B1343" t="str">
            <v>2405</v>
          </cell>
          <cell r="C1343" t="str">
            <v>CO office Daring</v>
          </cell>
        </row>
        <row r="1344">
          <cell r="B1344" t="str">
            <v>2406</v>
          </cell>
          <cell r="C1344" t="str">
            <v>ADC office Basar</v>
          </cell>
        </row>
        <row r="1345">
          <cell r="B1345" t="str">
            <v>2407</v>
          </cell>
          <cell r="C1345" t="str">
            <v>EAC office Tirbin</v>
          </cell>
        </row>
        <row r="1346">
          <cell r="B1346" t="str">
            <v>2408</v>
          </cell>
          <cell r="C1346" t="str">
            <v>EAC office Liromoba</v>
          </cell>
        </row>
        <row r="1347">
          <cell r="B1347" t="str">
            <v>2409</v>
          </cell>
          <cell r="C1347" t="str">
            <v>ADC office Yomcha</v>
          </cell>
        </row>
        <row r="1348">
          <cell r="B1348" t="str">
            <v>2410</v>
          </cell>
          <cell r="C1348" t="str">
            <v xml:space="preserve">CO office Nikte </v>
          </cell>
        </row>
        <row r="1349">
          <cell r="B1349" t="str">
            <v>2411</v>
          </cell>
          <cell r="C1349" t="str">
            <v>CO office Sibe</v>
          </cell>
        </row>
        <row r="1350">
          <cell r="B1350" t="str">
            <v>154</v>
          </cell>
          <cell r="C1350" t="str">
            <v>DC Aalo</v>
          </cell>
        </row>
        <row r="1351">
          <cell r="B1351" t="str">
            <v>2394</v>
          </cell>
          <cell r="C1351" t="str">
            <v>DC office Aalo</v>
          </cell>
        </row>
        <row r="1352">
          <cell r="B1352" t="str">
            <v>2395</v>
          </cell>
          <cell r="C1352" t="str">
            <v>ADC office Mechukha</v>
          </cell>
        </row>
        <row r="1353">
          <cell r="B1353" t="str">
            <v>2396</v>
          </cell>
          <cell r="C1353" t="str">
            <v>EAC office Monigong</v>
          </cell>
        </row>
        <row r="1354">
          <cell r="B1354" t="str">
            <v>160</v>
          </cell>
          <cell r="C1354" t="str">
            <v>DC LOHIT</v>
          </cell>
        </row>
        <row r="1355">
          <cell r="B1355" t="str">
            <v>2352</v>
          </cell>
          <cell r="C1355" t="str">
            <v>DDSE Lohit</v>
          </cell>
        </row>
        <row r="1356">
          <cell r="B1356" t="str">
            <v>2353</v>
          </cell>
          <cell r="C1356" t="str">
            <v>PD Lohit</v>
          </cell>
        </row>
        <row r="1357">
          <cell r="B1357" t="str">
            <v>2355</v>
          </cell>
          <cell r="C1357" t="str">
            <v>EAC Wakro</v>
          </cell>
        </row>
        <row r="1358">
          <cell r="B1358" t="str">
            <v>2354</v>
          </cell>
          <cell r="C1358" t="str">
            <v>CDPO Tezu ICDS</v>
          </cell>
        </row>
        <row r="1359">
          <cell r="B1359" t="str">
            <v>2356</v>
          </cell>
          <cell r="C1359" t="str">
            <v>DFCSO, Tezu</v>
          </cell>
        </row>
        <row r="1360">
          <cell r="B1360" t="str">
            <v>165</v>
          </cell>
          <cell r="C1360" t="str">
            <v>DC Longding</v>
          </cell>
        </row>
        <row r="1361">
          <cell r="B1361" t="str">
            <v>2376</v>
          </cell>
          <cell r="C1361" t="str">
            <v>Deputy Commissioner, Longding</v>
          </cell>
        </row>
        <row r="1362">
          <cell r="B1362" t="str">
            <v>2377</v>
          </cell>
          <cell r="C1362" t="str">
            <v>Circle Officer, Pongchau</v>
          </cell>
        </row>
        <row r="1363">
          <cell r="B1363" t="str">
            <v>2378</v>
          </cell>
          <cell r="C1363" t="str">
            <v>Circle Officer, Wakka</v>
          </cell>
        </row>
        <row r="1364">
          <cell r="B1364" t="str">
            <v>2379</v>
          </cell>
          <cell r="C1364" t="str">
            <v>Addl. Deputy Commissioner, Kanubari</v>
          </cell>
        </row>
        <row r="1365">
          <cell r="B1365" t="str">
            <v>2380</v>
          </cell>
          <cell r="C1365" t="str">
            <v>Circle Officer, Lawnu</v>
          </cell>
        </row>
        <row r="1366">
          <cell r="B1366" t="str">
            <v>2381</v>
          </cell>
          <cell r="C1366" t="str">
            <v>Circle Officer, Pumao</v>
          </cell>
        </row>
        <row r="1367">
          <cell r="B1367" t="str">
            <v>157</v>
          </cell>
          <cell r="C1367" t="str">
            <v>DC Upper Siang District</v>
          </cell>
        </row>
        <row r="1368">
          <cell r="B1368" t="str">
            <v>2382</v>
          </cell>
          <cell r="C1368" t="str">
            <v>Extra Assistant Commissioner Yingkiong</v>
          </cell>
        </row>
        <row r="1369">
          <cell r="B1369" t="str">
            <v>2383</v>
          </cell>
          <cell r="C1369" t="str">
            <v>Circle Officer Yingkiong</v>
          </cell>
        </row>
        <row r="1370">
          <cell r="B1370" t="str">
            <v>2384</v>
          </cell>
          <cell r="C1370" t="str">
            <v>Addl Deputy Commissioner Yingkiong</v>
          </cell>
        </row>
        <row r="1371">
          <cell r="B1371" t="str">
            <v>0002410000</v>
          </cell>
          <cell r="C1371" t="str">
            <v>Tata Capital Financial Services Ltd</v>
          </cell>
        </row>
        <row r="1372">
          <cell r="B1372" t="str">
            <v>0002420000</v>
          </cell>
          <cell r="C1372" t="str">
            <v>I.T.I Limited</v>
          </cell>
        </row>
        <row r="1373">
          <cell r="B1373" t="str">
            <v>0002430000</v>
          </cell>
          <cell r="C1373" t="str">
            <v>SMC Global Securities Limited</v>
          </cell>
        </row>
        <row r="1374">
          <cell r="B1374" t="str">
            <v>0002440000</v>
          </cell>
          <cell r="C1374" t="str">
            <v>Videocon Telecommunication Limited</v>
          </cell>
        </row>
        <row r="1375">
          <cell r="B1375" t="str">
            <v>2385</v>
          </cell>
          <cell r="C1375" t="str">
            <v>Circle Officer Mopom</v>
          </cell>
        </row>
        <row r="1376">
          <cell r="B1376" t="str">
            <v>2386</v>
          </cell>
          <cell r="C1376" t="str">
            <v>Circle Officer Katan</v>
          </cell>
        </row>
        <row r="1377">
          <cell r="B1377" t="str">
            <v>2387</v>
          </cell>
          <cell r="C1377" t="str">
            <v>Extra Assistant Commissioner Geku</v>
          </cell>
        </row>
        <row r="1378">
          <cell r="B1378" t="str">
            <v>2388</v>
          </cell>
          <cell r="C1378" t="str">
            <v>Circle Officer Jengging</v>
          </cell>
        </row>
        <row r="1379">
          <cell r="B1379" t="str">
            <v>2389</v>
          </cell>
          <cell r="C1379" t="str">
            <v>Extra Assistant Commissioner Tuting</v>
          </cell>
        </row>
        <row r="1380">
          <cell r="B1380" t="str">
            <v>2390</v>
          </cell>
          <cell r="C1380" t="str">
            <v>Circle Officer Gelling</v>
          </cell>
        </row>
        <row r="1381">
          <cell r="B1381" t="str">
            <v>2391</v>
          </cell>
          <cell r="C1381" t="str">
            <v>Circle Officer Migging</v>
          </cell>
        </row>
        <row r="1382">
          <cell r="B1382" t="str">
            <v>2392</v>
          </cell>
          <cell r="C1382" t="str">
            <v>Circle Officer Palling</v>
          </cell>
        </row>
        <row r="1383">
          <cell r="B1383" t="str">
            <v>2393</v>
          </cell>
          <cell r="C1383" t="str">
            <v>Circle Officer Singa</v>
          </cell>
        </row>
        <row r="1384">
          <cell r="B1384" t="str">
            <v>833</v>
          </cell>
          <cell r="C1384" t="str">
            <v>Director School Education UT Chandigarh</v>
          </cell>
        </row>
        <row r="1385">
          <cell r="B1385" t="str">
            <v>2363</v>
          </cell>
          <cell r="C1385" t="str">
            <v>Sarva Siksha Abhiyan Society</v>
          </cell>
        </row>
        <row r="1386">
          <cell r="B1386" t="str">
            <v>0002450000</v>
          </cell>
          <cell r="C1386" t="str">
            <v>In-Solutions Global Pvt. ltd</v>
          </cell>
        </row>
        <row r="1387">
          <cell r="B1387" t="str">
            <v>164</v>
          </cell>
          <cell r="C1387" t="str">
            <v>DC  Tirap District</v>
          </cell>
        </row>
        <row r="1388">
          <cell r="B1388" t="str">
            <v>2374</v>
          </cell>
          <cell r="C1388" t="str">
            <v>Deputy Commissioner Tirap</v>
          </cell>
        </row>
        <row r="1389">
          <cell r="B1389" t="str">
            <v>2362</v>
          </cell>
          <cell r="C1389" t="str">
            <v>Deptt Of Economics &amp; Statistics Tirap</v>
          </cell>
        </row>
        <row r="1390">
          <cell r="B1390" t="str">
            <v>2375</v>
          </cell>
          <cell r="C1390" t="str">
            <v>Extra Assistant Commissioner  Lazu</v>
          </cell>
        </row>
        <row r="1391">
          <cell r="B1391" t="str">
            <v>2357</v>
          </cell>
          <cell r="C1391" t="str">
            <v>Deputy Director of School Education Tirap</v>
          </cell>
        </row>
        <row r="1392">
          <cell r="B1392" t="str">
            <v>2359</v>
          </cell>
          <cell r="C1392" t="str">
            <v>Child Development Project Officer</v>
          </cell>
        </row>
        <row r="1393">
          <cell r="B1393" t="str">
            <v>2360</v>
          </cell>
          <cell r="C1393" t="str">
            <v>Circle Officer Khonsa</v>
          </cell>
        </row>
        <row r="1394">
          <cell r="B1394" t="str">
            <v>2361</v>
          </cell>
          <cell r="C1394" t="str">
            <v>District Food &amp; Civil Supply Officer Tirap</v>
          </cell>
        </row>
        <row r="1395">
          <cell r="B1395" t="str">
            <v>2358</v>
          </cell>
          <cell r="C1395" t="str">
            <v>Project Director District Rural Development Agency Tirap</v>
          </cell>
        </row>
        <row r="1396">
          <cell r="B1396" t="str">
            <v>0002460000</v>
          </cell>
          <cell r="C1396" t="str">
            <v>Fortune Capital Services Pvt. Ltd.</v>
          </cell>
        </row>
        <row r="1397">
          <cell r="B1397" t="str">
            <v>0002470000</v>
          </cell>
          <cell r="C1397" t="str">
            <v>Swastika Investmart Ltd.</v>
          </cell>
        </row>
        <row r="1398">
          <cell r="B1398" t="str">
            <v>0002480000</v>
          </cell>
          <cell r="C1398" t="str">
            <v>Celebrus Capital Limited</v>
          </cell>
        </row>
        <row r="1399">
          <cell r="B1399" t="str">
            <v>0002490000</v>
          </cell>
          <cell r="C1399" t="str">
            <v>NeoGrowth Credit Pvt. ltd</v>
          </cell>
        </row>
        <row r="1400">
          <cell r="B1400" t="str">
            <v>0000003200</v>
          </cell>
          <cell r="C1400" t="str">
            <v>Mahanagar Telephone Nigam Ltd.</v>
          </cell>
        </row>
        <row r="1401">
          <cell r="B1401" t="str">
            <v>0002510000</v>
          </cell>
          <cell r="C1401" t="str">
            <v>Inditrade Capital Limited</v>
          </cell>
        </row>
        <row r="1402">
          <cell r="B1402" t="str">
            <v>0002520000</v>
          </cell>
          <cell r="C1402" t="str">
            <v>TVS Credit Services Limited</v>
          </cell>
        </row>
        <row r="1403">
          <cell r="B1403" t="str">
            <v>843</v>
          </cell>
          <cell r="C1403" t="str">
            <v>Directorate of Secondary Education, Haryana</v>
          </cell>
        </row>
        <row r="1404">
          <cell r="B1404" t="str">
            <v>0843</v>
          </cell>
          <cell r="C1404" t="str">
            <v>Directorate of Secondary Education, Haryana</v>
          </cell>
        </row>
        <row r="1405">
          <cell r="B1405" t="str">
            <v>842</v>
          </cell>
          <cell r="C1405" t="str">
            <v>Department of WCD, Haryana</v>
          </cell>
        </row>
        <row r="1406">
          <cell r="B1406" t="str">
            <v>0842</v>
          </cell>
          <cell r="C1406" t="str">
            <v>Department of WCD, Haryana</v>
          </cell>
        </row>
        <row r="1407">
          <cell r="B1407" t="str">
            <v>0000003300</v>
          </cell>
          <cell r="C1407" t="str">
            <v>I.T.I Limited</v>
          </cell>
        </row>
        <row r="1408">
          <cell r="B1408" t="str">
            <v>0002530000</v>
          </cell>
          <cell r="C1408" t="str">
            <v>Equitas Small Finance Bank  Limited</v>
          </cell>
        </row>
        <row r="1409">
          <cell r="B1409" t="str">
            <v>1549</v>
          </cell>
          <cell r="C1409" t="str">
            <v>Yashi Informatics LLP</v>
          </cell>
        </row>
        <row r="1410">
          <cell r="B1410" t="str">
            <v>0002540000</v>
          </cell>
          <cell r="C1410" t="str">
            <v>Intrepid Finance and Leasing Private Limited</v>
          </cell>
        </row>
        <row r="1411">
          <cell r="B1411" t="str">
            <v>141</v>
          </cell>
          <cell r="C1411" t="str">
            <v>Secretery IT,J&amp;K</v>
          </cell>
        </row>
        <row r="1412">
          <cell r="B1412" t="str">
            <v>0002550000</v>
          </cell>
          <cell r="C1412" t="str">
            <v>Prabhudas Lilladher Private Ltd.</v>
          </cell>
        </row>
        <row r="1413">
          <cell r="B1413" t="str">
            <v>1538</v>
          </cell>
          <cell r="C1413" t="str">
            <v>ST JOANS EDUCATION SOCIETY</v>
          </cell>
        </row>
        <row r="1414">
          <cell r="B1414" t="str">
            <v>0002560000</v>
          </cell>
          <cell r="C1414" t="str">
            <v>The New India Assurance</v>
          </cell>
        </row>
        <row r="1415">
          <cell r="B1415" t="str">
            <v>169</v>
          </cell>
          <cell r="C1415" t="str">
            <v>Rural Development Department Bihar-1</v>
          </cell>
        </row>
        <row r="1416">
          <cell r="B1416" t="str">
            <v>0002570000</v>
          </cell>
          <cell r="C1416" t="str">
            <v>The Hongkong and Shanghai Banking Corporation Limited, India</v>
          </cell>
        </row>
        <row r="1417">
          <cell r="B1417" t="str">
            <v>0002580000</v>
          </cell>
          <cell r="C1417" t="str">
            <v>Bharat Financial Inclusion Ltd.</v>
          </cell>
        </row>
        <row r="1418">
          <cell r="B1418" t="str">
            <v>0002590000</v>
          </cell>
          <cell r="C1418" t="str">
            <v>Odisha Computer Application center</v>
          </cell>
        </row>
        <row r="1419">
          <cell r="B1419" t="str">
            <v>0002610000</v>
          </cell>
          <cell r="C1419" t="str">
            <v>Idea Mobile Commerce Services Limited</v>
          </cell>
        </row>
        <row r="1420">
          <cell r="B1420" t="str">
            <v>0002620000</v>
          </cell>
          <cell r="C1420" t="str">
            <v>Mahanager Telephone Nigam Limited</v>
          </cell>
        </row>
        <row r="1421">
          <cell r="B1421" t="str">
            <v>0002630000</v>
          </cell>
          <cell r="C1421" t="str">
            <v>Reliance Commercial Finance Limited</v>
          </cell>
        </row>
        <row r="1422">
          <cell r="B1422" t="str">
            <v>0002640000</v>
          </cell>
          <cell r="C1422" t="str">
            <v>The Sitamarhi Central Co- Operative Bank Ltd.</v>
          </cell>
        </row>
        <row r="1423">
          <cell r="B1423" t="str">
            <v>155</v>
          </cell>
          <cell r="C1423" t="str">
            <v>DC Siang</v>
          </cell>
        </row>
        <row r="1424">
          <cell r="B1424" t="str">
            <v>2590</v>
          </cell>
          <cell r="C1424" t="str">
            <v>DC Office Pangin</v>
          </cell>
        </row>
        <row r="1425">
          <cell r="B1425" t="str">
            <v>2593</v>
          </cell>
          <cell r="C1425" t="str">
            <v>EAC OFFICE KAYING/CO PAYUM</v>
          </cell>
        </row>
        <row r="1426">
          <cell r="B1426" t="str">
            <v>2487</v>
          </cell>
          <cell r="C1426" t="str">
            <v>PD Pangin</v>
          </cell>
        </row>
        <row r="1427">
          <cell r="B1427" t="str">
            <v>2494</v>
          </cell>
          <cell r="C1427" t="str">
            <v>EAC PEGING BOTE</v>
          </cell>
        </row>
        <row r="1428">
          <cell r="B1428" t="str">
            <v>2486</v>
          </cell>
          <cell r="C1428" t="str">
            <v>DDSE Siang</v>
          </cell>
        </row>
        <row r="1429">
          <cell r="B1429" t="str">
            <v>2493</v>
          </cell>
          <cell r="C1429" t="str">
            <v>CO PANGIN-1</v>
          </cell>
        </row>
        <row r="1430">
          <cell r="B1430" t="str">
            <v>2492</v>
          </cell>
          <cell r="C1430" t="str">
            <v>CO PANGIN</v>
          </cell>
        </row>
        <row r="1431">
          <cell r="B1431" t="str">
            <v>2496</v>
          </cell>
          <cell r="C1431" t="str">
            <v>CO JOMLO MOBUK</v>
          </cell>
        </row>
        <row r="1432">
          <cell r="B1432" t="str">
            <v>2489</v>
          </cell>
          <cell r="C1432" t="str">
            <v>CDPO RIGA ICDS Project</v>
          </cell>
        </row>
        <row r="1433">
          <cell r="B1433" t="str">
            <v>2488</v>
          </cell>
          <cell r="C1433" t="str">
            <v>CDPO  PANGIN ICDS Project</v>
          </cell>
        </row>
        <row r="1434">
          <cell r="B1434" t="str">
            <v>2592</v>
          </cell>
          <cell r="C1434" t="str">
            <v>ADC RUMGONG</v>
          </cell>
        </row>
        <row r="1435">
          <cell r="B1435" t="str">
            <v>2495</v>
          </cell>
          <cell r="C1435" t="str">
            <v>CO REBO PERGING</v>
          </cell>
        </row>
        <row r="1436">
          <cell r="B1436" t="str">
            <v>2490</v>
          </cell>
          <cell r="C1436" t="str">
            <v>DFCSO PANGIN</v>
          </cell>
        </row>
        <row r="1437">
          <cell r="B1437" t="str">
            <v>0002650000</v>
          </cell>
          <cell r="C1437" t="str">
            <v>Globe Capital Market  Limited</v>
          </cell>
        </row>
        <row r="1438">
          <cell r="B1438" t="str">
            <v>0002660000</v>
          </cell>
          <cell r="C1438" t="str">
            <v>Pay Point India Network Pvt. Ltd.</v>
          </cell>
        </row>
        <row r="1439">
          <cell r="B1439" t="str">
            <v>0002670000</v>
          </cell>
          <cell r="C1439" t="str">
            <v>Ujjivan Small Finance Bank Limited</v>
          </cell>
        </row>
        <row r="1440">
          <cell r="B1440" t="str">
            <v>1543</v>
          </cell>
          <cell r="C1440" t="str">
            <v>M/s Highway Construction Company</v>
          </cell>
        </row>
        <row r="1441">
          <cell r="B1441" t="str">
            <v>0002680000</v>
          </cell>
          <cell r="C1441" t="str">
            <v>Bansal Finstock Private Limited</v>
          </cell>
        </row>
        <row r="1442">
          <cell r="B1442" t="str">
            <v>830</v>
          </cell>
          <cell r="C1442" t="str">
            <v>Social Welfare Deptt.,Govt of Bihar</v>
          </cell>
        </row>
        <row r="1443">
          <cell r="B1443" t="str">
            <v>0830</v>
          </cell>
          <cell r="C1443" t="str">
            <v>Social Welfare Deptt.,Govt of Bihar</v>
          </cell>
        </row>
        <row r="1444">
          <cell r="B1444" t="str">
            <v>0002690000</v>
          </cell>
          <cell r="C1444" t="str">
            <v>Trustline Securities Limited</v>
          </cell>
        </row>
        <row r="1445">
          <cell r="B1445" t="str">
            <v>847</v>
          </cell>
          <cell r="C1445" t="str">
            <v>School Education and Literacy Department</v>
          </cell>
        </row>
        <row r="1446">
          <cell r="B1446" t="str">
            <v>0847</v>
          </cell>
          <cell r="C1446" t="str">
            <v>School Education and Literacy Department, Govt. of Jharkhand</v>
          </cell>
        </row>
        <row r="1447">
          <cell r="B1447" t="str">
            <v>156</v>
          </cell>
          <cell r="C1447" t="str">
            <v>DC East Siang</v>
          </cell>
        </row>
        <row r="1448">
          <cell r="B1448" t="str">
            <v>2348</v>
          </cell>
          <cell r="C1448" t="str">
            <v>DDSE Pasighat</v>
          </cell>
        </row>
        <row r="1449">
          <cell r="B1449" t="str">
            <v>2349</v>
          </cell>
          <cell r="C1449" t="str">
            <v>PD Pasighat</v>
          </cell>
        </row>
        <row r="1450">
          <cell r="B1450" t="str">
            <v>2350</v>
          </cell>
          <cell r="C1450" t="str">
            <v>CDPO Pasighat</v>
          </cell>
        </row>
        <row r="1451">
          <cell r="B1451" t="str">
            <v>2351</v>
          </cell>
          <cell r="C1451" t="str">
            <v>DFCSO Pasighat</v>
          </cell>
        </row>
        <row r="1452">
          <cell r="B1452" t="str">
            <v>2343</v>
          </cell>
          <cell r="C1452" t="str">
            <v xml:space="preserve">CHOW DILIP MANCHEY </v>
          </cell>
        </row>
        <row r="1453">
          <cell r="B1453" t="str">
            <v>2332</v>
          </cell>
          <cell r="C1453" t="str">
            <v>CDPO NAMSAI</v>
          </cell>
        </row>
        <row r="1454">
          <cell r="B1454" t="str">
            <v>0002710000</v>
          </cell>
          <cell r="C1454" t="str">
            <v>Reliance Home Finance Ltd.</v>
          </cell>
        </row>
        <row r="1455">
          <cell r="B1455" t="str">
            <v>2491</v>
          </cell>
          <cell r="C1455" t="str">
            <v>CO KEBANG</v>
          </cell>
        </row>
        <row r="1456">
          <cell r="B1456" t="str">
            <v>965</v>
          </cell>
          <cell r="C1456" t="str">
            <v>Health, Medical Education &amp; Family Welfare</v>
          </cell>
        </row>
        <row r="1457">
          <cell r="B1457" t="str">
            <v>0965</v>
          </cell>
          <cell r="C1457" t="str">
            <v>Health, Medical Education &amp; Family Welfare</v>
          </cell>
        </row>
        <row r="1458">
          <cell r="B1458" t="str">
            <v>0002720000</v>
          </cell>
          <cell r="C1458" t="str">
            <v>Surat Municipal Corporation</v>
          </cell>
        </row>
        <row r="1459">
          <cell r="B1459" t="str">
            <v>2591</v>
          </cell>
          <cell r="C1459" t="str">
            <v>ADC BOLENG</v>
          </cell>
        </row>
        <row r="1460">
          <cell r="B1460" t="str">
            <v>146</v>
          </cell>
          <cell r="C1460" t="str">
            <v>DC West Kameng</v>
          </cell>
        </row>
        <row r="1461">
          <cell r="B1461" t="str">
            <v>2314</v>
          </cell>
          <cell r="C1461" t="str">
            <v>Deputy Director of School Education</v>
          </cell>
        </row>
        <row r="1462">
          <cell r="B1462" t="str">
            <v>2315</v>
          </cell>
          <cell r="C1462" t="str">
            <v xml:space="preserve">Project Director,Rural Development </v>
          </cell>
        </row>
        <row r="1463">
          <cell r="B1463" t="str">
            <v>2316</v>
          </cell>
          <cell r="C1463" t="str">
            <v>Addl.Deputy Commissioner,Kalaktang</v>
          </cell>
        </row>
        <row r="1464">
          <cell r="B1464" t="str">
            <v>2317</v>
          </cell>
          <cell r="C1464" t="str">
            <v>Addl.Deputy Commissioner,Dirang</v>
          </cell>
        </row>
        <row r="1465">
          <cell r="B1465" t="str">
            <v>2319</v>
          </cell>
          <cell r="C1465" t="str">
            <v>Addl.Deputy Commissioner,Thrizion</v>
          </cell>
        </row>
        <row r="1466">
          <cell r="B1466" t="str">
            <v>2321</v>
          </cell>
          <cell r="C1466" t="str">
            <v>Extra Assisstant Commissioner,Bomdila</v>
          </cell>
        </row>
        <row r="1467">
          <cell r="B1467" t="str">
            <v>2322</v>
          </cell>
          <cell r="C1467" t="str">
            <v>Sub-Divisional Officer,Rupa</v>
          </cell>
        </row>
        <row r="1468">
          <cell r="B1468" t="str">
            <v>2323</v>
          </cell>
          <cell r="C1468" t="str">
            <v>Extra Assistant Commissioner, Buragaon</v>
          </cell>
        </row>
        <row r="1469">
          <cell r="B1469" t="str">
            <v>2324</v>
          </cell>
          <cell r="C1469" t="str">
            <v>Extra Assistant Commissioner, Nafra</v>
          </cell>
        </row>
        <row r="1470">
          <cell r="B1470" t="str">
            <v>2325</v>
          </cell>
          <cell r="C1470" t="str">
            <v>Extra Assistant Commissioner, Bhalukpong</v>
          </cell>
        </row>
        <row r="1471">
          <cell r="B1471" t="str">
            <v>145</v>
          </cell>
          <cell r="C1471" t="str">
            <v>DEPUTY COMMISSIONER TAWANG</v>
          </cell>
        </row>
        <row r="1472">
          <cell r="B1472" t="str">
            <v>2556</v>
          </cell>
          <cell r="C1472" t="str">
            <v>DDSE TAWANG</v>
          </cell>
        </row>
        <row r="1473">
          <cell r="B1473" t="str">
            <v>2318</v>
          </cell>
          <cell r="C1473" t="str">
            <v>Addl.Deputy Commissioner,Singchung</v>
          </cell>
        </row>
        <row r="1474">
          <cell r="B1474" t="str">
            <v>2326</v>
          </cell>
          <cell r="C1474" t="str">
            <v>Circle Officer, Bhalukpong</v>
          </cell>
        </row>
        <row r="1475">
          <cell r="B1475" t="str">
            <v>2328</v>
          </cell>
          <cell r="C1475" t="str">
            <v>Child Development Project Officer,Dirang</v>
          </cell>
        </row>
        <row r="1476">
          <cell r="B1476" t="str">
            <v>2329</v>
          </cell>
          <cell r="C1476" t="str">
            <v>Child Development Project Officer,Nafra</v>
          </cell>
        </row>
        <row r="1477">
          <cell r="B1477" t="str">
            <v>2330</v>
          </cell>
          <cell r="C1477" t="str">
            <v>Child Development Project Officer,Buragaon</v>
          </cell>
        </row>
        <row r="1478">
          <cell r="B1478" t="str">
            <v>2331</v>
          </cell>
          <cell r="C1478" t="str">
            <v>Child Development Project Officer,Bomdila</v>
          </cell>
        </row>
        <row r="1479">
          <cell r="B1479" t="str">
            <v>2543</v>
          </cell>
          <cell r="C1479" t="str">
            <v>CIRCLE OFFICER TAWANG</v>
          </cell>
        </row>
        <row r="1480">
          <cell r="B1480" t="str">
            <v>2544</v>
          </cell>
          <cell r="C1480" t="str">
            <v>CIRCLE OFFICER KITPI</v>
          </cell>
        </row>
        <row r="1481">
          <cell r="B1481" t="str">
            <v>2545</v>
          </cell>
          <cell r="C1481" t="str">
            <v>CIRCLE OFFICER LUMLA</v>
          </cell>
        </row>
        <row r="1482">
          <cell r="B1482" t="str">
            <v>2546</v>
          </cell>
          <cell r="C1482" t="str">
            <v>CIRCLE OFFICER DUDUNGHAR</v>
          </cell>
        </row>
        <row r="1483">
          <cell r="B1483" t="str">
            <v>2547</v>
          </cell>
          <cell r="C1483" t="str">
            <v>CIRCLE OFFICER ZEMITHANG</v>
          </cell>
        </row>
        <row r="1484">
          <cell r="B1484" t="str">
            <v>2548</v>
          </cell>
          <cell r="C1484" t="str">
            <v>CIRCLE OFFICER JANG</v>
          </cell>
        </row>
        <row r="1485">
          <cell r="B1485" t="str">
            <v>0002730000</v>
          </cell>
          <cell r="C1485" t="str">
            <v>Education Department, Govt. of Karnataka</v>
          </cell>
        </row>
        <row r="1486">
          <cell r="B1486" t="str">
            <v>2327</v>
          </cell>
          <cell r="C1486" t="str">
            <v>District Food &amp; Civil Supply Officer,Bomdila</v>
          </cell>
        </row>
        <row r="1487">
          <cell r="B1487" t="str">
            <v>152</v>
          </cell>
          <cell r="C1487" t="str">
            <v>DEPUTY COMMISSIONER KRA DAADI</v>
          </cell>
        </row>
        <row r="1488">
          <cell r="B1488" t="str">
            <v>2497</v>
          </cell>
          <cell r="C1488" t="str">
            <v>Office of the CO Palin</v>
          </cell>
        </row>
        <row r="1489">
          <cell r="B1489" t="str">
            <v>2498</v>
          </cell>
          <cell r="C1489" t="str">
            <v>Office of the ADC Pania</v>
          </cell>
        </row>
        <row r="1490">
          <cell r="B1490" t="str">
            <v>2549</v>
          </cell>
          <cell r="C1490" t="str">
            <v>CIRCLE OFFICER MUKTO</v>
          </cell>
        </row>
        <row r="1491">
          <cell r="B1491" t="str">
            <v>2550</v>
          </cell>
          <cell r="C1491" t="str">
            <v>CIRCLE OFFICER THINGBU</v>
          </cell>
        </row>
        <row r="1492">
          <cell r="B1492" t="str">
            <v>163</v>
          </cell>
          <cell r="C1492" t="str">
            <v>DEPUTY COMMISSIONER CHANGLANG</v>
          </cell>
        </row>
        <row r="1493">
          <cell r="B1493" t="str">
            <v>2551</v>
          </cell>
          <cell r="C1493" t="str">
            <v>CIRCLE OFFICER BONGKHAR</v>
          </cell>
        </row>
        <row r="1494">
          <cell r="B1494" t="str">
            <v>2414</v>
          </cell>
          <cell r="C1494" t="str">
            <v>EXTRA ASSISTANT COMMISSIONER KHIMIYANG</v>
          </cell>
        </row>
        <row r="1495">
          <cell r="B1495" t="str">
            <v>2415</v>
          </cell>
          <cell r="C1495" t="str">
            <v>CIRCLE OFFICER YATDAM</v>
          </cell>
        </row>
        <row r="1496">
          <cell r="B1496" t="str">
            <v>2416</v>
          </cell>
          <cell r="C1496" t="str">
            <v>DEPUTY COM CHANGLANG</v>
          </cell>
        </row>
        <row r="1497">
          <cell r="B1497" t="str">
            <v>2417</v>
          </cell>
          <cell r="C1497" t="str">
            <v>DEPUTY COMMISSIONER CHANGLANG</v>
          </cell>
        </row>
        <row r="1498">
          <cell r="B1498" t="str">
            <v>2499</v>
          </cell>
          <cell r="C1498" t="str">
            <v>Office of the ADC Tali</v>
          </cell>
        </row>
        <row r="1499">
          <cell r="B1499" t="str">
            <v>2500</v>
          </cell>
          <cell r="C1499" t="str">
            <v>Office of the CO, Yangte</v>
          </cell>
        </row>
        <row r="1500">
          <cell r="B1500" t="str">
            <v>2418</v>
          </cell>
          <cell r="C1500" t="str">
            <v>EXTRA ASSISTANT COMMISSIONER NAMTOK</v>
          </cell>
        </row>
        <row r="1501">
          <cell r="B1501" t="str">
            <v>2419</v>
          </cell>
          <cell r="C1501" t="str">
            <v>EXTRA ASSISTANT COMMISSIONER MANMAO</v>
          </cell>
        </row>
        <row r="1502">
          <cell r="B1502" t="str">
            <v>2552</v>
          </cell>
          <cell r="C1502" t="str">
            <v>CIRCLE OFFICER LHOU</v>
          </cell>
        </row>
        <row r="1503">
          <cell r="B1503" t="str">
            <v>2501</v>
          </cell>
          <cell r="C1503" t="str">
            <v>Office of the CO-1 Palin</v>
          </cell>
        </row>
        <row r="1504">
          <cell r="B1504" t="str">
            <v>2420</v>
          </cell>
          <cell r="C1504" t="str">
            <v>CIRCLE OFFICER RENUK</v>
          </cell>
        </row>
        <row r="1505">
          <cell r="B1505" t="str">
            <v>2553</v>
          </cell>
          <cell r="C1505" t="str">
            <v>CHILD DEVELOPMENT PROJECT OFFICER</v>
          </cell>
        </row>
        <row r="1506">
          <cell r="B1506" t="str">
            <v>2421</v>
          </cell>
          <cell r="C1506" t="str">
            <v>CIRCLE OFFICER LYNGOK LONGTOI</v>
          </cell>
        </row>
        <row r="1507">
          <cell r="B1507" t="str">
            <v>2502</v>
          </cell>
          <cell r="C1507" t="str">
            <v>Office of the CO Chambang</v>
          </cell>
        </row>
        <row r="1508">
          <cell r="B1508" t="str">
            <v>2422</v>
          </cell>
          <cell r="C1508" t="str">
            <v>SUB DIVISIONAL OFFICER NAMPONG</v>
          </cell>
        </row>
        <row r="1509">
          <cell r="B1509" t="str">
            <v>2554</v>
          </cell>
          <cell r="C1509" t="str">
            <v>CHILD DEVELOPMENT PROJECT OFFICER TAWANG</v>
          </cell>
        </row>
        <row r="1510">
          <cell r="B1510" t="str">
            <v>2423</v>
          </cell>
          <cell r="C1510" t="str">
            <v>CIRCLE OFFICER RIMA PUTOK</v>
          </cell>
        </row>
        <row r="1511">
          <cell r="B1511" t="str">
            <v>2503</v>
          </cell>
          <cell r="C1511" t="str">
            <v>Office of the Circle Officer Gangte</v>
          </cell>
        </row>
        <row r="1512">
          <cell r="B1512" t="str">
            <v>2555</v>
          </cell>
          <cell r="C1512" t="str">
            <v>CHILD DEVELOPMENT PROJECT OFFICER JANG</v>
          </cell>
        </row>
        <row r="1513">
          <cell r="B1513" t="str">
            <v>2424</v>
          </cell>
          <cell r="C1513" t="str">
            <v>ADDITIONAL DEPUTY COMMISSIONER JAIRAMPUR</v>
          </cell>
        </row>
        <row r="1514">
          <cell r="B1514" t="str">
            <v>2504</v>
          </cell>
          <cell r="C1514" t="str">
            <v>Office of the Circle Officer TaraK Lengdi</v>
          </cell>
        </row>
        <row r="1515">
          <cell r="B1515" t="str">
            <v>2557</v>
          </cell>
          <cell r="C1515" t="str">
            <v>PROJECT DIRECTOR TAWANG</v>
          </cell>
        </row>
        <row r="1516">
          <cell r="B1516" t="str">
            <v>2505</v>
          </cell>
          <cell r="C1516" t="str">
            <v>Office of the CO Tali</v>
          </cell>
        </row>
        <row r="1517">
          <cell r="B1517" t="str">
            <v>2425</v>
          </cell>
          <cell r="C1517" t="str">
            <v>ADDITIONAL DEPUTY COM JAIRAMPUR</v>
          </cell>
        </row>
        <row r="1518">
          <cell r="B1518" t="str">
            <v>2426</v>
          </cell>
          <cell r="C1518" t="str">
            <v>CIRCLE OFFICER VIJOYNAGAR</v>
          </cell>
        </row>
        <row r="1519">
          <cell r="B1519" t="str">
            <v>2427</v>
          </cell>
          <cell r="C1519" t="str">
            <v>ADDITIONAL DEPUTY COMMISSIONER MIAO</v>
          </cell>
        </row>
        <row r="1520">
          <cell r="B1520" t="str">
            <v>2428</v>
          </cell>
          <cell r="C1520" t="str">
            <v>ADDITIONAL DEPUTY COM MIAO</v>
          </cell>
        </row>
        <row r="1521">
          <cell r="B1521" t="str">
            <v>2429</v>
          </cell>
          <cell r="C1521" t="str">
            <v>CIRCLE OFFICER KHARSANG</v>
          </cell>
        </row>
        <row r="1522">
          <cell r="B1522" t="str">
            <v>2430</v>
          </cell>
          <cell r="C1522" t="str">
            <v>ADDITIONAL DEPUTY COMMISSIONER  BORDUMSA</v>
          </cell>
        </row>
        <row r="1523">
          <cell r="B1523" t="str">
            <v>2431</v>
          </cell>
          <cell r="C1523" t="str">
            <v>EXTRA ASSISTANT COMMISSIONER DIYUN</v>
          </cell>
        </row>
        <row r="1524">
          <cell r="B1524" t="str">
            <v>2432</v>
          </cell>
          <cell r="C1524" t="str">
            <v>CHILD DEVELOPMENT PROJECT OFFICER MIAO</v>
          </cell>
        </row>
        <row r="1525">
          <cell r="B1525" t="str">
            <v>2434</v>
          </cell>
          <cell r="C1525" t="str">
            <v>CHILD DEVELOPMENT PROJECT OFFICER KHIMIYANG</v>
          </cell>
        </row>
        <row r="1526">
          <cell r="B1526" t="str">
            <v>2435</v>
          </cell>
          <cell r="C1526" t="str">
            <v>CHILD DEVELOPMENT PROJECT OFFICER BORDUMSA</v>
          </cell>
        </row>
        <row r="1527">
          <cell r="B1527" t="str">
            <v>2437</v>
          </cell>
          <cell r="C1527" t="str">
            <v>DISTRICT FOOD AND CIVIL SUPPLIES OFFICER CHANGLANG</v>
          </cell>
        </row>
        <row r="1528">
          <cell r="B1528" t="str">
            <v>2506</v>
          </cell>
          <cell r="C1528" t="str">
            <v>Office of the CO Pipsorang</v>
          </cell>
        </row>
        <row r="1529">
          <cell r="B1529" t="str">
            <v>150</v>
          </cell>
          <cell r="C1529" t="str">
            <v>DC LOWER SUBANSIRI</v>
          </cell>
        </row>
        <row r="1530">
          <cell r="B1530" t="str">
            <v>2558</v>
          </cell>
          <cell r="C1530" t="str">
            <v>DDSE ZIRO</v>
          </cell>
        </row>
        <row r="1531">
          <cell r="B1531" t="str">
            <v>2559</v>
          </cell>
          <cell r="C1531" t="str">
            <v>ADC YACHULI</v>
          </cell>
        </row>
        <row r="1532">
          <cell r="B1532" t="str">
            <v>2560</v>
          </cell>
          <cell r="C1532" t="str">
            <v>ADC ZIRO SADAR</v>
          </cell>
        </row>
        <row r="1533">
          <cell r="B1533" t="str">
            <v>2561</v>
          </cell>
          <cell r="C1533" t="str">
            <v>SDO OLD ZIRO</v>
          </cell>
        </row>
        <row r="1534">
          <cell r="B1534" t="str">
            <v>2562</v>
          </cell>
          <cell r="C1534" t="str">
            <v>EAC ZIRO</v>
          </cell>
        </row>
        <row r="1535">
          <cell r="B1535" t="str">
            <v>2563</v>
          </cell>
          <cell r="C1535" t="str">
            <v>EAC ZIRO-I</v>
          </cell>
        </row>
        <row r="1536">
          <cell r="B1536" t="str">
            <v>147</v>
          </cell>
          <cell r="C1536" t="str">
            <v>DC East Kameng</v>
          </cell>
        </row>
        <row r="1537">
          <cell r="B1537" t="str">
            <v>2465</v>
          </cell>
          <cell r="C1537" t="str">
            <v>DEPUTY DIRECTOR OF SCHOOL EDUCATION SEPPA</v>
          </cell>
        </row>
        <row r="1538">
          <cell r="B1538" t="str">
            <v>2466</v>
          </cell>
          <cell r="C1538" t="str">
            <v>PROJECT DIRECTOR DRDA SEPPA</v>
          </cell>
        </row>
        <row r="1539">
          <cell r="B1539" t="str">
            <v>0002740000</v>
          </cell>
          <cell r="C1539" t="str">
            <v>The Rajasthan State Co-operative Bank Limited</v>
          </cell>
        </row>
        <row r="1540">
          <cell r="B1540" t="str">
            <v>2564</v>
          </cell>
          <cell r="C1540" t="str">
            <v>EAC ZIRO-II</v>
          </cell>
        </row>
        <row r="1541">
          <cell r="B1541" t="str">
            <v>2565</v>
          </cell>
          <cell r="C1541" t="str">
            <v>ADC RAGA</v>
          </cell>
        </row>
        <row r="1542">
          <cell r="B1542" t="str">
            <v>2566</v>
          </cell>
          <cell r="C1542" t="str">
            <v>PD DRDA ZIRO</v>
          </cell>
        </row>
        <row r="1543">
          <cell r="B1543" t="str">
            <v>2567</v>
          </cell>
          <cell r="C1543" t="str">
            <v>CDPO ZIRO-I</v>
          </cell>
        </row>
        <row r="1544">
          <cell r="B1544" t="str">
            <v>2568</v>
          </cell>
          <cell r="C1544" t="str">
            <v>CDPO ZIRO-II</v>
          </cell>
        </row>
        <row r="1545">
          <cell r="B1545" t="str">
            <v>2569</v>
          </cell>
          <cell r="C1545" t="str">
            <v>CDPO TAMEN-RAGA</v>
          </cell>
        </row>
        <row r="1546">
          <cell r="B1546" t="str">
            <v>2570</v>
          </cell>
          <cell r="C1546" t="str">
            <v>CO ZIRO</v>
          </cell>
        </row>
        <row r="1547">
          <cell r="B1547" t="str">
            <v>2571</v>
          </cell>
          <cell r="C1547" t="str">
            <v>CO OLD ZIRO</v>
          </cell>
        </row>
        <row r="1548">
          <cell r="B1548" t="str">
            <v>2572</v>
          </cell>
          <cell r="C1548" t="str">
            <v>CO-I ZIRO</v>
          </cell>
        </row>
        <row r="1549">
          <cell r="B1549" t="str">
            <v>2574</v>
          </cell>
          <cell r="C1549" t="str">
            <v>CO YACHULI</v>
          </cell>
        </row>
        <row r="1550">
          <cell r="B1550" t="str">
            <v>2575</v>
          </cell>
          <cell r="C1550" t="str">
            <v>CO YAZALI</v>
          </cell>
        </row>
        <row r="1551">
          <cell r="B1551" t="str">
            <v>2578</v>
          </cell>
          <cell r="C1551" t="str">
            <v>DFCSO ZIRO</v>
          </cell>
        </row>
        <row r="1552">
          <cell r="B1552" t="str">
            <v>213</v>
          </cell>
          <cell r="C1552" t="str">
            <v>Special Secretary Home</v>
          </cell>
        </row>
        <row r="1553">
          <cell r="B1553" t="str">
            <v>153</v>
          </cell>
          <cell r="C1553" t="str">
            <v>DC Upper Subansiri</v>
          </cell>
        </row>
        <row r="1554">
          <cell r="B1554" t="str">
            <v>2438</v>
          </cell>
          <cell r="C1554" t="str">
            <v>ADC Dumporijo</v>
          </cell>
        </row>
        <row r="1555">
          <cell r="B1555" t="str">
            <v>2441</v>
          </cell>
          <cell r="C1555" t="str">
            <v>DDSE Daporijo</v>
          </cell>
        </row>
        <row r="1556">
          <cell r="B1556" t="str">
            <v>2444</v>
          </cell>
          <cell r="C1556" t="str">
            <v>CDPO Nacho</v>
          </cell>
        </row>
        <row r="1557">
          <cell r="B1557" t="str">
            <v>2445</v>
          </cell>
          <cell r="C1557" t="str">
            <v>CDPO Daporijo</v>
          </cell>
        </row>
        <row r="1558">
          <cell r="B1558" t="str">
            <v>2446</v>
          </cell>
          <cell r="C1558" t="str">
            <v>CDPO Dumporijo</v>
          </cell>
        </row>
        <row r="1559">
          <cell r="B1559" t="str">
            <v>0002750000</v>
          </cell>
          <cell r="C1559" t="str">
            <v>Religare Securities Limited</v>
          </cell>
        </row>
        <row r="1560">
          <cell r="B1560" t="str">
            <v>0002760000</v>
          </cell>
          <cell r="C1560" t="str">
            <v>Kunvarji Finstock Pvt. Ltd.</v>
          </cell>
        </row>
        <row r="1561">
          <cell r="B1561" t="str">
            <v>0002770000</v>
          </cell>
          <cell r="C1561" t="str">
            <v>ICICI Securities Ltd.</v>
          </cell>
        </row>
        <row r="1562">
          <cell r="B1562" t="str">
            <v>0002780000</v>
          </cell>
          <cell r="C1562" t="str">
            <v>Ashish Securities Pvt. Ltd.</v>
          </cell>
        </row>
        <row r="1563">
          <cell r="B1563" t="str">
            <v>0002790000</v>
          </cell>
          <cell r="C1563" t="str">
            <v>Basan Equity Broking Limited</v>
          </cell>
        </row>
        <row r="1564">
          <cell r="B1564" t="str">
            <v>151</v>
          </cell>
          <cell r="C1564" t="str">
            <v>D.C. KURUNG KUMEY</v>
          </cell>
        </row>
        <row r="1565">
          <cell r="B1565" t="str">
            <v>2507</v>
          </cell>
          <cell r="C1565" t="str">
            <v>CO, SARLI</v>
          </cell>
        </row>
        <row r="1566">
          <cell r="B1566" t="str">
            <v>2508</v>
          </cell>
          <cell r="C1566" t="str">
            <v>CO, DAMIN</v>
          </cell>
        </row>
        <row r="1567">
          <cell r="B1567" t="str">
            <v>2509</v>
          </cell>
          <cell r="C1567" t="str">
            <v>CO KOLORIANG</v>
          </cell>
        </row>
        <row r="1568">
          <cell r="B1568" t="str">
            <v>161</v>
          </cell>
          <cell r="C1568" t="str">
            <v>Deputy Commissioner, Anjaw</v>
          </cell>
        </row>
        <row r="1569">
          <cell r="B1569" t="str">
            <v>2345</v>
          </cell>
          <cell r="C1569" t="str">
            <v>CDPO, Walong</v>
          </cell>
        </row>
        <row r="1570">
          <cell r="B1570" t="str">
            <v>2346</v>
          </cell>
          <cell r="C1570" t="str">
            <v>CDPO Manchal</v>
          </cell>
        </row>
        <row r="1571">
          <cell r="B1571" t="str">
            <v>2595</v>
          </cell>
          <cell r="C1571" t="str">
            <v>Circle Officer, Hayuliang</v>
          </cell>
        </row>
        <row r="1572">
          <cell r="B1572" t="str">
            <v>2596</v>
          </cell>
          <cell r="C1572" t="str">
            <v>Circle Officer Chaglagam</v>
          </cell>
        </row>
        <row r="1573">
          <cell r="B1573" t="str">
            <v>840</v>
          </cell>
          <cell r="C1573" t="str">
            <v>Women &amp; Child Development, Govt. of Gujarat</v>
          </cell>
        </row>
        <row r="1574">
          <cell r="B1574" t="str">
            <v>2347</v>
          </cell>
          <cell r="C1574" t="str">
            <v>DFCSO Anjaw</v>
          </cell>
        </row>
        <row r="1575">
          <cell r="B1575" t="str">
            <v>2594</v>
          </cell>
          <cell r="C1575" t="str">
            <v>Circle Officer Hawai</v>
          </cell>
        </row>
        <row r="1576">
          <cell r="B1576" t="str">
            <v>2344</v>
          </cell>
          <cell r="C1576" t="str">
            <v>DDSE Anjaw</v>
          </cell>
        </row>
        <row r="1577">
          <cell r="B1577" t="str">
            <v>2597</v>
          </cell>
          <cell r="C1577" t="str">
            <v>Circle Officer Manchal</v>
          </cell>
        </row>
        <row r="1578">
          <cell r="B1578" t="str">
            <v>0002810000</v>
          </cell>
          <cell r="C1578" t="str">
            <v>Ajmera Associates Ltd.</v>
          </cell>
        </row>
        <row r="1579">
          <cell r="B1579" t="str">
            <v>0002820000</v>
          </cell>
          <cell r="C1579" t="str">
            <v>L And T Finance Limited</v>
          </cell>
        </row>
        <row r="1580">
          <cell r="B1580" t="str">
            <v>1552</v>
          </cell>
          <cell r="C1580" t="str">
            <v>R R Traders</v>
          </cell>
        </row>
        <row r="1581">
          <cell r="B1581" t="str">
            <v>828</v>
          </cell>
          <cell r="C1581" t="str">
            <v>Women and Child Development Govt of Andhra Pradesh</v>
          </cell>
        </row>
        <row r="1582">
          <cell r="B1582" t="str">
            <v>0828</v>
          </cell>
          <cell r="C1582" t="str">
            <v>Women &amp; Child development Departmnet, Government of AP</v>
          </cell>
        </row>
        <row r="1583">
          <cell r="B1583" t="str">
            <v>2589</v>
          </cell>
          <cell r="C1583" t="str">
            <v>Office of DSO Pasighat</v>
          </cell>
        </row>
        <row r="1584">
          <cell r="B1584" t="str">
            <v>0840</v>
          </cell>
          <cell r="C1584" t="str">
            <v>Director ICDS, Women &amp; Child Development, Govt. of Gujarat</v>
          </cell>
        </row>
        <row r="1585">
          <cell r="B1585" t="str">
            <v>0002830000</v>
          </cell>
          <cell r="C1585" t="str">
            <v xml:space="preserve">Hindustan Petroleum Corporation Limited </v>
          </cell>
        </row>
        <row r="1586">
          <cell r="B1586" t="str">
            <v>0002840000</v>
          </cell>
          <cell r="C1586" t="str">
            <v>Hem Securities Limited</v>
          </cell>
        </row>
        <row r="1587">
          <cell r="B1587" t="str">
            <v>1546</v>
          </cell>
          <cell r="C1587" t="str">
            <v>Pentware Computer</v>
          </cell>
        </row>
        <row r="1588">
          <cell r="B1588" t="str">
            <v>867</v>
          </cell>
          <cell r="C1588" t="str">
            <v>Deptt. Of School Education, Serva Shiksha Abhiyan,Govt. Of Telangana</v>
          </cell>
        </row>
        <row r="1589">
          <cell r="B1589" t="str">
            <v>0867</v>
          </cell>
          <cell r="C1589" t="str">
            <v>Enrolment Agency Sarva Shiksha Abhiyan</v>
          </cell>
        </row>
        <row r="1590">
          <cell r="B1590" t="str">
            <v>0002850000</v>
          </cell>
          <cell r="C1590" t="str">
            <v>Goods and Services Tax Network (GSTN)</v>
          </cell>
        </row>
        <row r="1591">
          <cell r="B1591" t="str">
            <v>0002860000</v>
          </cell>
          <cell r="C1591" t="str">
            <v>Citizen Credit Co-operative Bank Ltd</v>
          </cell>
        </row>
        <row r="1592">
          <cell r="B1592" t="str">
            <v>818</v>
          </cell>
          <cell r="C1592" t="str">
            <v>Information Technology Electronics and Communication Department, Govt of Telangana</v>
          </cell>
        </row>
        <row r="1593">
          <cell r="B1593" t="str">
            <v>0002870000</v>
          </cell>
          <cell r="C1593" t="str">
            <v>Exide Life Insurance Company Limited</v>
          </cell>
        </row>
        <row r="1594">
          <cell r="B1594" t="str">
            <v>0002880000</v>
          </cell>
          <cell r="C1594" t="str">
            <v>The A.P. Mahesh Co-op Urban Bank Limited</v>
          </cell>
        </row>
        <row r="1595">
          <cell r="B1595" t="str">
            <v>0002890000</v>
          </cell>
          <cell r="C1595" t="str">
            <v>Puduvai Bharathiar Grama Bank</v>
          </cell>
        </row>
        <row r="1596">
          <cell r="B1596" t="str">
            <v>0002910000</v>
          </cell>
          <cell r="C1596" t="str">
            <v>Quantum Asset Management Company Pvt. Ltd.</v>
          </cell>
        </row>
        <row r="1597">
          <cell r="B1597" t="str">
            <v>0001000100</v>
          </cell>
          <cell r="C1597" t="str">
            <v>Test UIDAI</v>
          </cell>
        </row>
        <row r="1598">
          <cell r="B1598" t="str">
            <v>0010010010</v>
          </cell>
          <cell r="C1598" t="str">
            <v>Test ASA</v>
          </cell>
        </row>
        <row r="1599">
          <cell r="B1599" t="str">
            <v>2081</v>
          </cell>
          <cell r="C1599" t="str">
            <v>Electronic Service Delivery</v>
          </cell>
        </row>
        <row r="1600">
          <cell r="B1600" t="str">
            <v>0002920000</v>
          </cell>
          <cell r="C1600" t="str">
            <v>Modicare Limited</v>
          </cell>
        </row>
        <row r="1601">
          <cell r="B1601" t="str">
            <v>0002930000</v>
          </cell>
          <cell r="C1601" t="str">
            <v>SiCreva Capital Services Pvt. Ltd.</v>
          </cell>
        </row>
        <row r="1602">
          <cell r="B1602" t="str">
            <v>0002940000</v>
          </cell>
          <cell r="C1602" t="str">
            <v>Dayco Securities Pvt. Ltd</v>
          </cell>
        </row>
        <row r="1603">
          <cell r="B1603" t="str">
            <v>0002950000</v>
          </cell>
          <cell r="C1603" t="str">
            <v>Network People Services Technologies Pvt. Ltd.</v>
          </cell>
        </row>
        <row r="1604">
          <cell r="B1604" t="str">
            <v>0002960000</v>
          </cell>
          <cell r="C1604" t="str">
            <v>Vakrangee Limited</v>
          </cell>
        </row>
        <row r="1605">
          <cell r="B1605" t="str">
            <v>0002970000</v>
          </cell>
          <cell r="C1605" t="str">
            <v>Aditya Birla  housing Finance Limited</v>
          </cell>
        </row>
        <row r="1606">
          <cell r="B1606" t="str">
            <v>218</v>
          </cell>
          <cell r="C1606" t="str">
            <v>General Administration Department</v>
          </cell>
        </row>
        <row r="1607">
          <cell r="B1607" t="str">
            <v>0002980000</v>
          </cell>
          <cell r="C1607" t="str">
            <v>UIDAI Online Services</v>
          </cell>
        </row>
        <row r="1608">
          <cell r="B1608" t="str">
            <v>STARTEK.ACPL</v>
          </cell>
          <cell r="C1608" t="str">
            <v>Access Computech Pvt Ltd</v>
          </cell>
        </row>
        <row r="1609">
          <cell r="B1609" t="str">
            <v>0130</v>
          </cell>
          <cell r="C1609" t="str">
            <v>Directorate of Planning, Statistics &amp; Evaluation-Govt of Goa</v>
          </cell>
        </row>
        <row r="1610">
          <cell r="B1610" t="str">
            <v>1560</v>
          </cell>
          <cell r="C1610" t="str">
            <v>SUNNY CONTRACTORS &amp; ENGINEERS PVT LTD</v>
          </cell>
        </row>
        <row r="1611">
          <cell r="B1611" t="str">
            <v>2512</v>
          </cell>
          <cell r="C1611" t="str">
            <v>Aizawl Urban CDPO</v>
          </cell>
        </row>
        <row r="1612">
          <cell r="B1612" t="str">
            <v>219</v>
          </cell>
          <cell r="C1612" t="str">
            <v>Social Welfare Department, Govt of Mizoram</v>
          </cell>
        </row>
        <row r="1613">
          <cell r="B1613" t="str">
            <v>1561</v>
          </cell>
          <cell r="C1613" t="str">
            <v>Citizencenter Technologies Pvt Ltd</v>
          </cell>
        </row>
        <row r="1614">
          <cell r="B1614" t="str">
            <v>1562</v>
          </cell>
          <cell r="C1614" t="str">
            <v>V P SOFTWARES PRIVATE LIMITED</v>
          </cell>
        </row>
        <row r="1615">
          <cell r="B1615" t="str">
            <v>2706</v>
          </cell>
          <cell r="C1615" t="str">
            <v xml:space="preserve">CSC e </v>
          </cell>
        </row>
        <row r="1616">
          <cell r="B1616" t="str">
            <v>MANTRA.MSIPL</v>
          </cell>
          <cell r="C1616" t="str">
            <v>Mantra Softech India Pvt Ltd</v>
          </cell>
        </row>
        <row r="1617">
          <cell r="B1617" t="str">
            <v>Morpho.SmartChip</v>
          </cell>
          <cell r="C1617" t="str">
            <v>SMART CHIP PVT LTD</v>
          </cell>
        </row>
        <row r="1618">
          <cell r="B1618" t="str">
            <v>PRECISION.PB</v>
          </cell>
          <cell r="C1618" t="str">
            <v>Precision Biometric India Private Limited</v>
          </cell>
        </row>
        <row r="1619">
          <cell r="B1619" t="str">
            <v>SAMSUNG.SIEL</v>
          </cell>
          <cell r="C1619" t="str">
            <v>SAMSUNG INDIA ELECTRONICS PVT LTD</v>
          </cell>
        </row>
        <row r="1620">
          <cell r="B1620" t="str">
            <v>0003010000</v>
          </cell>
          <cell r="C1620" t="str">
            <v>ESAF Small Finance Bank Limited</v>
          </cell>
        </row>
        <row r="1621">
          <cell r="B1621" t="str">
            <v>2707</v>
          </cell>
          <cell r="C1621" t="str">
            <v>DOP Punjab Circle, Chandigarh</v>
          </cell>
        </row>
        <row r="1622">
          <cell r="B1622" t="str">
            <v>BIOENABLE.NITGEN</v>
          </cell>
          <cell r="C1622" t="str">
            <v>Bioenable Technologies Private Limited</v>
          </cell>
        </row>
        <row r="1623">
          <cell r="B1623" t="str">
            <v>0000003400</v>
          </cell>
          <cell r="C1623" t="str">
            <v>Videocon Telecommunications Lt</v>
          </cell>
        </row>
        <row r="1624">
          <cell r="B1624" t="str">
            <v>2715</v>
          </cell>
          <cell r="C1624" t="str">
            <v>The Chief Postmaster General, Gujarat Circle</v>
          </cell>
        </row>
        <row r="1625">
          <cell r="B1625" t="str">
            <v>0972</v>
          </cell>
          <cell r="C1625" t="str">
            <v>Department of Health &amp; Family Welfare, Punjab</v>
          </cell>
        </row>
        <row r="1626">
          <cell r="B1626" t="str">
            <v>1563</v>
          </cell>
          <cell r="C1626" t="str">
            <v>M/s AFORESERVE.COM LTD</v>
          </cell>
        </row>
        <row r="1627">
          <cell r="B1627" t="str">
            <v>841</v>
          </cell>
          <cell r="C1627" t="str">
            <v>Education Department, Govt. of Gujarat</v>
          </cell>
        </row>
        <row r="1628">
          <cell r="B1628" t="str">
            <v>2708</v>
          </cell>
          <cell r="C1628" t="str">
            <v>Director of primary education,  Gujarat</v>
          </cell>
        </row>
        <row r="1629">
          <cell r="B1629" t="str">
            <v>2709</v>
          </cell>
          <cell r="C1629" t="str">
            <v>Commissioner of school,  Gujarat</v>
          </cell>
        </row>
        <row r="1630">
          <cell r="B1630" t="str">
            <v>2722</v>
          </cell>
          <cell r="C1630" t="str">
            <v>Chief Post Master General, Maharashtra Circle Mumbai</v>
          </cell>
        </row>
        <row r="1631">
          <cell r="B1631" t="str">
            <v>0983</v>
          </cell>
          <cell r="C1631" t="str">
            <v>BSNL Maharashtra Circle</v>
          </cell>
        </row>
        <row r="1632">
          <cell r="B1632" t="str">
            <v>983</v>
          </cell>
          <cell r="C1632" t="str">
            <v>BSNL Maharashtra Circle</v>
          </cell>
        </row>
        <row r="1633">
          <cell r="B1633" t="str">
            <v>2716</v>
          </cell>
          <cell r="C1633" t="str">
            <v>DEPARTMENT OF POSTS, HARYANA CIRCLE</v>
          </cell>
        </row>
        <row r="1634">
          <cell r="B1634" t="str">
            <v>SECUGEN.SGI</v>
          </cell>
          <cell r="C1634" t="str">
            <v>SecuGen India Private Limited</v>
          </cell>
        </row>
        <row r="1635">
          <cell r="B1635" t="str">
            <v>EVOLUTE.EVOLUTE</v>
          </cell>
          <cell r="C1635" t="str">
            <v>Evolute Fintech Innovations Private Limited</v>
          </cell>
        </row>
        <row r="1636">
          <cell r="B1636" t="str">
            <v>2718</v>
          </cell>
          <cell r="C1636" t="str">
            <v>Department of Post J&amp;K Circle</v>
          </cell>
        </row>
        <row r="1637">
          <cell r="B1637" t="str">
            <v>984</v>
          </cell>
          <cell r="C1637" t="str">
            <v>State Project Director SSA J&amp;K</v>
          </cell>
        </row>
        <row r="1638">
          <cell r="B1638" t="str">
            <v>0984</v>
          </cell>
          <cell r="C1638" t="str">
            <v>State Project Director SSA  Department of Education JK</v>
          </cell>
        </row>
        <row r="1639">
          <cell r="B1639" t="str">
            <v>2728</v>
          </cell>
          <cell r="C1639" t="str">
            <v>UP Circle  Department of Post</v>
          </cell>
        </row>
        <row r="1640">
          <cell r="B1640" t="str">
            <v>0003020000</v>
          </cell>
          <cell r="C1640" t="str">
            <v>Reliance Securities Limited</v>
          </cell>
        </row>
        <row r="1641">
          <cell r="B1641" t="str">
            <v>845</v>
          </cell>
          <cell r="C1641" t="str">
            <v>State Project Director SSA RMSA HP</v>
          </cell>
        </row>
        <row r="1642">
          <cell r="B1642" t="str">
            <v>0845</v>
          </cell>
          <cell r="C1642" t="str">
            <v>State Project Director SSA-RMSA-HP</v>
          </cell>
        </row>
        <row r="1643">
          <cell r="B1643" t="str">
            <v>985</v>
          </cell>
          <cell r="C1643" t="str">
            <v>State Mission Director ICDS Social Welfare Department JK</v>
          </cell>
        </row>
        <row r="1644">
          <cell r="B1644" t="str">
            <v>0985</v>
          </cell>
          <cell r="C1644" t="str">
            <v>State Mission Director ICDS Social Welfare Department, J&amp;K</v>
          </cell>
        </row>
        <row r="1645">
          <cell r="B1645" t="str">
            <v>2720</v>
          </cell>
          <cell r="C1645" t="str">
            <v>DEPARTMENT OF POSTS KERALA CIRCLE</v>
          </cell>
        </row>
        <row r="1646">
          <cell r="B1646" t="str">
            <v>2726</v>
          </cell>
          <cell r="C1646" t="str">
            <v>Department of Posts, Tamilnadu</v>
          </cell>
        </row>
        <row r="1647">
          <cell r="B1647" t="str">
            <v>2714</v>
          </cell>
          <cell r="C1647" t="str">
            <v>Chief Postmaster General, Delhi Circle</v>
          </cell>
        </row>
        <row r="1648">
          <cell r="B1648" t="str">
            <v>2717</v>
          </cell>
          <cell r="C1648" t="str">
            <v>Department of Post, Himachal Circle, Shimla</v>
          </cell>
        </row>
        <row r="1649">
          <cell r="B1649" t="str">
            <v>EPI1000.Biomatiques</v>
          </cell>
          <cell r="C1649" t="str">
            <v>BIOMATIQUES IDENTIFICATION SOLUTIONS PVT LTD</v>
          </cell>
        </row>
        <row r="1650">
          <cell r="B1650" t="str">
            <v>GEMALTO.GEMALTO</v>
          </cell>
          <cell r="C1650" t="str">
            <v>GEMALTO DIGITAL SECURITY PVT LTD</v>
          </cell>
        </row>
        <row r="1651">
          <cell r="B1651" t="str">
            <v>IRITECH.BIOMETRONIC</v>
          </cell>
          <cell r="C1651" t="str">
            <v>BIOMETRONIC TECHNOLOGY PVT LTD</v>
          </cell>
        </row>
        <row r="1652">
          <cell r="B1652" t="str">
            <v>INNOCOM.INNOCOM</v>
          </cell>
          <cell r="C1652" t="str">
            <v>INNOCOM ELECTRONICS INDIA PVT LTD</v>
          </cell>
        </row>
        <row r="1653">
          <cell r="B1653" t="str">
            <v>2725</v>
          </cell>
          <cell r="C1653" t="str">
            <v>Chief Postmaster General, Rajasthan Circle</v>
          </cell>
        </row>
        <row r="1654">
          <cell r="B1654" t="str">
            <v>2713</v>
          </cell>
          <cell r="C1654" t="str">
            <v>The chief Postmaster General, Chhattisgarh Circle,Raipur</v>
          </cell>
        </row>
        <row r="1655">
          <cell r="B1655" t="str">
            <v>2729</v>
          </cell>
          <cell r="C1655" t="str">
            <v xml:space="preserve">Chief Postmaster General Uttarakhand Circle </v>
          </cell>
        </row>
        <row r="1656">
          <cell r="B1656" t="str">
            <v>986</v>
          </cell>
          <cell r="C1656" t="str">
            <v>Electronics &amp; Information Technology E&amp;IT Department Government of Chhattisgarh GoCG</v>
          </cell>
        </row>
        <row r="1657">
          <cell r="B1657" t="str">
            <v>956</v>
          </cell>
          <cell r="C1657" t="str">
            <v>Directorate of Health Services, A&amp;N Islands</v>
          </cell>
        </row>
        <row r="1658">
          <cell r="B1658" t="str">
            <v>0956</v>
          </cell>
          <cell r="C1658" t="str">
            <v xml:space="preserve"> DHS, A&amp;N Islands</v>
          </cell>
        </row>
        <row r="1659">
          <cell r="B1659" t="str">
            <v>215</v>
          </cell>
          <cell r="C1659" t="str">
            <v>Govt of West Bengal</v>
          </cell>
        </row>
        <row r="1660">
          <cell r="B1660" t="str">
            <v>INTEGRA.IMSPL</v>
          </cell>
          <cell r="C1660" t="str">
            <v>Integra Micro Systems Pvt Ltd</v>
          </cell>
        </row>
        <row r="1661">
          <cell r="B1661" t="str">
            <v>2727</v>
          </cell>
          <cell r="C1661" t="str">
            <v>The Chief Post Master General, Telangana Circle</v>
          </cell>
        </row>
        <row r="1662">
          <cell r="B1662" t="str">
            <v>2724</v>
          </cell>
          <cell r="C1662" t="str">
            <v>The chief postmaster General Odisha Circle Bhubaneswar</v>
          </cell>
        </row>
        <row r="1663">
          <cell r="B1663" t="str">
            <v>2730</v>
          </cell>
          <cell r="C1663" t="str">
            <v>The Chief Postmaster General, West Bengal Circle</v>
          </cell>
        </row>
        <row r="1664">
          <cell r="B1664" t="str">
            <v>2719</v>
          </cell>
          <cell r="C1664" t="str">
            <v>The Chief Postmaster General, Jharkhand Circle</v>
          </cell>
        </row>
        <row r="1665">
          <cell r="B1665" t="str">
            <v>2723</v>
          </cell>
          <cell r="C1665" t="str">
            <v>Chief Postmastert General, North East Circle, Shillong</v>
          </cell>
        </row>
        <row r="1666">
          <cell r="B1666" t="str">
            <v>MATRIX.MCPL</v>
          </cell>
          <cell r="C1666" t="str">
            <v>MATRIX COMSEC PVT LTD</v>
          </cell>
        </row>
        <row r="1667">
          <cell r="B1667" t="str">
            <v>2712</v>
          </cell>
          <cell r="C1667" t="str">
            <v>The Chief Postmaster General, Bihar Circle, Patna</v>
          </cell>
        </row>
        <row r="1668">
          <cell r="B1668" t="str">
            <v>2710</v>
          </cell>
          <cell r="C1668" t="str">
            <v xml:space="preserve">Chief Postmaster General ,Andhra Pradesh </v>
          </cell>
        </row>
        <row r="1669">
          <cell r="B1669" t="str">
            <v>DIGITSECURE.LASTMILE</v>
          </cell>
          <cell r="C1669" t="str">
            <v>DIGIT SECURE INDIA PVT LTD</v>
          </cell>
        </row>
        <row r="1670">
          <cell r="B1670" t="str">
            <v>BELPOS.BEL</v>
          </cell>
          <cell r="C1670" t="str">
            <v>Bharat Electronics Limited</v>
          </cell>
        </row>
        <row r="1671">
          <cell r="B1671" t="str">
            <v>1541</v>
          </cell>
          <cell r="C1671" t="str">
            <v>Youth Infosolutions Pvt. Ltd.</v>
          </cell>
        </row>
        <row r="1672">
          <cell r="B1672" t="str">
            <v>1550</v>
          </cell>
          <cell r="C1672" t="str">
            <v>Yash Computers</v>
          </cell>
        </row>
        <row r="1673">
          <cell r="B1673" t="str">
            <v>DSKDIGI.IMSPL</v>
          </cell>
          <cell r="C1673" t="str">
            <v>DSK DIGITAL TECHNOLOGIES PVT LTD</v>
          </cell>
        </row>
        <row r="1674">
          <cell r="B1674" t="str">
            <v>METSL.MAESTROS</v>
          </cell>
          <cell r="C1674" t="str">
            <v>MAESTROS ELECTRONICS AND TELECOMMUNICATIONS SYSTEMS LIMITED</v>
          </cell>
        </row>
        <row r="1675">
          <cell r="B1675" t="str">
            <v>873</v>
          </cell>
          <cell r="C1675" t="str">
            <v>School Education Department Uttarakhand</v>
          </cell>
        </row>
        <row r="1676">
          <cell r="B1676" t="str">
            <v>2704</v>
          </cell>
          <cell r="C1676" t="str">
            <v>Dharma Enterprises</v>
          </cell>
        </row>
        <row r="1677">
          <cell r="B1677" t="str">
            <v>640</v>
          </cell>
          <cell r="C1677" t="str">
            <v xml:space="preserve">Karur Vysya Bank </v>
          </cell>
        </row>
        <row r="1678">
          <cell r="B1678" t="str">
            <v>0640</v>
          </cell>
          <cell r="C1678" t="str">
            <v xml:space="preserve">KarurVysya Bank  </v>
          </cell>
        </row>
        <row r="1679">
          <cell r="B1679" t="str">
            <v>631</v>
          </cell>
          <cell r="C1679" t="str">
            <v xml:space="preserve">Catholic Syrian Bank   </v>
          </cell>
        </row>
        <row r="1680">
          <cell r="B1680" t="str">
            <v>0631</v>
          </cell>
          <cell r="C1680" t="str">
            <v>CatholicSyrian Bank</v>
          </cell>
        </row>
        <row r="1681">
          <cell r="B1681" t="str">
            <v>632</v>
          </cell>
          <cell r="C1681" t="str">
            <v xml:space="preserve">City Union Bank Limited        </v>
          </cell>
        </row>
        <row r="1682">
          <cell r="B1682" t="str">
            <v>0632</v>
          </cell>
          <cell r="C1682" t="str">
            <v xml:space="preserve">CityUnion Bank Limited  </v>
          </cell>
        </row>
        <row r="1683">
          <cell r="B1683" t="str">
            <v>647</v>
          </cell>
          <cell r="C1683" t="str">
            <v>Axis Bank Ltd</v>
          </cell>
        </row>
        <row r="1684">
          <cell r="B1684" t="str">
            <v>0647</v>
          </cell>
          <cell r="C1684" t="str">
            <v>Axis Bank Ltd</v>
          </cell>
        </row>
        <row r="1685">
          <cell r="B1685" t="str">
            <v>2702</v>
          </cell>
          <cell r="C1685" t="str">
            <v>DRONACHARYA SEWA SANSTHAN</v>
          </cell>
        </row>
        <row r="1686">
          <cell r="B1686" t="str">
            <v>0633</v>
          </cell>
          <cell r="C1686" t="str">
            <v>DCB Bank Ltd</v>
          </cell>
        </row>
        <row r="1687">
          <cell r="B1687" t="str">
            <v>633</v>
          </cell>
          <cell r="C1687" t="str">
            <v>DCB Bank</v>
          </cell>
        </row>
        <row r="1688">
          <cell r="B1688" t="str">
            <v>628</v>
          </cell>
          <cell r="C1688" t="str">
            <v>KotakMahindra Bank</v>
          </cell>
        </row>
        <row r="1689">
          <cell r="B1689" t="str">
            <v>0628</v>
          </cell>
          <cell r="C1689" t="str">
            <v>Kotak Mahindra Bank</v>
          </cell>
        </row>
        <row r="1690">
          <cell r="B1690" t="str">
            <v>0101</v>
          </cell>
          <cell r="C1690" t="str">
            <v>J &amp; K Bank</v>
          </cell>
        </row>
        <row r="1691">
          <cell r="B1691" t="str">
            <v>623</v>
          </cell>
          <cell r="C1691" t="str">
            <v>Andhra Bank</v>
          </cell>
        </row>
        <row r="1692">
          <cell r="B1692" t="str">
            <v>655</v>
          </cell>
          <cell r="C1692" t="str">
            <v>United Bank Of India_New_655</v>
          </cell>
        </row>
        <row r="1693">
          <cell r="B1693" t="str">
            <v>0655</v>
          </cell>
          <cell r="C1693" t="str">
            <v>United Bank Of India</v>
          </cell>
        </row>
        <row r="1694">
          <cell r="B1694" t="str">
            <v>TATVIK.TATVIK</v>
          </cell>
          <cell r="C1694" t="str">
            <v>TATVIK BIOSYSTEMS PRIVATE LIMITED</v>
          </cell>
        </row>
        <row r="1695">
          <cell r="B1695" t="str">
            <v>646</v>
          </cell>
          <cell r="C1695" t="str">
            <v>YES Bank Limited</v>
          </cell>
        </row>
        <row r="1696">
          <cell r="B1696" t="str">
            <v>641</v>
          </cell>
          <cell r="C1696" t="str">
            <v>The Nainital Bank Ltd</v>
          </cell>
        </row>
        <row r="1697">
          <cell r="B1697" t="str">
            <v>636</v>
          </cell>
          <cell r="C1697" t="str">
            <v>ICICI Bank Limited</v>
          </cell>
        </row>
        <row r="1698">
          <cell r="B1698" t="str">
            <v>0636</v>
          </cell>
          <cell r="C1698" t="str">
            <v>ICICI Bank Ltd</v>
          </cell>
        </row>
        <row r="1699">
          <cell r="B1699" t="str">
            <v>664</v>
          </cell>
          <cell r="C1699" t="str">
            <v>Bank of Baroda_2</v>
          </cell>
        </row>
        <row r="1700">
          <cell r="B1700" t="str">
            <v>644</v>
          </cell>
          <cell r="C1700" t="str">
            <v>Tamil Nadu Mercantile Bank</v>
          </cell>
        </row>
        <row r="1701">
          <cell r="B1701" t="str">
            <v>0644</v>
          </cell>
          <cell r="C1701" t="str">
            <v>Tamil Nadu Mercantile Bank</v>
          </cell>
        </row>
        <row r="1702">
          <cell r="B1702" t="str">
            <v>604</v>
          </cell>
          <cell r="C1702" t="str">
            <v>Corporation Bank</v>
          </cell>
        </row>
        <row r="1703">
          <cell r="B1703" t="str">
            <v>638</v>
          </cell>
          <cell r="C1703" t="str">
            <v>IndusInd Bank</v>
          </cell>
        </row>
        <row r="1704">
          <cell r="B1704" t="str">
            <v>660</v>
          </cell>
          <cell r="C1704" t="str">
            <v>Punjab &amp; Sind Bank_New_660</v>
          </cell>
        </row>
        <row r="1705">
          <cell r="B1705" t="str">
            <v>0003030000</v>
          </cell>
          <cell r="C1705" t="str">
            <v>V-CON Integrated Solutions Private Limited</v>
          </cell>
        </row>
        <row r="1706">
          <cell r="B1706" t="str">
            <v>654</v>
          </cell>
          <cell r="C1706" t="str">
            <v>STATE BANK OF INDIA_New_654</v>
          </cell>
        </row>
        <row r="1707">
          <cell r="B1707" t="str">
            <v>657</v>
          </cell>
          <cell r="C1707" t="str">
            <v>Canara Bank_New_657</v>
          </cell>
        </row>
        <row r="1708">
          <cell r="B1708" t="str">
            <v>2703</v>
          </cell>
          <cell r="C1708" t="str">
            <v>Path Darshan Sewa Sansthan</v>
          </cell>
        </row>
        <row r="1709">
          <cell r="B1709" t="str">
            <v>667</v>
          </cell>
          <cell r="C1709" t="str">
            <v>IDBI Bank Ltd_New_667</v>
          </cell>
        </row>
        <row r="1710">
          <cell r="B1710" t="str">
            <v>639</v>
          </cell>
          <cell r="C1710" t="str">
            <v>Karnataka Bank</v>
          </cell>
        </row>
        <row r="1711">
          <cell r="B1711" t="str">
            <v>619</v>
          </cell>
          <cell r="C1711" t="str">
            <v>Bank of Baroda_3</v>
          </cell>
        </row>
        <row r="1712">
          <cell r="B1712" t="str">
            <v>658</v>
          </cell>
          <cell r="C1712" t="str">
            <v>Canara Bank II</v>
          </cell>
        </row>
        <row r="1713">
          <cell r="B1713" t="str">
            <v>635</v>
          </cell>
          <cell r="C1713" t="str">
            <v>HDFC Bank Limited</v>
          </cell>
        </row>
        <row r="1714">
          <cell r="B1714" t="str">
            <v>630</v>
          </cell>
          <cell r="C1714" t="str">
            <v>Bandhan Bank Ltd</v>
          </cell>
        </row>
        <row r="1715">
          <cell r="B1715" t="str">
            <v>0630</v>
          </cell>
          <cell r="C1715" t="str">
            <v>Bandhan Bank Ltd</v>
          </cell>
        </row>
        <row r="1716">
          <cell r="B1716" t="str">
            <v>661</v>
          </cell>
          <cell r="C1716" t="str">
            <v>ALLAHABAD BANK_NEW_661</v>
          </cell>
        </row>
        <row r="1717">
          <cell r="B1717" t="str">
            <v>0661</v>
          </cell>
          <cell r="C1717" t="str">
            <v>ALLAHABAD BANK</v>
          </cell>
        </row>
        <row r="1718">
          <cell r="B1718" t="str">
            <v>637</v>
          </cell>
          <cell r="C1718" t="str">
            <v>IDFC BANK LIMITED</v>
          </cell>
        </row>
        <row r="1719">
          <cell r="B1719" t="str">
            <v>0637</v>
          </cell>
          <cell r="C1719" t="str">
            <v>IDFC BANK LIMITED</v>
          </cell>
        </row>
        <row r="1720">
          <cell r="B1720" t="str">
            <v>643</v>
          </cell>
          <cell r="C1720" t="str">
            <v>South Indian Bank</v>
          </cell>
        </row>
        <row r="1721">
          <cell r="B1721" t="str">
            <v>0873</v>
          </cell>
          <cell r="C1721" t="str">
            <v>School education department Uttarakhand</v>
          </cell>
        </row>
        <row r="1722">
          <cell r="B1722" t="str">
            <v>652</v>
          </cell>
          <cell r="C1722" t="str">
            <v>ORIENTAL BANK OF COMMERCE_NEW_652</v>
          </cell>
        </row>
        <row r="1723">
          <cell r="B1723" t="str">
            <v>642</v>
          </cell>
          <cell r="C1723" t="str">
            <v>RBL Bank Limited</v>
          </cell>
        </row>
        <row r="1724">
          <cell r="B1724" t="str">
            <v>656</v>
          </cell>
          <cell r="C1724" t="str">
            <v>Union Bank Of India_New_656</v>
          </cell>
        </row>
        <row r="1725">
          <cell r="B1725" t="str">
            <v>0656</v>
          </cell>
          <cell r="C1725" t="str">
            <v>Union Bank Of INDIA</v>
          </cell>
        </row>
        <row r="1726">
          <cell r="B1726" t="str">
            <v>645</v>
          </cell>
          <cell r="C1726" t="str">
            <v>Dhanlaxmi Bank</v>
          </cell>
        </row>
        <row r="1727">
          <cell r="B1727" t="str">
            <v>0003040000</v>
          </cell>
          <cell r="C1727" t="str">
            <v>Reliance Nippon Life Insurance Company Limited</v>
          </cell>
        </row>
        <row r="1728">
          <cell r="B1728" t="str">
            <v>629</v>
          </cell>
          <cell r="C1728" t="str">
            <v>Lakshmi Vilas Bank</v>
          </cell>
        </row>
        <row r="1729">
          <cell r="B1729" t="str">
            <v>0629</v>
          </cell>
          <cell r="C1729" t="str">
            <v>Lakshmi Vilas Bank</v>
          </cell>
        </row>
        <row r="1730">
          <cell r="B1730" t="str">
            <v>1569</v>
          </cell>
          <cell r="C1730" t="str">
            <v>TRANSACTION ANALYSTS INDIA PVT LTD</v>
          </cell>
        </row>
        <row r="1731">
          <cell r="B1731" t="str">
            <v>662</v>
          </cell>
          <cell r="C1731" t="str">
            <v>BANK OF MAHARASHTRA_NEW_662</v>
          </cell>
        </row>
        <row r="1732">
          <cell r="B1732" t="str">
            <v>659</v>
          </cell>
          <cell r="C1732" t="str">
            <v>INDIAN OVERSEAS BANK_NEW_659</v>
          </cell>
        </row>
        <row r="1733">
          <cell r="B1733" t="str">
            <v>0003050000</v>
          </cell>
          <cell r="C1733" t="str">
            <v>IVL Finance Limited</v>
          </cell>
        </row>
        <row r="1734">
          <cell r="B1734" t="str">
            <v>1571</v>
          </cell>
          <cell r="C1734" t="str">
            <v>DARWIN SOCIETY</v>
          </cell>
        </row>
        <row r="1735">
          <cell r="B1735" t="str">
            <v>648</v>
          </cell>
          <cell r="C1735" t="str">
            <v>Bank of Baroda_New_648</v>
          </cell>
        </row>
        <row r="1736">
          <cell r="B1736" t="str">
            <v>0659</v>
          </cell>
          <cell r="C1736" t="str">
            <v>Indian Overseas Bank</v>
          </cell>
        </row>
        <row r="1737">
          <cell r="B1737" t="str">
            <v>1565</v>
          </cell>
          <cell r="C1737" t="str">
            <v>RS ENTERPRISES</v>
          </cell>
        </row>
        <row r="1738">
          <cell r="B1738" t="str">
            <v>1556</v>
          </cell>
          <cell r="C1738" t="str">
            <v>SKY KING</v>
          </cell>
        </row>
        <row r="1739">
          <cell r="B1739" t="str">
            <v>1564</v>
          </cell>
          <cell r="C1739" t="str">
            <v>Kyros soft Tech Ltd</v>
          </cell>
        </row>
        <row r="1740">
          <cell r="B1740" t="str">
            <v>634</v>
          </cell>
          <cell r="C1740" t="str">
            <v>Federal Bank</v>
          </cell>
        </row>
        <row r="1741">
          <cell r="B1741" t="str">
            <v>0634</v>
          </cell>
          <cell r="C1741" t="str">
            <v>Federal Bank</v>
          </cell>
        </row>
        <row r="1742">
          <cell r="B1742" t="str">
            <v>649</v>
          </cell>
          <cell r="C1742" t="str">
            <v>Bank of India_New_649</v>
          </cell>
        </row>
        <row r="1743">
          <cell r="B1743" t="str">
            <v>620</v>
          </cell>
          <cell r="C1743" t="str">
            <v>UCO BANK</v>
          </cell>
        </row>
        <row r="1744">
          <cell r="B1744" t="str">
            <v>2705</v>
          </cell>
          <cell r="C1744" t="str">
            <v>HexaView Technologies Pvt. Ltd.</v>
          </cell>
        </row>
        <row r="1745">
          <cell r="B1745" t="str">
            <v>0003060000</v>
          </cell>
          <cell r="C1745" t="str">
            <v>Aditya Birla Idea Payments Banks Limited</v>
          </cell>
        </row>
        <row r="1746">
          <cell r="B1746" t="str">
            <v>651</v>
          </cell>
          <cell r="C1746" t="str">
            <v>Indian Bank_New_651</v>
          </cell>
        </row>
        <row r="1747">
          <cell r="B1747" t="str">
            <v>0651</v>
          </cell>
          <cell r="C1747" t="str">
            <v>Indian Bank</v>
          </cell>
        </row>
        <row r="1748">
          <cell r="B1748" t="str">
            <v>671</v>
          </cell>
          <cell r="C1748" t="str">
            <v>Baroda Rajasthan Kshetriya Gramin Bank</v>
          </cell>
        </row>
        <row r="1749">
          <cell r="B1749" t="str">
            <v>2721</v>
          </cell>
          <cell r="C1749" t="str">
            <v>Chief Postmaster General M.P.Circle Bhopal</v>
          </cell>
        </row>
        <row r="1750">
          <cell r="B1750" t="str">
            <v>650</v>
          </cell>
          <cell r="C1750" t="str">
            <v>Central Bank of India_New_650</v>
          </cell>
        </row>
        <row r="1751">
          <cell r="B1751" t="str">
            <v>0638</v>
          </cell>
          <cell r="C1751" t="str">
            <v>IndusInd Bank Limited</v>
          </cell>
        </row>
        <row r="1752">
          <cell r="B1752" t="str">
            <v>1533</v>
          </cell>
          <cell r="C1752" t="str">
            <v>Shiva Trust Aurangabad</v>
          </cell>
        </row>
        <row r="1753">
          <cell r="B1753" t="str">
            <v>670</v>
          </cell>
          <cell r="C1753" t="str">
            <v>BARODA UTTAR PRADESH GRAMIN BANK</v>
          </cell>
        </row>
        <row r="1754">
          <cell r="B1754" t="str">
            <v>1537</v>
          </cell>
          <cell r="C1754" t="str">
            <v>Orion Edu tech</v>
          </cell>
        </row>
        <row r="1755">
          <cell r="B1755" t="str">
            <v>0642</v>
          </cell>
          <cell r="C1755" t="str">
            <v>RBL Bank Limited</v>
          </cell>
        </row>
        <row r="1756">
          <cell r="B1756" t="str">
            <v>653</v>
          </cell>
          <cell r="C1756" t="str">
            <v>Punjab National Bank_NEW_653</v>
          </cell>
        </row>
        <row r="1757">
          <cell r="B1757" t="str">
            <v>2731</v>
          </cell>
          <cell r="C1757" t="str">
            <v>Food, Civil Supplies &amp; Consumer Affairs</v>
          </cell>
        </row>
        <row r="1758">
          <cell r="B1758" t="str">
            <v>MORPHO.DATAMINI</v>
          </cell>
          <cell r="C1758" t="str">
            <v>Datamini Technologies India Limited</v>
          </cell>
        </row>
        <row r="1759">
          <cell r="B1759" t="str">
            <v>HYF.HYF</v>
          </cell>
          <cell r="C1759" t="str">
            <v>TELECOLOR INDIA PRIVATE LIMITED</v>
          </cell>
        </row>
        <row r="1760">
          <cell r="B1760" t="str">
            <v>864</v>
          </cell>
          <cell r="C1760" t="str">
            <v>Social Justice Empowerment and Welfare Department,Government of Sikkim</v>
          </cell>
        </row>
        <row r="1761">
          <cell r="B1761" t="str">
            <v>0864</v>
          </cell>
          <cell r="C1761" t="str">
            <v>Social Justice Empowerment and Welfare Department, Government of Sikkim</v>
          </cell>
        </row>
        <row r="1762">
          <cell r="B1762" t="str">
            <v>0003070000</v>
          </cell>
          <cell r="C1762" t="str">
            <v>Bandhan Bank Limited</v>
          </cell>
        </row>
        <row r="1763">
          <cell r="B1763" t="str">
            <v>987</v>
          </cell>
          <cell r="C1763" t="str">
            <v>BSNL Gujarat Telecom Circle</v>
          </cell>
        </row>
        <row r="1764">
          <cell r="B1764" t="str">
            <v>0987</v>
          </cell>
          <cell r="C1764" t="str">
            <v>BSNL Gujarat</v>
          </cell>
        </row>
        <row r="1765">
          <cell r="B1765" t="str">
            <v>0003080000</v>
          </cell>
          <cell r="C1765" t="str">
            <v>Apollo Munich Health Insurance Company Ltd.</v>
          </cell>
        </row>
        <row r="1766">
          <cell r="B1766" t="str">
            <v>513</v>
          </cell>
          <cell r="C1766" t="str">
            <v>Department of Panchayat Govt. of Gujarat</v>
          </cell>
        </row>
        <row r="1767">
          <cell r="B1767" t="str">
            <v>0513</v>
          </cell>
          <cell r="C1767" t="str">
            <v>EGRAM VISHWAGRAM SOCIETY</v>
          </cell>
        </row>
        <row r="1768">
          <cell r="B1768" t="str">
            <v>0623</v>
          </cell>
          <cell r="C1768" t="str">
            <v>Andhra Bank</v>
          </cell>
        </row>
        <row r="1769">
          <cell r="B1769" t="str">
            <v>0643</v>
          </cell>
          <cell r="C1769" t="str">
            <v>South Indian Bank</v>
          </cell>
        </row>
        <row r="1770">
          <cell r="B1770" t="str">
            <v>0667</v>
          </cell>
          <cell r="C1770" t="str">
            <v>IDBI Bank Ltd</v>
          </cell>
        </row>
        <row r="1771">
          <cell r="B1771" t="str">
            <v>0003090000</v>
          </cell>
          <cell r="C1771" t="str">
            <v>Fino Payments Bank Limited</v>
          </cell>
        </row>
        <row r="1772">
          <cell r="B1772" t="str">
            <v>0652</v>
          </cell>
          <cell r="C1772" t="str">
            <v>Oriental Bank of Commerce</v>
          </cell>
        </row>
        <row r="1773">
          <cell r="B1773" t="str">
            <v>0648</v>
          </cell>
          <cell r="C1773" t="str">
            <v>Bank of Baroda</v>
          </cell>
        </row>
        <row r="1774">
          <cell r="B1774" t="str">
            <v>829</v>
          </cell>
          <cell r="C1774" t="str">
            <v>Commissioner of School Education AP</v>
          </cell>
        </row>
        <row r="1775">
          <cell r="B1775" t="str">
            <v>0658</v>
          </cell>
          <cell r="C1775" t="str">
            <v>Canara Bank II</v>
          </cell>
        </row>
        <row r="1776">
          <cell r="B1776" t="str">
            <v>0646</v>
          </cell>
          <cell r="C1776" t="str">
            <v>YES Bank Limited</v>
          </cell>
        </row>
        <row r="1777">
          <cell r="B1777" t="str">
            <v>0635</v>
          </cell>
          <cell r="C1777" t="str">
            <v>HDFC Bank Limited</v>
          </cell>
        </row>
        <row r="1778">
          <cell r="B1778" t="str">
            <v>0670</v>
          </cell>
          <cell r="C1778" t="str">
            <v>Baroda UP Gramin Bank</v>
          </cell>
        </row>
        <row r="1779">
          <cell r="B1779" t="str">
            <v>ESECURE.ESEPL</v>
          </cell>
          <cell r="C1779" t="str">
            <v>ESecure EMS Pvt Ltd</v>
          </cell>
        </row>
        <row r="1780">
          <cell r="B1780" t="str">
            <v>TECHRIZES.BIOAUTH</v>
          </cell>
          <cell r="C1780" t="str">
            <v>TECH RIZES TRANSDOMAIN PRIVATE LIMITED</v>
          </cell>
        </row>
        <row r="1781">
          <cell r="B1781" t="str">
            <v>0639</v>
          </cell>
          <cell r="C1781" t="str">
            <v>Karnataka Bank</v>
          </cell>
        </row>
        <row r="1782">
          <cell r="B1782" t="str">
            <v>0003110000</v>
          </cell>
          <cell r="C1782" t="str">
            <v>Telangana State Technology Services Limited</v>
          </cell>
        </row>
        <row r="1783">
          <cell r="B1783" t="str">
            <v>0645</v>
          </cell>
          <cell r="C1783" t="str">
            <v>Dhanlaxmi Bank</v>
          </cell>
        </row>
        <row r="1784">
          <cell r="B1784" t="str">
            <v>0604</v>
          </cell>
          <cell r="C1784" t="str">
            <v>CORPORATION BANK</v>
          </cell>
        </row>
        <row r="1785">
          <cell r="B1785" t="str">
            <v>0657</v>
          </cell>
          <cell r="C1785" t="str">
            <v>CANARA BANK</v>
          </cell>
        </row>
        <row r="1786">
          <cell r="B1786" t="str">
            <v>0000298000</v>
          </cell>
          <cell r="C1786" t="str">
            <v>Internal Auth service monitori</v>
          </cell>
        </row>
        <row r="1787">
          <cell r="B1787" t="str">
            <v>0213</v>
          </cell>
          <cell r="C1787" t="str">
            <v>Special Secretary Home,Govt. of Manipur</v>
          </cell>
        </row>
        <row r="1788">
          <cell r="B1788" t="str">
            <v>TECHSHINO.TTIPL</v>
          </cell>
          <cell r="C1788" t="str">
            <v>TECHSHINO TECHNOLOGY INDIA PRIVITE LIMITED</v>
          </cell>
        </row>
        <row r="1789">
          <cell r="B1789" t="str">
            <v>0866</v>
          </cell>
          <cell r="C1789" t="str">
            <v>Women Development and Child Welfare Department, Govt of Telangana</v>
          </cell>
        </row>
        <row r="1790">
          <cell r="B1790" t="str">
            <v>866</v>
          </cell>
          <cell r="C1790" t="str">
            <v>Women Development and Child Welfare Department, Govt of Telangana</v>
          </cell>
        </row>
        <row r="1791">
          <cell r="B1791" t="str">
            <v>0003120000</v>
          </cell>
          <cell r="C1791" t="str">
            <v>Fincare Small Finance Bank Limited</v>
          </cell>
        </row>
        <row r="1792">
          <cell r="B1792" t="str">
            <v>0620</v>
          </cell>
          <cell r="C1792" t="str">
            <v>UCO BANK</v>
          </cell>
        </row>
        <row r="1793">
          <cell r="B1793" t="str">
            <v>0101256389</v>
          </cell>
          <cell r="C1793" t="str">
            <v>Rupen</v>
          </cell>
        </row>
        <row r="1794">
          <cell r="B1794" t="str">
            <v>995</v>
          </cell>
          <cell r="C1794" t="str">
            <v>Directorate of  Social Welfare Nagaland</v>
          </cell>
        </row>
        <row r="1795">
          <cell r="B1795" t="str">
            <v>0995</v>
          </cell>
          <cell r="C1795" t="str">
            <v>Directorate of Social Welfare, Nagaland</v>
          </cell>
        </row>
        <row r="1796">
          <cell r="B1796" t="str">
            <v>EZETAP2017.EZETAP</v>
          </cell>
          <cell r="C1796" t="str">
            <v>Ezetap Mobile Solutions Pvt Ltd</v>
          </cell>
        </row>
        <row r="1797">
          <cell r="B1797" t="str">
            <v>SYNCBYTE.MC01A</v>
          </cell>
          <cell r="C1797" t="str">
            <v>Syncbyte Innovations Private Limited</v>
          </cell>
        </row>
        <row r="1798">
          <cell r="B1798" t="str">
            <v>0003140000</v>
          </cell>
          <cell r="C1798" t="str">
            <v>Ventura Securities Ltd.</v>
          </cell>
        </row>
        <row r="1799">
          <cell r="B1799" t="str">
            <v>SUPREMA.TRANSLINE</v>
          </cell>
          <cell r="C1799" t="str">
            <v>TRANSLINE TECHNOLOGIES PRIVATE LIMITED</v>
          </cell>
        </row>
        <row r="1800">
          <cell r="B1800" t="str">
            <v>2734</v>
          </cell>
          <cell r="C1800" t="str">
            <v>Bangiya Gramin Vikash Bank</v>
          </cell>
        </row>
        <row r="1801">
          <cell r="B1801" t="str">
            <v>2732</v>
          </cell>
          <cell r="C1801" t="str">
            <v>Manipur Rural Bank</v>
          </cell>
        </row>
        <row r="1802">
          <cell r="B1802" t="str">
            <v>2733</v>
          </cell>
          <cell r="C1802" t="str">
            <v>Tripura Gramin Bank</v>
          </cell>
        </row>
        <row r="1803">
          <cell r="B1803" t="str">
            <v>0003150000</v>
          </cell>
          <cell r="C1803" t="str">
            <v>Smart Payment Solutions Pvt. Ltd.</v>
          </cell>
        </row>
        <row r="1804">
          <cell r="B1804" t="str">
            <v>0003160000</v>
          </cell>
          <cell r="C1804" t="str">
            <v>Mahanagar Telephone Nigam Limited</v>
          </cell>
        </row>
        <row r="1805">
          <cell r="B1805" t="str">
            <v>0671</v>
          </cell>
          <cell r="C1805" t="str">
            <v>Baroda Rajasthan Kshetriya Gramin Bank</v>
          </cell>
        </row>
        <row r="1806">
          <cell r="B1806" t="str">
            <v>0654</v>
          </cell>
          <cell r="C1806" t="str">
            <v>State Bank of India</v>
          </cell>
        </row>
        <row r="1807">
          <cell r="B1807" t="str">
            <v>0664</v>
          </cell>
          <cell r="C1807" t="str">
            <v>Bank of Baroda_2</v>
          </cell>
        </row>
        <row r="1808">
          <cell r="B1808" t="str">
            <v>0649</v>
          </cell>
          <cell r="C1808" t="str">
            <v>Bank of India</v>
          </cell>
        </row>
        <row r="1809">
          <cell r="B1809" t="str">
            <v>0003170000</v>
          </cell>
          <cell r="C1809" t="str">
            <v>Deutsche Bank AG</v>
          </cell>
        </row>
        <row r="1810">
          <cell r="B1810" t="str">
            <v>2739</v>
          </cell>
          <cell r="C1810" t="str">
            <v xml:space="preserve">Chaitanya Godavari Grameen Bank </v>
          </cell>
        </row>
        <row r="1811">
          <cell r="B1811" t="str">
            <v>0653</v>
          </cell>
          <cell r="C1811" t="str">
            <v>Punjab National Bank</v>
          </cell>
        </row>
        <row r="1812">
          <cell r="B1812" t="str">
            <v>0641</v>
          </cell>
          <cell r="C1812" t="str">
            <v>The Nainital Bank Limited</v>
          </cell>
        </row>
        <row r="1813">
          <cell r="B1813" t="str">
            <v>NEXTBIOMETRICS.AQT</v>
          </cell>
          <cell r="C1813" t="str">
            <v>AQTRONICS TECHNOLOGIES PRIVATE LIMITED</v>
          </cell>
        </row>
        <row r="1814">
          <cell r="B1814" t="str">
            <v>AQTRONICS.AQT</v>
          </cell>
          <cell r="C1814" t="str">
            <v>AQTRONICS TECHNOLOGIES PVT LTD</v>
          </cell>
        </row>
        <row r="1815">
          <cell r="B1815" t="str">
            <v>0829</v>
          </cell>
          <cell r="C1815" t="str">
            <v>Dept. of School Education ,Govt of Andhra Pradesh</v>
          </cell>
        </row>
        <row r="1816">
          <cell r="B1816" t="str">
            <v>2756</v>
          </cell>
          <cell r="C1816" t="str">
            <v>UTTARAKHAND GRAMIN BANK</v>
          </cell>
        </row>
        <row r="1817">
          <cell r="B1817" t="str">
            <v>0662</v>
          </cell>
          <cell r="C1817" t="str">
            <v>Bank of Maharashtra</v>
          </cell>
        </row>
        <row r="1818">
          <cell r="B1818" t="str">
            <v>994</v>
          </cell>
          <cell r="C1818" t="str">
            <v>Director Social Welfare, Meghalaya</v>
          </cell>
        </row>
        <row r="1819">
          <cell r="B1819" t="str">
            <v>0994</v>
          </cell>
          <cell r="C1819" t="str">
            <v>Directorate of Social Welfare, Meghalaya</v>
          </cell>
        </row>
        <row r="1820">
          <cell r="B1820" t="str">
            <v>0650</v>
          </cell>
          <cell r="C1820" t="str">
            <v>CENTRAL BANK OF INDIA</v>
          </cell>
        </row>
        <row r="1821">
          <cell r="B1821" t="str">
            <v>2767</v>
          </cell>
          <cell r="C1821" t="str">
            <v>Uttarbanga Kshetriya Gramin Bank</v>
          </cell>
        </row>
        <row r="1822">
          <cell r="B1822" t="str">
            <v>2769</v>
          </cell>
          <cell r="C1822" t="str">
            <v>Uttar Bihar Gramin Bank</v>
          </cell>
        </row>
        <row r="1823">
          <cell r="B1823" t="str">
            <v>ECILPOS.ECIL</v>
          </cell>
          <cell r="C1823" t="str">
            <v>Electronics Corporation of India Limited</v>
          </cell>
        </row>
        <row r="1824">
          <cell r="B1824" t="str">
            <v>2768</v>
          </cell>
          <cell r="C1824" t="str">
            <v xml:space="preserve">Central Madhya Pradesh Gramin Bank </v>
          </cell>
        </row>
        <row r="1825">
          <cell r="B1825" t="str">
            <v>2748</v>
          </cell>
          <cell r="C1825" t="str">
            <v>MEGHALAYA RURAL BANK</v>
          </cell>
        </row>
        <row r="1826">
          <cell r="B1826" t="str">
            <v>0660</v>
          </cell>
          <cell r="C1826" t="str">
            <v>Punjab &amp; Sindh Bank</v>
          </cell>
        </row>
        <row r="1827">
          <cell r="B1827" t="str">
            <v>2745</v>
          </cell>
          <cell r="C1827" t="str">
            <v>Langpi Dehangi Rural Bank</v>
          </cell>
        </row>
        <row r="1828">
          <cell r="B1828" t="str">
            <v>2741</v>
          </cell>
          <cell r="C1828" t="str">
            <v>ARUNACHAL PRADESH RURAL BANK</v>
          </cell>
        </row>
        <row r="1829">
          <cell r="B1829" t="str">
            <v>2740</v>
          </cell>
          <cell r="C1829" t="str">
            <v>Andhra Pradesh Grameena Vikas Bank</v>
          </cell>
        </row>
        <row r="1830">
          <cell r="B1830" t="str">
            <v>2743</v>
          </cell>
          <cell r="C1830" t="str">
            <v>Ellaquai Dehati Bank</v>
          </cell>
        </row>
        <row r="1831">
          <cell r="B1831" t="str">
            <v>2744</v>
          </cell>
          <cell r="C1831" t="str">
            <v>Kaveri Grameena Bank</v>
          </cell>
        </row>
        <row r="1832">
          <cell r="B1832" t="str">
            <v>2746</v>
          </cell>
          <cell r="C1832" t="str">
            <v>MADHYANCHAL GRAMIN BANK</v>
          </cell>
        </row>
        <row r="1833">
          <cell r="B1833" t="str">
            <v>2747</v>
          </cell>
          <cell r="C1833" t="str">
            <v>MALWA GRAMIN BANK</v>
          </cell>
        </row>
        <row r="1834">
          <cell r="B1834" t="str">
            <v>2749</v>
          </cell>
          <cell r="C1834" t="str">
            <v>MIZORAM RURAL BANK</v>
          </cell>
        </row>
        <row r="1835">
          <cell r="B1835" t="str">
            <v>0003180000</v>
          </cell>
          <cell r="C1835" t="str">
            <v>Suryoday Small Finance Bank Ltd.</v>
          </cell>
        </row>
        <row r="1836">
          <cell r="B1836" t="str">
            <v>2751</v>
          </cell>
          <cell r="C1836" t="str">
            <v>e-PURVANCHAL BANK</v>
          </cell>
        </row>
        <row r="1837">
          <cell r="B1837" t="str">
            <v>2752</v>
          </cell>
          <cell r="C1837" t="str">
            <v>RAJASTHAN MARUDHARA GRAMIN BANK</v>
          </cell>
        </row>
        <row r="1838">
          <cell r="B1838" t="str">
            <v>2753</v>
          </cell>
          <cell r="C1838" t="str">
            <v>SAURASHTRA GRAMIN BANK</v>
          </cell>
        </row>
        <row r="1839">
          <cell r="B1839" t="str">
            <v>2754</v>
          </cell>
          <cell r="C1839" t="str">
            <v>TELANGANA GRAMEENA BANK</v>
          </cell>
        </row>
        <row r="1840">
          <cell r="B1840" t="str">
            <v>2755</v>
          </cell>
          <cell r="C1840" t="str">
            <v>UTKAL GRAMEEN BANK</v>
          </cell>
        </row>
        <row r="1841">
          <cell r="B1841" t="str">
            <v>2757</v>
          </cell>
          <cell r="C1841" t="str">
            <v>VANANCHAL GRAMIN BANK</v>
          </cell>
        </row>
        <row r="1842">
          <cell r="B1842" t="str">
            <v>2742</v>
          </cell>
          <cell r="C1842" t="str">
            <v>CHHATTISGARH RAJYA  GRAMIN BANK</v>
          </cell>
        </row>
        <row r="1843">
          <cell r="B1843" t="str">
            <v>0003190000</v>
          </cell>
          <cell r="C1843" t="str">
            <v>The Nainital Bank Limited</v>
          </cell>
        </row>
        <row r="1844">
          <cell r="B1844" t="str">
            <v>0003210000</v>
          </cell>
          <cell r="C1844" t="str">
            <v>Apna Sahakari Bank Ltd</v>
          </cell>
        </row>
        <row r="1845">
          <cell r="B1845" t="str">
            <v>0003220000</v>
          </cell>
          <cell r="C1845" t="str">
            <v>Paytm Payments Bank Limited</v>
          </cell>
        </row>
        <row r="1846">
          <cell r="B1846" t="str">
            <v>0933</v>
          </cell>
          <cell r="C1846" t="str">
            <v>Social Welfare Department, Govt of Manipur</v>
          </cell>
        </row>
        <row r="1847">
          <cell r="B1847" t="str">
            <v>GTID.APNAPAY</v>
          </cell>
          <cell r="C1847" t="str">
            <v>GTID Solutions Development Pvt Ltd</v>
          </cell>
        </row>
        <row r="1848">
          <cell r="B1848" t="str">
            <v>2737</v>
          </cell>
          <cell r="C1848" t="str">
            <v>KERALA GRAMINA BANK</v>
          </cell>
        </row>
        <row r="1849">
          <cell r="B1849" t="str">
            <v>2738</v>
          </cell>
          <cell r="C1849" t="str">
            <v>Karnataka Gramin Bank</v>
          </cell>
        </row>
        <row r="1850">
          <cell r="B1850" t="str">
            <v>2771</v>
          </cell>
          <cell r="C1850" t="str">
            <v>Odisha Gramya Bank</v>
          </cell>
        </row>
        <row r="1851">
          <cell r="B1851" t="str">
            <v>2772</v>
          </cell>
          <cell r="C1851" t="str">
            <v>Pandyan Grama Bank</v>
          </cell>
        </row>
        <row r="1852">
          <cell r="B1852" t="str">
            <v>2760</v>
          </cell>
          <cell r="C1852" t="str">
            <v>Jharkhand Gramin Bank</v>
          </cell>
        </row>
        <row r="1853">
          <cell r="B1853" t="str">
            <v>2770</v>
          </cell>
          <cell r="C1853" t="str">
            <v>Paschim Banga Gramin Bank</v>
          </cell>
        </row>
        <row r="1854">
          <cell r="B1854" t="str">
            <v>0003230000</v>
          </cell>
          <cell r="C1854" t="str">
            <v>Government eMarketplace , SPV</v>
          </cell>
        </row>
        <row r="1855">
          <cell r="B1855" t="str">
            <v>2758</v>
          </cell>
          <cell r="C1855" t="str">
            <v>Madhya Pradesh Gramin Bank</v>
          </cell>
        </row>
        <row r="1856">
          <cell r="B1856" t="str">
            <v>0003240000</v>
          </cell>
          <cell r="C1856" t="str">
            <v>SE Investments Ltd</v>
          </cell>
        </row>
        <row r="1857">
          <cell r="B1857" t="str">
            <v>2759</v>
          </cell>
          <cell r="C1857" t="str">
            <v>Aryavrat Bank</v>
          </cell>
        </row>
        <row r="1858">
          <cell r="B1858" t="str">
            <v>0167</v>
          </cell>
          <cell r="C1858" t="str">
            <v>DC SHAHDARA</v>
          </cell>
        </row>
        <row r="1859">
          <cell r="B1859" t="str">
            <v>0619</v>
          </cell>
          <cell r="C1859" t="str">
            <v>Bank of Baroda_3</v>
          </cell>
        </row>
        <row r="1860">
          <cell r="B1860" t="str">
            <v>0812</v>
          </cell>
          <cell r="C1860" t="str">
            <v>DC NORTH-EAST</v>
          </cell>
        </row>
        <row r="1861">
          <cell r="B1861" t="str">
            <v>167</v>
          </cell>
          <cell r="C1861" t="str">
            <v>DY. COMMISSIONER SHAHDARA</v>
          </cell>
        </row>
        <row r="1862">
          <cell r="B1862" t="str">
            <v>2761</v>
          </cell>
          <cell r="C1862" t="str">
            <v>Vidharbha Konkan Gramin Bank</v>
          </cell>
        </row>
        <row r="1863">
          <cell r="B1863" t="str">
            <v>2766</v>
          </cell>
          <cell r="C1863" t="str">
            <v>Maharashtra Gramin Bank</v>
          </cell>
        </row>
        <row r="1864">
          <cell r="B1864" t="str">
            <v>0008</v>
          </cell>
          <cell r="C1864" t="str">
            <v>RO Ranchi</v>
          </cell>
        </row>
        <row r="1865">
          <cell r="B1865" t="str">
            <v>0009</v>
          </cell>
          <cell r="C1865" t="str">
            <v>Tech Centre</v>
          </cell>
        </row>
        <row r="1866">
          <cell r="B1866" t="str">
            <v>0002</v>
          </cell>
          <cell r="C1866" t="str">
            <v>RO Bangalore</v>
          </cell>
        </row>
        <row r="1867">
          <cell r="B1867" t="str">
            <v>0005</v>
          </cell>
          <cell r="C1867" t="str">
            <v>RO Hyderabad</v>
          </cell>
        </row>
        <row r="1868">
          <cell r="B1868" t="str">
            <v>0007</v>
          </cell>
          <cell r="C1868" t="str">
            <v>RO Guwahati</v>
          </cell>
        </row>
        <row r="1869">
          <cell r="B1869" t="str">
            <v>0003</v>
          </cell>
          <cell r="C1869" t="str">
            <v>RO Chandigarh</v>
          </cell>
        </row>
        <row r="1870">
          <cell r="B1870" t="str">
            <v>834</v>
          </cell>
          <cell r="C1870" t="str">
            <v>Directorate Women and Child Development Chhattisgarh</v>
          </cell>
        </row>
        <row r="1871">
          <cell r="B1871" t="str">
            <v>0834</v>
          </cell>
          <cell r="C1871" t="str">
            <v>Directorate of Women and Child Development Chhattisgarh</v>
          </cell>
        </row>
        <row r="1872">
          <cell r="B1872" t="str">
            <v>0004</v>
          </cell>
          <cell r="C1872" t="str">
            <v>RO Delhi</v>
          </cell>
        </row>
        <row r="1873">
          <cell r="B1873" t="str">
            <v>ZKTeco.ZKTBIPL</v>
          </cell>
          <cell r="C1873" t="str">
            <v>ZKTECO BIOMETRICS INDIA PRIVATE LIMITED</v>
          </cell>
        </row>
        <row r="1874">
          <cell r="B1874" t="str">
            <v>0010</v>
          </cell>
          <cell r="C1874" t="str">
            <v>RO Mumbai</v>
          </cell>
        </row>
        <row r="1875">
          <cell r="B1875" t="str">
            <v>826</v>
          </cell>
          <cell r="C1875" t="str">
            <v>Directorate of Social welfare, A&amp;N Islands</v>
          </cell>
        </row>
        <row r="1876">
          <cell r="B1876" t="str">
            <v>0826</v>
          </cell>
          <cell r="C1876" t="str">
            <v xml:space="preserve"> Directorate of Social welfare, A&amp;N Islands</v>
          </cell>
        </row>
        <row r="1877">
          <cell r="B1877" t="str">
            <v>2806</v>
          </cell>
          <cell r="C1877" t="str">
            <v>Bihar Gramin Bank</v>
          </cell>
        </row>
        <row r="1878">
          <cell r="B1878" t="str">
            <v>0006</v>
          </cell>
          <cell r="C1878" t="str">
            <v>RO Lucknow</v>
          </cell>
        </row>
        <row r="1879">
          <cell r="B1879" t="str">
            <v>0003250000</v>
          </cell>
          <cell r="C1879" t="str">
            <v>JIO PAYMENTS BANK LIMITED</v>
          </cell>
        </row>
        <row r="1880">
          <cell r="B1880" t="str">
            <v>989</v>
          </cell>
          <cell r="C1880" t="str">
            <v>Integrated Child Development Services , Government of Tamil Nadu</v>
          </cell>
        </row>
        <row r="1881">
          <cell r="B1881" t="str">
            <v>0989</v>
          </cell>
          <cell r="C1881" t="str">
            <v>Integrated Child Development Services , Government of Tamil Nadu</v>
          </cell>
        </row>
        <row r="1882">
          <cell r="B1882" t="str">
            <v>0124</v>
          </cell>
          <cell r="C1882" t="str">
            <v xml:space="preserve">Gujarat Social Infrastructure Development Society </v>
          </cell>
        </row>
        <row r="1883">
          <cell r="B1883" t="str">
            <v>2897</v>
          </cell>
          <cell r="C1883" t="str">
            <v>e-KASHI GOMTI SAMYUT GRAMIN BANK</v>
          </cell>
        </row>
        <row r="1884">
          <cell r="B1884" t="str">
            <v>0003260000</v>
          </cell>
          <cell r="C1884" t="str">
            <v>Tata Capital Housing Finance Ltd.</v>
          </cell>
        </row>
        <row r="1885">
          <cell r="B1885" t="str">
            <v>514</v>
          </cell>
          <cell r="C1885" t="str">
            <v>SCHHOOL EDUCATION DEPT,GOVT OF TAMIL NADU</v>
          </cell>
        </row>
        <row r="1886">
          <cell r="B1886" t="str">
            <v>0514</v>
          </cell>
          <cell r="C1886" t="str">
            <v>SCHOOL EDUCATION DEPT,GOVT OF TAMIL NADU</v>
          </cell>
        </row>
        <row r="1887">
          <cell r="B1887" t="str">
            <v>2762</v>
          </cell>
          <cell r="C1887" t="str">
            <v>ANDHRA PRAGATHI GRAMEENA BANK</v>
          </cell>
        </row>
        <row r="1888">
          <cell r="B1888" t="str">
            <v>2763</v>
          </cell>
          <cell r="C1888" t="str">
            <v>KARNATAKA VIKAS GRAMEENA BANK</v>
          </cell>
        </row>
        <row r="1889">
          <cell r="B1889" t="str">
            <v>2764</v>
          </cell>
          <cell r="C1889" t="str">
            <v>PRATHAMA BANK</v>
          </cell>
        </row>
        <row r="1890">
          <cell r="B1890" t="str">
            <v>0001</v>
          </cell>
          <cell r="C1890" t="str">
            <v>UIDAI HQ</v>
          </cell>
        </row>
        <row r="1891">
          <cell r="B1891" t="str">
            <v>2765</v>
          </cell>
          <cell r="C1891" t="str">
            <v>BARODA GUJARAT GRAMIN BANK</v>
          </cell>
        </row>
        <row r="1892">
          <cell r="B1892" t="str">
            <v>2711</v>
          </cell>
          <cell r="C1892" t="str">
            <v>THE CHIEF POSTMASTER GENERAL, ASSAM CIRCLE GUWAHATI</v>
          </cell>
        </row>
        <row r="1893">
          <cell r="B1893" t="str">
            <v>ANALOGICS.ATIL</v>
          </cell>
          <cell r="C1893" t="str">
            <v>ANALOGICS TECH INDIA LIMITED</v>
          </cell>
        </row>
        <row r="1894">
          <cell r="B1894" t="str">
            <v>0813</v>
          </cell>
          <cell r="C1894" t="str">
            <v>East Delhi DC</v>
          </cell>
        </row>
        <row r="1895">
          <cell r="B1895" t="str">
            <v>0805</v>
          </cell>
          <cell r="C1895" t="str">
            <v>DC NORTH WEST</v>
          </cell>
        </row>
        <row r="1896">
          <cell r="B1896" t="str">
            <v>0808</v>
          </cell>
          <cell r="C1896" t="str">
            <v>Delhi Central DC</v>
          </cell>
        </row>
        <row r="1897">
          <cell r="B1897" t="str">
            <v>0003270000</v>
          </cell>
          <cell r="C1897" t="str">
            <v>Policy Bazaar Insurance Web Aggregator Pvt. Ltd</v>
          </cell>
        </row>
        <row r="1898">
          <cell r="B1898" t="str">
            <v>0003280000</v>
          </cell>
          <cell r="C1898" t="str">
            <v>Shreetron India Limited</v>
          </cell>
        </row>
        <row r="1899">
          <cell r="B1899" t="str">
            <v>0003290000</v>
          </cell>
          <cell r="C1899" t="str">
            <v>ICICI home Finance Company Limited</v>
          </cell>
        </row>
        <row r="1900">
          <cell r="B1900" t="str">
            <v>0810</v>
          </cell>
          <cell r="C1900" t="str">
            <v>DC NEW DELHI</v>
          </cell>
        </row>
        <row r="1901">
          <cell r="B1901" t="str">
            <v>118</v>
          </cell>
          <cell r="C1901" t="str">
            <v>General Admn. Department, Govt of Assam</v>
          </cell>
        </row>
        <row r="1902">
          <cell r="B1902" t="str">
            <v>0003310000</v>
          </cell>
          <cell r="C1902" t="str">
            <v xml:space="preserve">Chattisgarh Infotech &amp;amp;amp;amp; Biotech Promotion Society </v>
          </cell>
        </row>
        <row r="1903">
          <cell r="B1903" t="str">
            <v>0003320000</v>
          </cell>
          <cell r="C1903" t="str">
            <v>AU Small Finance Bank Limited</v>
          </cell>
        </row>
        <row r="1904">
          <cell r="B1904" t="str">
            <v>854</v>
          </cell>
          <cell r="C1904" t="str">
            <v>Women &amp; Child  Devlopment, Maharashtra</v>
          </cell>
        </row>
        <row r="1905">
          <cell r="B1905" t="str">
            <v>0854</v>
          </cell>
          <cell r="C1905" t="str">
            <v>Women &amp; Child  Devlopment, Maharashtra</v>
          </cell>
        </row>
        <row r="1906">
          <cell r="B1906" t="str">
            <v>0003330000</v>
          </cell>
          <cell r="C1906" t="str">
            <v>Aegon Religare life Insurance Company Limited</v>
          </cell>
        </row>
        <row r="1907">
          <cell r="B1907" t="str">
            <v>166</v>
          </cell>
          <cell r="C1907" t="str">
            <v>DC South East</v>
          </cell>
        </row>
        <row r="1908">
          <cell r="B1908" t="str">
            <v>0166</v>
          </cell>
          <cell r="C1908" t="str">
            <v>D C South East</v>
          </cell>
        </row>
        <row r="1909">
          <cell r="B1909" t="str">
            <v>0003340000</v>
          </cell>
          <cell r="C1909" t="str">
            <v>Citi Bank</v>
          </cell>
        </row>
        <row r="1910">
          <cell r="B1910" t="str">
            <v>IRITECH.IRITECHINDIA</v>
          </cell>
          <cell r="C1910" t="str">
            <v>Iritech Technology India Pvt Ltd</v>
          </cell>
        </row>
        <row r="1911">
          <cell r="B1911" t="str">
            <v>LYF.REL</v>
          </cell>
          <cell r="C1911" t="str">
            <v>RELIANCE JIO INFOCOMM LIMITED</v>
          </cell>
        </row>
        <row r="1912">
          <cell r="B1912" t="str">
            <v>850</v>
          </cell>
          <cell r="C1912" t="str">
            <v xml:space="preserve">Department of Women and child Department Kerala </v>
          </cell>
        </row>
        <row r="1913">
          <cell r="B1913" t="str">
            <v>0850</v>
          </cell>
          <cell r="C1913" t="str">
            <v xml:space="preserve">Department of Women and child Department Kerala </v>
          </cell>
        </row>
        <row r="1914">
          <cell r="B1914" t="str">
            <v>171</v>
          </cell>
          <cell r="C1914" t="str">
            <v>Dept. Of IT, Govt of Manipur</v>
          </cell>
        </row>
        <row r="1915">
          <cell r="B1915" t="str">
            <v>0171</v>
          </cell>
          <cell r="C1915" t="str">
            <v>Department of Information Technology, Govt. Of Manipur</v>
          </cell>
        </row>
        <row r="1916">
          <cell r="B1916" t="str">
            <v>868</v>
          </cell>
          <cell r="C1916" t="str">
            <v>Directorate of Social Welfare &amp; Social Education, Govt. of Tripura</v>
          </cell>
        </row>
        <row r="1917">
          <cell r="B1917" t="str">
            <v>0868</v>
          </cell>
          <cell r="C1917" t="str">
            <v>Directorate of Social Welfare &amp; Social Education, Govt. of Tripura</v>
          </cell>
        </row>
        <row r="1918">
          <cell r="B1918" t="str">
            <v>0871</v>
          </cell>
          <cell r="C1918" t="str">
            <v>School Education &amp; Sports, UP</v>
          </cell>
        </row>
        <row r="1919">
          <cell r="B1919" t="str">
            <v>871</v>
          </cell>
          <cell r="C1919" t="str">
            <v>School Education &amp; Sports, Uttar Pradesh</v>
          </cell>
        </row>
        <row r="1920">
          <cell r="B1920" t="str">
            <v>2820</v>
          </cell>
          <cell r="C1920" t="str">
            <v>Director ,CS&amp;CA</v>
          </cell>
        </row>
        <row r="1921">
          <cell r="B1921" t="str">
            <v>0011</v>
          </cell>
          <cell r="C1921" t="str">
            <v>UIDAI Camp Office Patna</v>
          </cell>
        </row>
        <row r="1922">
          <cell r="B1922" t="str">
            <v>172</v>
          </cell>
          <cell r="C1922" t="str">
            <v xml:space="preserve">RURAL DEVELOPMENT AND PANCHAYAT RAJ Government of Karnataka </v>
          </cell>
        </row>
        <row r="1923">
          <cell r="B1923" t="str">
            <v>0172</v>
          </cell>
          <cell r="C1923" t="str">
            <v>RURAL DEVELOPMENT AND PANCHAYAT RAJ GOVT KARNATAKA</v>
          </cell>
        </row>
        <row r="1924">
          <cell r="B1924" t="str">
            <v>0806</v>
          </cell>
          <cell r="C1924" t="str">
            <v>DCSW</v>
          </cell>
        </row>
        <row r="1925">
          <cell r="B1925" t="str">
            <v>0003350000</v>
          </cell>
          <cell r="C1925" t="str">
            <v>Religare Health Insurance Co. Ltd.</v>
          </cell>
        </row>
        <row r="1926">
          <cell r="B1926" t="str">
            <v>0003360000</v>
          </cell>
          <cell r="C1926" t="str">
            <v>India Post Payments Bank</v>
          </cell>
        </row>
        <row r="1927">
          <cell r="B1927" t="str">
            <v>0143</v>
          </cell>
          <cell r="C1927" t="str">
            <v>Odisha Computer Appliation Centre</v>
          </cell>
        </row>
        <row r="1928">
          <cell r="B1928" t="str">
            <v>870</v>
          </cell>
          <cell r="C1928" t="str">
            <v>WCD UP</v>
          </cell>
        </row>
        <row r="1929">
          <cell r="B1929" t="str">
            <v>0870</v>
          </cell>
          <cell r="C1929" t="str">
            <v>WCD UP</v>
          </cell>
        </row>
        <row r="1930">
          <cell r="B1930" t="str">
            <v>2789</v>
          </cell>
          <cell r="C1930" t="str">
            <v>Deputy commissioner Kokrajhar</v>
          </cell>
        </row>
        <row r="1931">
          <cell r="B1931" t="str">
            <v>2793</v>
          </cell>
          <cell r="C1931" t="str">
            <v>Deputy commissioner Goalpara</v>
          </cell>
        </row>
        <row r="1932">
          <cell r="B1932" t="str">
            <v>2791</v>
          </cell>
          <cell r="C1932" t="str">
            <v>Deputy Commissioner Dhubri</v>
          </cell>
        </row>
        <row r="1933">
          <cell r="B1933" t="str">
            <v>2798</v>
          </cell>
          <cell r="C1933" t="str">
            <v>Deputy commissioner, Lakhimpur</v>
          </cell>
        </row>
        <row r="1934">
          <cell r="B1934" t="str">
            <v>2799</v>
          </cell>
          <cell r="C1934" t="str">
            <v>DEPUTY COMMISSIONER DHEMAJI</v>
          </cell>
        </row>
        <row r="1935">
          <cell r="B1935" t="str">
            <v>2773</v>
          </cell>
          <cell r="C1935" t="str">
            <v>Deputy commissioner Tinsukia</v>
          </cell>
        </row>
        <row r="1936">
          <cell r="B1936" t="str">
            <v>2774</v>
          </cell>
          <cell r="C1936" t="str">
            <v>Deputy commissioner Dibrugarh</v>
          </cell>
        </row>
        <row r="1937">
          <cell r="B1937" t="str">
            <v>2775</v>
          </cell>
          <cell r="C1937" t="str">
            <v>Deputy commissioner Sivasagar</v>
          </cell>
        </row>
        <row r="1938">
          <cell r="B1938" t="str">
            <v>2778</v>
          </cell>
          <cell r="C1938" t="str">
            <v>Deputy commissioner Jorhat</v>
          </cell>
        </row>
        <row r="1939">
          <cell r="B1939" t="str">
            <v>2777</v>
          </cell>
          <cell r="C1939" t="str">
            <v>Office of the Deputy Commissioner, Golaghat</v>
          </cell>
        </row>
        <row r="1940">
          <cell r="B1940" t="str">
            <v>2781</v>
          </cell>
          <cell r="C1940" t="str">
            <v>Office of the Deputy Commissioner , Hojai</v>
          </cell>
        </row>
        <row r="1941">
          <cell r="B1941" t="str">
            <v>2784</v>
          </cell>
          <cell r="C1941" t="str">
            <v>Office of the Deputy Commissioner , Kamrup</v>
          </cell>
        </row>
        <row r="1942">
          <cell r="B1942" t="str">
            <v>2786</v>
          </cell>
          <cell r="C1942" t="str">
            <v>Office of the Deputy Commissioner, Barpeta</v>
          </cell>
        </row>
        <row r="1943">
          <cell r="B1943" t="str">
            <v>2790</v>
          </cell>
          <cell r="C1943" t="str">
            <v>Office of the Deputy Commissioner , Bongaigaon</v>
          </cell>
        </row>
        <row r="1944">
          <cell r="B1944" t="str">
            <v>2795</v>
          </cell>
          <cell r="C1944" t="str">
            <v>Office of the Deputy Commissioner, Udalguri</v>
          </cell>
        </row>
        <row r="1945">
          <cell r="B1945" t="str">
            <v>2796</v>
          </cell>
          <cell r="C1945" t="str">
            <v>Office of the  Deputy Commissioner, Sonitpur</v>
          </cell>
        </row>
        <row r="1946">
          <cell r="B1946" t="str">
            <v>2800</v>
          </cell>
          <cell r="C1946" t="str">
            <v>Office of the Deputy Commissioner Cachar</v>
          </cell>
        </row>
        <row r="1947">
          <cell r="B1947" t="str">
            <v>168</v>
          </cell>
          <cell r="C1947" t="str">
            <v>URBAN DEVELOPMENT &amp; HOUSING DEPARTMENT</v>
          </cell>
        </row>
        <row r="1948">
          <cell r="B1948" t="str">
            <v>0168</v>
          </cell>
          <cell r="C1948" t="str">
            <v>Urban Development &amp; Housing Department</v>
          </cell>
        </row>
        <row r="1949">
          <cell r="B1949" t="str">
            <v>GLOBGARS01</v>
          </cell>
          <cell r="C1949" t="str">
            <v>Global Garner Sales Services Private Limited</v>
          </cell>
        </row>
        <row r="1950">
          <cell r="B1950" t="str">
            <v>SUBGOA1119</v>
          </cell>
          <cell r="C1950" t="str">
            <v>Goa Electronics Limited</v>
          </cell>
        </row>
        <row r="1951">
          <cell r="B1951" t="str">
            <v>SUBTEL1137</v>
          </cell>
          <cell r="C1951" t="str">
            <v>Telecolor India Pvt. Ltd.</v>
          </cell>
        </row>
        <row r="1952">
          <cell r="B1952" t="str">
            <v>SUBJOC1020</v>
          </cell>
          <cell r="C1952" t="str">
            <v>Jocata Financial Advisory &amp; Technology Services Private Limited</v>
          </cell>
        </row>
        <row r="1953">
          <cell r="B1953" t="str">
            <v>TECHSNO001</v>
          </cell>
          <cell r="C1953" t="str">
            <v>Techshino Technology India Pvt. Limited</v>
          </cell>
        </row>
        <row r="1954">
          <cell r="B1954" t="str">
            <v>SUBBAN1153</v>
          </cell>
          <cell r="C1954" t="str">
            <v>Banaras Hindu University (BHU)</v>
          </cell>
        </row>
        <row r="1955">
          <cell r="B1955" t="str">
            <v>MUMEPRAM01</v>
          </cell>
          <cell r="C1955" t="str">
            <v>Centre for Development of Advanced Computing (C-DAC) - e-Pramaan Project</v>
          </cell>
        </row>
        <row r="1956">
          <cell r="B1956" t="str">
            <v>BIOMETRICS</v>
          </cell>
          <cell r="C1956" t="str">
            <v>Centre for Development of Advanced Computing (C-DAC) - Biometric Lab</v>
          </cell>
        </row>
        <row r="1957">
          <cell r="B1957" t="str">
            <v>MUMESIGN01</v>
          </cell>
          <cell r="C1957" t="str">
            <v>Centre for Development of Advanced Computing (C-DAC) - eSign Project</v>
          </cell>
        </row>
        <row r="1958">
          <cell r="B1958" t="str">
            <v>MUMESIGN02</v>
          </cell>
          <cell r="C1958" t="str">
            <v>Centre for Development of Advanced Computing (C-DAC) - eSign Website</v>
          </cell>
        </row>
        <row r="1959">
          <cell r="B1959" t="str">
            <v>SUBCDA1021</v>
          </cell>
          <cell r="C1959" t="str">
            <v>Centre for Development of Advanced Computing (C-DAC) - eSign GST Portal</v>
          </cell>
        </row>
        <row r="1960">
          <cell r="B1960" t="str">
            <v>SUBCEN1012</v>
          </cell>
          <cell r="C1960" t="str">
            <v>Centre for Development of Advanced Computing (C-DAC) - e-RaktKosh</v>
          </cell>
        </row>
        <row r="1961">
          <cell r="B1961" t="str">
            <v>SUBCDACK01</v>
          </cell>
          <cell r="C1961" t="str">
            <v>Centre for Development of Advanced Computing (C-DAC) - C-DAC Attendance System</v>
          </cell>
        </row>
        <row r="1962">
          <cell r="B1962" t="str">
            <v>SUBCDACMH1</v>
          </cell>
          <cell r="C1962" t="str">
            <v>Centre for Development of Advanced Computing (C-DAC) - PHRMS</v>
          </cell>
        </row>
        <row r="1963">
          <cell r="B1963" t="str">
            <v>AP103102</v>
          </cell>
          <cell r="C1963" t="str">
            <v>Department of Science And Technology</v>
          </cell>
        </row>
        <row r="1964">
          <cell r="B1964" t="str">
            <v>AP104102</v>
          </cell>
          <cell r="C1964" t="str">
            <v>Education Department</v>
          </cell>
        </row>
        <row r="1965">
          <cell r="B1965" t="str">
            <v>AP105101</v>
          </cell>
          <cell r="C1965" t="str">
            <v>Food ANd Civil Supplies Department</v>
          </cell>
        </row>
        <row r="1966">
          <cell r="B1966" t="str">
            <v>FOEAUA0001</v>
          </cell>
          <cell r="C1966" t="str">
            <v>Forest &amp; Environment Department</v>
          </cell>
        </row>
        <row r="1967">
          <cell r="B1967" t="str">
            <v>AP111101</v>
          </cell>
          <cell r="C1967" t="str">
            <v>Industries And Mines Department</v>
          </cell>
        </row>
        <row r="1968">
          <cell r="B1968" t="str">
            <v>LEDAUA0003</v>
          </cell>
          <cell r="C1968" t="str">
            <v>Labour &amp; Employment Department</v>
          </cell>
        </row>
        <row r="1969">
          <cell r="B1969" t="str">
            <v>AP109101</v>
          </cell>
          <cell r="C1969" t="str">
            <v>Social Justice and Empowerment Department</v>
          </cell>
        </row>
        <row r="1970">
          <cell r="B1970" t="str">
            <v>AP110102</v>
          </cell>
          <cell r="C1970" t="str">
            <v>Revenue Department</v>
          </cell>
        </row>
        <row r="1971">
          <cell r="B1971" t="str">
            <v>AP112101</v>
          </cell>
          <cell r="C1971" t="str">
            <v>Health and Family Welfare Department</v>
          </cell>
        </row>
        <row r="1972">
          <cell r="B1972" t="str">
            <v>CANARAHSBC</v>
          </cell>
          <cell r="C1972" t="str">
            <v xml:space="preserve">CanaraHSBC Oriental Bank of Commerce Life Insurance </v>
          </cell>
        </row>
        <row r="1973">
          <cell r="B1973" t="str">
            <v>KALUPURBNK</v>
          </cell>
          <cell r="C1973" t="str">
            <v>The Kalupur Commercial Co-operative Bank Ltd.</v>
          </cell>
        </row>
        <row r="1974">
          <cell r="B1974" t="str">
            <v xml:space="preserve">TSTSSA0002 </v>
          </cell>
          <cell r="C1974" t="str">
            <v xml:space="preserve">Greater Hyderabad Municipal Corporation </v>
          </cell>
        </row>
        <row r="1975">
          <cell r="B1975" t="str">
            <v xml:space="preserve">TSTSSA0003 </v>
          </cell>
          <cell r="C1975" t="str">
            <v xml:space="preserve">Commissioner, Electronic Service Delivery </v>
          </cell>
        </row>
        <row r="1976">
          <cell r="B1976" t="str">
            <v xml:space="preserve">TSTSSA0004 </v>
          </cell>
          <cell r="C1976" t="str">
            <v>Department of Technical Education</v>
          </cell>
        </row>
        <row r="1977">
          <cell r="B1977" t="str">
            <v xml:space="preserve">TSTSSA0006 </v>
          </cell>
          <cell r="C1977" t="str">
            <v xml:space="preserve">Osmania University, Hyderabad </v>
          </cell>
        </row>
        <row r="1978">
          <cell r="B1978" t="str">
            <v>0007500575</v>
          </cell>
          <cell r="C1978" t="str">
            <v>ADARSH CO-OPERATIVE BANK LIMITED</v>
          </cell>
        </row>
        <row r="1979">
          <cell r="B1979" t="str">
            <v>VISPL00001</v>
          </cell>
          <cell r="C1979" t="str">
            <v>RI NETWORKS PVT LTD</v>
          </cell>
        </row>
        <row r="1980">
          <cell r="B1980" t="str">
            <v>VISPL00003</v>
          </cell>
          <cell r="C1980" t="str">
            <v>JPR DIGITAL PVT LTD</v>
          </cell>
        </row>
        <row r="1981">
          <cell r="B1981" t="str">
            <v>VISPL00009</v>
          </cell>
          <cell r="C1981" t="str">
            <v>APPNIT TECHNOLOGIES PVT LTD</v>
          </cell>
        </row>
        <row r="1982">
          <cell r="B1982" t="str">
            <v>VISPL000010</v>
          </cell>
          <cell r="C1982" t="str">
            <v>NEXTRA TELESERVICES PVT LTD</v>
          </cell>
        </row>
        <row r="1983">
          <cell r="B1983" t="str">
            <v>VISPL000011</v>
          </cell>
          <cell r="C1983" t="str">
            <v>NEXTRA COMMUNICATION PVT LTD</v>
          </cell>
        </row>
        <row r="1984">
          <cell r="B1984" t="str">
            <v>VISPL00008</v>
          </cell>
          <cell r="C1984" t="str">
            <v>QUADRANT TELESERVICES LIMITED</v>
          </cell>
        </row>
        <row r="1985">
          <cell r="B1985" t="str">
            <v>VISPL00005</v>
          </cell>
          <cell r="C1985" t="str">
            <v>WE INTERNET LTD</v>
          </cell>
        </row>
        <row r="1986">
          <cell r="B1986" t="str">
            <v>VISPL00006</v>
          </cell>
          <cell r="C1986" t="str">
            <v>TATVIK BIOSYSTEMS PVT LTD</v>
          </cell>
        </row>
        <row r="1987">
          <cell r="B1987" t="str">
            <v>VISPL000013</v>
          </cell>
          <cell r="C1987" t="str">
            <v>SMSDAAK PVT LTD</v>
          </cell>
        </row>
        <row r="1988">
          <cell r="B1988" t="str">
            <v>VISPL000016</v>
          </cell>
          <cell r="C1988" t="str">
            <v>PLINTRON INDIA PVT LTD</v>
          </cell>
        </row>
        <row r="1989">
          <cell r="B1989" t="str">
            <v>VISPL000012</v>
          </cell>
          <cell r="C1989" t="str">
            <v>SETH NANDLAL DHOOT HOSPITAL</v>
          </cell>
        </row>
        <row r="1990">
          <cell r="B1990" t="str">
            <v>VISPL000015</v>
          </cell>
          <cell r="C1990" t="str">
            <v>PAUL FINCAP PVT LTD</v>
          </cell>
        </row>
        <row r="1991">
          <cell r="B1991" t="str">
            <v>VISPL000019</v>
          </cell>
          <cell r="C1991" t="str">
            <v>GO-WIFI NETWORKING SOLUTIONS PVT LTD</v>
          </cell>
        </row>
        <row r="1992">
          <cell r="B1992" t="str">
            <v>VISPL000020</v>
          </cell>
          <cell r="C1992" t="str">
            <v>SCUD COMMUNICATION PVT LTD</v>
          </cell>
        </row>
        <row r="1993">
          <cell r="B1993" t="str">
            <v>VISPL000021</v>
          </cell>
          <cell r="C1993" t="str">
            <v>NET ONAIR NETWORKS PVT LTD</v>
          </cell>
        </row>
        <row r="1994">
          <cell r="B1994" t="str">
            <v>NSDSA0002</v>
          </cell>
          <cell r="C1994" t="str">
            <v>BNP Paribas Bank</v>
          </cell>
        </row>
        <row r="1995">
          <cell r="B1995" t="str">
            <v>ESICDL0001</v>
          </cell>
          <cell r="C1995" t="str">
            <v>Employee s State Insurance Coorporation</v>
          </cell>
        </row>
        <row r="1996">
          <cell r="B1996" t="str">
            <v xml:space="preserve">TSTSSA0001 </v>
          </cell>
          <cell r="C1996" t="str">
            <v>Jawaharlal Nehru Technological University, Hyderabad</v>
          </cell>
        </row>
        <row r="1997">
          <cell r="B1997" t="str">
            <v>0169</v>
          </cell>
          <cell r="C1997" t="str">
            <v>Rural Development Department, Bihar</v>
          </cell>
        </row>
        <row r="1998">
          <cell r="B1998" t="str">
            <v>Linkwell.Biomatiques</v>
          </cell>
          <cell r="C1998" t="str">
            <v>LINKWELL TELESYSTEMS PVT LTD</v>
          </cell>
        </row>
        <row r="1999">
          <cell r="B1999" t="str">
            <v>0003370000</v>
          </cell>
          <cell r="C1999" t="str">
            <v>Utkarsh Small Finance Bank Limited</v>
          </cell>
        </row>
        <row r="2000">
          <cell r="B2000" t="str">
            <v>0218</v>
          </cell>
          <cell r="C2000" t="str">
            <v>General Adminstration Department B</v>
          </cell>
        </row>
        <row r="2001">
          <cell r="B2001" t="str">
            <v>PEIPL16017</v>
          </cell>
          <cell r="C2001" t="str">
            <v>Telecolor India Pvt. Ltd.</v>
          </cell>
        </row>
        <row r="2002">
          <cell r="B2002" t="str">
            <v>POAEL16021</v>
          </cell>
          <cell r="C2002" t="str">
            <v>Goa Electronics Limited</v>
          </cell>
        </row>
        <row r="2003">
          <cell r="B2003" t="str">
            <v>PNHIU16024</v>
          </cell>
          <cell r="C2003" t="str">
            <v>Banaras Hindu University (BHU)</v>
          </cell>
        </row>
        <row r="2004">
          <cell r="B2004" t="str">
            <v>PHLBL13958</v>
          </cell>
          <cell r="C2004" t="str">
            <v>Dhanlaxmi Bank limited</v>
          </cell>
        </row>
        <row r="2005">
          <cell r="B2005" t="str">
            <v>PEPMA19032</v>
          </cell>
          <cell r="C2005" t="str">
            <v>Mission for Elimination of Poverty in Municipal Area Telangana</v>
          </cell>
        </row>
        <row r="2006">
          <cell r="B2006" t="str">
            <v>PSHCO19033</v>
          </cell>
          <cell r="C2006" t="str">
            <v xml:space="preserve"> Telangana State Housing Corporation</v>
          </cell>
        </row>
        <row r="2007">
          <cell r="B2007" t="str">
            <v>PEPMA19035</v>
          </cell>
          <cell r="C2007" t="str">
            <v xml:space="preserve"> Mission for Elimination of Poverty Telangana</v>
          </cell>
        </row>
        <row r="2008">
          <cell r="B2008" t="str">
            <v>PBCDC19036</v>
          </cell>
          <cell r="C2008" t="str">
            <v xml:space="preserve"> Telangana State Most Backward Classes Development Corporation</v>
          </cell>
        </row>
        <row r="2009">
          <cell r="B2009" t="str">
            <v>PGRSS11201</v>
          </cell>
          <cell r="C2009" t="str">
            <v>Inspector General of Registration and Supritendent of Stamps</v>
          </cell>
        </row>
        <row r="2010">
          <cell r="B2010" t="str">
            <v>PVDVS11203</v>
          </cell>
          <cell r="C2010" t="str">
            <v>Navodaya Vidyalaya Samiti</v>
          </cell>
        </row>
        <row r="2011">
          <cell r="B2011" t="str">
            <v>PHIPS11204</v>
          </cell>
          <cell r="C2011" t="str">
            <v>Chattisgarh Infotech &amp; Biotech Promotion Society (CHIPS)</v>
          </cell>
        </row>
        <row r="2012">
          <cell r="B2012" t="str">
            <v>PIEIT11206</v>
          </cell>
          <cell r="C2012" t="str">
            <v>National Institute of Electronics and information Technology(NIELIT)</v>
          </cell>
        </row>
        <row r="2013">
          <cell r="B2013" t="str">
            <v>PEDCI11207</v>
          </cell>
          <cell r="C2013" t="str">
            <v>Medical Council of India</v>
          </cell>
        </row>
        <row r="2014">
          <cell r="B2014" t="str">
            <v>PCWWB11209</v>
          </cell>
          <cell r="C2014" t="str">
            <v>Bihar Building &amp; Other Construction Workers Welfare Board</v>
          </cell>
        </row>
        <row r="2015">
          <cell r="B2015" t="str">
            <v>PFSWB11210</v>
          </cell>
          <cell r="C2015" t="str">
            <v>Department of Food &amp; SuppliesGovt. Of West Bengal</v>
          </cell>
        </row>
        <row r="2016">
          <cell r="B2016" t="str">
            <v>PACSL11211</v>
          </cell>
          <cell r="C2016" t="str">
            <v>Tata Consultancy Services Limited(TCS)</v>
          </cell>
        </row>
        <row r="2017">
          <cell r="B2017" t="str">
            <v>PSUPS11212</v>
          </cell>
          <cell r="C2017" t="str">
            <v>State Society for ultra Poor and Social Welfare Department of Social Welfare Govt. Of Bihar</v>
          </cell>
        </row>
        <row r="2018">
          <cell r="B2018" t="str">
            <v>PAGOB11213</v>
          </cell>
          <cell r="C2018" t="str">
            <v>Department of Agriculture Govt. Of Bihar</v>
          </cell>
        </row>
        <row r="2019">
          <cell r="B2019" t="str">
            <v>PSSDA11214</v>
          </cell>
          <cell r="C2019" t="str">
            <v>Chattisgarh State Skill Development Authority</v>
          </cell>
        </row>
        <row r="2020">
          <cell r="B2020" t="str">
            <v>PFWDG18027</v>
          </cell>
          <cell r="C2020" t="str">
            <v>Health And Welfare Department  Govt. of Gujarat</v>
          </cell>
        </row>
        <row r="2021">
          <cell r="B2021" t="str">
            <v>PPDAD19233</v>
          </cell>
          <cell r="C2021" t="str">
            <v>Food Public Distribution &amp; Consumer Affairs Department</v>
          </cell>
        </row>
        <row r="2022">
          <cell r="B2022" t="str">
            <v>PRLRD19234</v>
          </cell>
          <cell r="C2022" t="str">
            <v>Revenue Registration &amp; Land Reforms Department</v>
          </cell>
        </row>
        <row r="2023">
          <cell r="B2023" t="str">
            <v>PSMMA19236</v>
          </cell>
          <cell r="C2023" t="str">
            <v>Jharkhand State Midday Meal Authority (MDM Cell)</v>
          </cell>
        </row>
        <row r="2024">
          <cell r="B2024" t="str">
            <v>PMAGD19237</v>
          </cell>
          <cell r="C2024" t="str">
            <v>Industries Mines &amp; Geology Department(Directorate Of Industries)</v>
          </cell>
        </row>
        <row r="2025">
          <cell r="B2025" t="str">
            <v>PTDCD19239</v>
          </cell>
          <cell r="C2025" t="str">
            <v>State Drug Control Directorate</v>
          </cell>
        </row>
        <row r="2026">
          <cell r="B2026" t="str">
            <v>POWAM19240</v>
          </cell>
          <cell r="C2026" t="str">
            <v>Food Public Distribution &amp; Consumer Affairs Department(Division Of Weight &amp; Measures)</v>
          </cell>
        </row>
        <row r="2027">
          <cell r="B2027" t="str">
            <v>PUNAR19241</v>
          </cell>
          <cell r="C2027" t="str">
            <v>Higher Technical Education and Skill Development Department (HUNAR)</v>
          </cell>
        </row>
        <row r="2028">
          <cell r="B2028" t="str">
            <v>PSLPS19242</v>
          </cell>
          <cell r="C2028" t="str">
            <v>Rural Development Department</v>
          </cell>
        </row>
        <row r="2029">
          <cell r="B2029" t="str">
            <v>PAPIT19243</v>
          </cell>
          <cell r="C2029" t="str">
            <v>JAPIT (E Mulakat)</v>
          </cell>
        </row>
        <row r="2030">
          <cell r="B2030" t="str">
            <v>PITIB11402</v>
          </cell>
          <cell r="C2030" t="str">
            <v xml:space="preserve">CitiBank NAIndia </v>
          </cell>
        </row>
        <row r="2031">
          <cell r="B2031" t="str">
            <v>PUIDP12608</v>
          </cell>
          <cell r="C2031" t="str">
            <v>Punjab-cum-Registrar UID Punjab Punjab Police IT &amp; T Wing</v>
          </cell>
        </row>
        <row r="2032">
          <cell r="B2032" t="str">
            <v>POSEP12609</v>
          </cell>
          <cell r="C2032" t="str">
            <v>Department of School Education Punjab</v>
          </cell>
        </row>
        <row r="2033">
          <cell r="B2033" t="str">
            <v>PSEGS12610</v>
          </cell>
          <cell r="C2033" t="str">
            <v>Punjab State e-Governance Society</v>
          </cell>
        </row>
        <row r="2034">
          <cell r="B2034" t="str">
            <v>PNSDM12611</v>
          </cell>
          <cell r="C2034" t="str">
            <v>Punjab Skill Development Mission (PSDM)</v>
          </cell>
        </row>
        <row r="2035">
          <cell r="B2035" t="str">
            <v>PBOCB12612</v>
          </cell>
          <cell r="C2035" t="str">
            <v xml:space="preserve">Punjab Building &amp; Other Construction Worker Welfare Board </v>
          </cell>
        </row>
        <row r="2036">
          <cell r="B2036" t="str">
            <v>PNSBK19434</v>
          </cell>
          <cell r="C2036" t="str">
            <v>Nagpur Nagari Sahakari Bank Ltd.</v>
          </cell>
        </row>
        <row r="2037">
          <cell r="B2037" t="str">
            <v>PEWKN20439</v>
          </cell>
          <cell r="C2037" t="str">
            <v xml:space="preserve"> Haryana Backward Classes &amp; Economically Weaker Sections Kalyan NigamGovt. of Haryana</v>
          </cell>
        </row>
        <row r="2038">
          <cell r="B2038" t="str">
            <v>PCFDC20440</v>
          </cell>
          <cell r="C2038" t="str">
            <v xml:space="preserve"> Haryana Scheduled Castes Finance and Development Corporation Govt. of Haryana</v>
          </cell>
        </row>
        <row r="2039">
          <cell r="B2039" t="str">
            <v>PSCBD20441</v>
          </cell>
          <cell r="C2039" t="str">
            <v xml:space="preserve"> Welfare of Scheduled Castes And Backward Classes DepartmentHaryana</v>
          </cell>
        </row>
        <row r="2040">
          <cell r="B2040" t="str">
            <v>PSEDH20442</v>
          </cell>
          <cell r="C2040" t="str">
            <v xml:space="preserve"> Principal SecretaryNew and Renewable Energy DepartmentHaryana</v>
          </cell>
        </row>
        <row r="2041">
          <cell r="B2041" t="str">
            <v>PHDDH20443</v>
          </cell>
          <cell r="C2041" t="str">
            <v xml:space="preserve"> Director General Animal Husbandry &amp; Dairying Department Haryana</v>
          </cell>
        </row>
        <row r="2042">
          <cell r="B2042" t="str">
            <v>PGHSH20444</v>
          </cell>
          <cell r="C2042" t="str">
            <v xml:space="preserve"> Chief Registrar (Birth &amp; Deaths) cum Director general health services haryana</v>
          </cell>
        </row>
        <row r="2043">
          <cell r="B2043" t="str">
            <v>PISHD20445</v>
          </cell>
          <cell r="C2043" t="str">
            <v xml:space="preserve"> Fisheries Department haryana</v>
          </cell>
        </row>
        <row r="2044">
          <cell r="B2044" t="str">
            <v>PSCST20446</v>
          </cell>
          <cell r="C2044" t="str">
            <v xml:space="preserve"> Haryana State Council For Science and TechnologyDepartment of science &amp; TechnologyHaryana Panchkul</v>
          </cell>
        </row>
        <row r="2045">
          <cell r="B2045" t="str">
            <v>PCDDH20447</v>
          </cell>
          <cell r="C2045" t="str">
            <v xml:space="preserve"> Women and Child Development DepartmentHaryana</v>
          </cell>
        </row>
        <row r="2046">
          <cell r="B2046" t="str">
            <v>PCCOB11001</v>
          </cell>
          <cell r="C2046" t="str">
            <v>The Kalupur Commercial Co-operative Bank Ltd.</v>
          </cell>
        </row>
        <row r="2047">
          <cell r="B2047" t="str">
            <v>PHSBC11005</v>
          </cell>
          <cell r="C2047" t="str">
            <v xml:space="preserve">CanaraHSBC Oriental Bank of Commerce Life Insurance </v>
          </cell>
        </row>
        <row r="2048">
          <cell r="B2048" t="str">
            <v>PAKGB12005</v>
          </cell>
          <cell r="C2048" t="str">
            <v>J&amp;K Grameen Bank</v>
          </cell>
        </row>
        <row r="2049">
          <cell r="B2049" t="str">
            <v>PDCOB17625</v>
          </cell>
          <cell r="C2049" t="str">
            <v>ADARSH CO-OPERATIVE BANK LIMITED</v>
          </cell>
        </row>
        <row r="2050">
          <cell r="B2050" t="str">
            <v>PSEDL15114</v>
          </cell>
          <cell r="C2050" t="str">
            <v>National Securities Depository Limited</v>
          </cell>
        </row>
        <row r="2051">
          <cell r="B2051" t="str">
            <v>PNPPB15120</v>
          </cell>
          <cell r="C2051" t="str">
            <v>BNP Paribas Bank</v>
          </cell>
        </row>
        <row r="2052">
          <cell r="B2052" t="str">
            <v>PCCWO12208</v>
          </cell>
          <cell r="C2052" t="str">
            <v>Food Supplies &amp; Consumer Welfare Department (FC &amp; CW) Govt. Of Odisha</v>
          </cell>
        </row>
        <row r="2053">
          <cell r="B2053" t="str">
            <v>PFEDO12206</v>
          </cell>
          <cell r="C2053" t="str">
            <v>Agriculture and Farmers Empowerment Department Govt. Of Odisha</v>
          </cell>
        </row>
        <row r="2054">
          <cell r="B2054" t="str">
            <v>POASC17425</v>
          </cell>
          <cell r="C2054" t="str">
            <v>Goa State Cooperative Bank (GSCB)</v>
          </cell>
        </row>
        <row r="2055">
          <cell r="B2055" t="str">
            <v>PGBNK16218</v>
          </cell>
          <cell r="C2055" t="str">
            <v>Sutlej Gramin Bank</v>
          </cell>
        </row>
        <row r="2056">
          <cell r="B2056" t="str">
            <v>PSADA20843</v>
          </cell>
          <cell r="C2056" t="str">
            <v xml:space="preserve">Food Safety and Drug Administration </v>
          </cell>
        </row>
        <row r="2057">
          <cell r="B2057" t="str">
            <v>PNTUH16422</v>
          </cell>
          <cell r="C2057" t="str">
            <v xml:space="preserve"> Jawaharlal Nehru Technological University Hyderabad</v>
          </cell>
        </row>
        <row r="2058">
          <cell r="B2058" t="str">
            <v>PHMCO16419</v>
          </cell>
          <cell r="C2058" t="str">
            <v xml:space="preserve">Greater Hyderabad Municipal Corporation </v>
          </cell>
        </row>
        <row r="2059">
          <cell r="B2059" t="str">
            <v>PESDT16420</v>
          </cell>
          <cell r="C2059" t="str">
            <v xml:space="preserve">Commissioner Electronic Service Delivery </v>
          </cell>
        </row>
        <row r="2060">
          <cell r="B2060" t="str">
            <v>PEPTE16421</v>
          </cell>
          <cell r="C2060" t="str">
            <v>Department of Technical Education</v>
          </cell>
        </row>
        <row r="2061">
          <cell r="B2061" t="str">
            <v>PUHYD16423</v>
          </cell>
          <cell r="C2061" t="str">
            <v xml:space="preserve">Osmania University Hyderabad </v>
          </cell>
        </row>
        <row r="2062">
          <cell r="B2062" t="str">
            <v>PCWDT16424</v>
          </cell>
          <cell r="C2062" t="str">
            <v>BC Welfare Department Govt of Telangana</v>
          </cell>
        </row>
        <row r="2063">
          <cell r="B2063" t="str">
            <v>PCLAT16426</v>
          </cell>
          <cell r="C2063" t="str">
            <v>CCLA Telangana</v>
          </cell>
        </row>
        <row r="2064">
          <cell r="B2064" t="str">
            <v>PEYEI16427</v>
          </cell>
          <cell r="C2064" t="str">
            <v>Hyderabad Eye Institute</v>
          </cell>
        </row>
        <row r="2065">
          <cell r="B2065" t="str">
            <v>PPRPL13210</v>
          </cell>
          <cell r="C2065" t="str">
            <v>JPR Digital Pvt. Ltd.</v>
          </cell>
        </row>
        <row r="2066">
          <cell r="B2066" t="str">
            <v>PINET13211</v>
          </cell>
          <cell r="C2066" t="str">
            <v>RI Network</v>
          </cell>
        </row>
        <row r="2067">
          <cell r="B2067" t="str">
            <v>PVBPL13212</v>
          </cell>
          <cell r="C2067" t="str">
            <v>TATVIK BIOSYSTEMS Pvt. Ltd.</v>
          </cell>
        </row>
        <row r="2068">
          <cell r="B2068" t="str">
            <v>PCOPL13213</v>
          </cell>
          <cell r="C2068" t="str">
            <v>Nextra Communications Pvt. Ltd.</v>
          </cell>
        </row>
        <row r="2069">
          <cell r="B2069" t="str">
            <v>PTEPL13214</v>
          </cell>
          <cell r="C2069" t="str">
            <v>Nextra Telecervices Pvt. Ltd.</v>
          </cell>
        </row>
        <row r="2070">
          <cell r="B2070" t="str">
            <v>PPTPL13215</v>
          </cell>
          <cell r="C2070" t="str">
            <v>Appnit Technologies Pvt. Ltd.</v>
          </cell>
        </row>
        <row r="2071">
          <cell r="B2071" t="str">
            <v>PEINL13216</v>
          </cell>
          <cell r="C2071" t="str">
            <v>We Internet Ltd.</v>
          </cell>
        </row>
        <row r="2072">
          <cell r="B2072" t="str">
            <v>PUTEL13217</v>
          </cell>
          <cell r="C2072" t="str">
            <v>Quadrant Televentures Ltd.</v>
          </cell>
        </row>
        <row r="2073">
          <cell r="B2073" t="str">
            <v>PMSIL13218</v>
          </cell>
          <cell r="C2073" t="str">
            <v>SMSdaak India Limited</v>
          </cell>
        </row>
        <row r="2074">
          <cell r="B2074" t="str">
            <v>PTIPL13219</v>
          </cell>
          <cell r="C2074" t="str">
            <v>Plintron India Pvt. Ltd.</v>
          </cell>
        </row>
        <row r="2075">
          <cell r="B2075" t="str">
            <v>PFNPL13220</v>
          </cell>
          <cell r="C2075" t="str">
            <v>PAUL FINCAP Pvt. Ltd.</v>
          </cell>
        </row>
        <row r="2076">
          <cell r="B2076" t="str">
            <v>PSNDH13221</v>
          </cell>
          <cell r="C2076" t="str">
            <v>MMRRDI-Seth Nandlal Dhoot Hospital</v>
          </cell>
        </row>
        <row r="2077">
          <cell r="B2077" t="str">
            <v>PNNPL13222</v>
          </cell>
          <cell r="C2077" t="str">
            <v>Onair Network Pvt. Ltd</v>
          </cell>
        </row>
        <row r="2078">
          <cell r="B2078" t="str">
            <v>PNSPL13223</v>
          </cell>
          <cell r="C2078" t="str">
            <v>Wifi Networking Solutions Pvt. Ltd.</v>
          </cell>
        </row>
        <row r="2079">
          <cell r="B2079" t="str">
            <v>PCUDL13224</v>
          </cell>
          <cell r="C2079" t="str">
            <v>SCUD Communication Pvt. Ltd.</v>
          </cell>
        </row>
        <row r="2080">
          <cell r="B2080" t="str">
            <v>0003380000</v>
          </cell>
          <cell r="C2080" t="str">
            <v>PNB Housing Finance Ltd</v>
          </cell>
        </row>
        <row r="2081">
          <cell r="B2081" t="str">
            <v>0003390000</v>
          </cell>
          <cell r="C2081" t="str">
            <v>Department of Information Technology , Govt. of Bihar</v>
          </cell>
        </row>
        <row r="2082">
          <cell r="B2082" t="str">
            <v>0000003500</v>
          </cell>
          <cell r="C2082" t="str">
            <v>Dept of IT,Govt of Bihar</v>
          </cell>
        </row>
        <row r="2083">
          <cell r="B2083" t="str">
            <v>0003410000</v>
          </cell>
          <cell r="C2083" t="str">
            <v>The Maharashtra State Co-operative Bank Limited</v>
          </cell>
        </row>
        <row r="2084">
          <cell r="B2084" t="str">
            <v>PNSAP10120</v>
          </cell>
          <cell r="C2084" t="str">
            <v>National Social Assistance Programe NSAP</v>
          </cell>
        </row>
        <row r="2085">
          <cell r="B2085" t="str">
            <v>PDILO10035</v>
          </cell>
          <cell r="C2085" t="str">
            <v xml:space="preserve">Digital Locker </v>
          </cell>
        </row>
        <row r="2086">
          <cell r="B2086" t="str">
            <v>P0ORS10136</v>
          </cell>
          <cell r="C2086" t="str">
            <v>ORS</v>
          </cell>
        </row>
        <row r="2087">
          <cell r="B2087" t="str">
            <v>PMSME10111</v>
          </cell>
          <cell r="C2087" t="str">
            <v>MSME</v>
          </cell>
        </row>
        <row r="2088">
          <cell r="B2088" t="str">
            <v>PJPRM10089</v>
          </cell>
          <cell r="C2088" t="str">
            <v>Jeevan Pramaan</v>
          </cell>
        </row>
        <row r="2089">
          <cell r="B2089" t="str">
            <v>PBATS10001</v>
          </cell>
          <cell r="C2089" t="str">
            <v>Biometric Attendence</v>
          </cell>
        </row>
        <row r="2090">
          <cell r="B2090" t="str">
            <v>PEPTG10057</v>
          </cell>
          <cell r="C2090" t="str">
            <v>ePDS Telangana</v>
          </cell>
        </row>
        <row r="2091">
          <cell r="B2091" t="str">
            <v>PDKAP10036</v>
          </cell>
          <cell r="C2091" t="str">
            <v>D Krishi</v>
          </cell>
        </row>
        <row r="2092">
          <cell r="B2092" t="str">
            <v>P0NSP10119</v>
          </cell>
          <cell r="C2092" t="str">
            <v>National Scholarship Portal</v>
          </cell>
        </row>
        <row r="2093">
          <cell r="B2093" t="str">
            <v>PMDWS10169</v>
          </cell>
          <cell r="C2093" t="str">
            <v>Swachh Bharat Mission MoDWS</v>
          </cell>
        </row>
        <row r="2094">
          <cell r="B2094" t="str">
            <v>PNRTS10130</v>
          </cell>
          <cell r="C2094" t="str">
            <v>Nurses Registration Tracking System NRTS</v>
          </cell>
        </row>
        <row r="2095">
          <cell r="B2095" t="str">
            <v>PMANG10176</v>
          </cell>
          <cell r="C2095" t="str">
            <v>Mobile App for New Age Governance UMANG</v>
          </cell>
        </row>
        <row r="2096">
          <cell r="B2096" t="str">
            <v>PGJPT10076</v>
          </cell>
          <cell r="C2096" t="str">
            <v>Gurujan Portal</v>
          </cell>
        </row>
        <row r="2097">
          <cell r="B2097" t="str">
            <v>PPADM10137</v>
          </cell>
          <cell r="C2097" t="str">
            <v xml:space="preserve">Padma Awards </v>
          </cell>
        </row>
        <row r="2098">
          <cell r="B2098" t="str">
            <v>PBAOC10003</v>
          </cell>
          <cell r="C2098" t="str">
            <v>Web based sw to cover all activities of APB OCWW Board</v>
          </cell>
        </row>
        <row r="2099">
          <cell r="B2099" t="str">
            <v>PEPAP10051</v>
          </cell>
          <cell r="C2099" t="str">
            <v>ePDS Andhra Pradesh</v>
          </cell>
        </row>
        <row r="2100">
          <cell r="B2100" t="str">
            <v>PPDSB10061</v>
          </cell>
          <cell r="C2100" t="str">
            <v>ePDS Bihar</v>
          </cell>
        </row>
        <row r="2101">
          <cell r="B2101" t="str">
            <v>PPDSC10052</v>
          </cell>
          <cell r="C2101" t="str">
            <v>ePDS chhattisgarh</v>
          </cell>
        </row>
        <row r="2102">
          <cell r="B2102" t="str">
            <v>PEPDD10062</v>
          </cell>
          <cell r="C2102" t="str">
            <v>ePDS Daman Diu</v>
          </cell>
        </row>
        <row r="2103">
          <cell r="B2103" t="str">
            <v>PIASG10081</v>
          </cell>
          <cell r="C2103" t="str">
            <v>Impact Assessment Survey Goa</v>
          </cell>
        </row>
        <row r="2104">
          <cell r="B2104" t="str">
            <v>PSPPH10160</v>
          </cell>
          <cell r="C2104" t="str">
            <v>Service Plus Platform in Haryana SARAL</v>
          </cell>
        </row>
        <row r="2105">
          <cell r="B2105" t="str">
            <v>PEPGA10054</v>
          </cell>
          <cell r="C2105" t="str">
            <v>ePDS Gaman Aagman Haryana</v>
          </cell>
        </row>
        <row r="2106">
          <cell r="B2106" t="str">
            <v>PEPJK10063</v>
          </cell>
          <cell r="C2106" t="str">
            <v>ePDS J K</v>
          </cell>
        </row>
        <row r="2107">
          <cell r="B2107" t="str">
            <v>PEBAY10040</v>
          </cell>
          <cell r="C2107" t="str">
            <v>EBay Bill GST</v>
          </cell>
        </row>
        <row r="2108">
          <cell r="B2108" t="str">
            <v>PAKTK10006</v>
          </cell>
          <cell r="C2108" t="str">
            <v>Arogya Karnataka</v>
          </cell>
        </row>
        <row r="2109">
          <cell r="B2109" t="str">
            <v>PPDSK10049</v>
          </cell>
          <cell r="C2109" t="str">
            <v>ePDS  Karnataka</v>
          </cell>
        </row>
        <row r="2110">
          <cell r="B2110" t="str">
            <v>PPAOK10139</v>
          </cell>
          <cell r="C2110" t="str">
            <v>Parihara Application of Karnataka</v>
          </cell>
        </row>
        <row r="2111">
          <cell r="B2111" t="str">
            <v>PSMIS10153</v>
          </cell>
          <cell r="C2111" t="str">
            <v>Scholarship Management Information System Karnataka</v>
          </cell>
        </row>
        <row r="2112">
          <cell r="B2112" t="str">
            <v>PPDSM10140</v>
          </cell>
          <cell r="C2112" t="str">
            <v>ePDS Maharashtra</v>
          </cell>
        </row>
        <row r="2113">
          <cell r="B2113" t="str">
            <v>PSPPT10161</v>
          </cell>
          <cell r="C2113" t="str">
            <v>Service Plus Platform in Tripura</v>
          </cell>
        </row>
        <row r="2114">
          <cell r="B2114" t="str">
            <v>PVTGA10180</v>
          </cell>
          <cell r="C2114" t="str">
            <v>Vidyawaan Telangana</v>
          </cell>
        </row>
        <row r="2115">
          <cell r="B2115" t="str">
            <v>PPYTT10142</v>
          </cell>
          <cell r="C2115" t="str">
            <v>Polyset 2018</v>
          </cell>
        </row>
        <row r="2116">
          <cell r="B2116" t="str">
            <v>PTSEC10187</v>
          </cell>
          <cell r="C2116" t="str">
            <v>TSECET Telangana</v>
          </cell>
        </row>
        <row r="2117">
          <cell r="B2117" t="str">
            <v>PTSIC10188</v>
          </cell>
          <cell r="C2117" t="str">
            <v>TSICET Telangana</v>
          </cell>
        </row>
        <row r="2118">
          <cell r="B2118" t="str">
            <v>PCETA10015</v>
          </cell>
          <cell r="C2118" t="str">
            <v>CET Admission Telangana</v>
          </cell>
        </row>
        <row r="2119">
          <cell r="B2119" t="str">
            <v>PESUK10071</v>
          </cell>
          <cell r="C2119" t="str">
            <v>eScholarship Uttarakhand</v>
          </cell>
        </row>
        <row r="2120">
          <cell r="B2120" t="str">
            <v>PDSUK10189</v>
          </cell>
          <cell r="C2120" t="str">
            <v>ePDS Uttarakhand</v>
          </cell>
        </row>
        <row r="2121">
          <cell r="B2121" t="str">
            <v>PNWPU10113</v>
          </cell>
          <cell r="C2121" t="str">
            <v>Nakshe Web Portal Uttarakhand</v>
          </cell>
        </row>
        <row r="2122">
          <cell r="B2122" t="str">
            <v>PCLRS10021</v>
          </cell>
          <cell r="C2122" t="str">
            <v>Crop Loan Redemption Scheme 2017 UP</v>
          </cell>
        </row>
        <row r="2123">
          <cell r="B2123" t="str">
            <v>PJECP10088</v>
          </cell>
          <cell r="C2123" t="str">
            <v>JOINT ENTRANCE EXAMINATION COUNCIL JEEC UP</v>
          </cell>
        </row>
        <row r="2124">
          <cell r="B2124" t="str">
            <v>P0SUP10155</v>
          </cell>
          <cell r="C2124" t="str">
            <v>Scholarship  UP</v>
          </cell>
        </row>
        <row r="2125">
          <cell r="B2125" t="str">
            <v>PJNVY10090</v>
          </cell>
          <cell r="C2125" t="str">
            <v>Join Indian Navy</v>
          </cell>
        </row>
        <row r="2126">
          <cell r="B2126" t="str">
            <v>PAGID10183</v>
          </cell>
          <cell r="C2126" t="str">
            <v>Agriculture Informatics Division</v>
          </cell>
        </row>
        <row r="2127">
          <cell r="B2127" t="str">
            <v>PDDAY10031</v>
          </cell>
          <cell r="C2127" t="str">
            <v>Deendayal Antyodaya Yojana</v>
          </cell>
        </row>
        <row r="2128">
          <cell r="B2128" t="str">
            <v>PAPIA10005</v>
          </cell>
          <cell r="C2128" t="str">
            <v>Armaan Project for Indian Army</v>
          </cell>
        </row>
        <row r="2129">
          <cell r="B2129" t="str">
            <v>PBMUD10168</v>
          </cell>
          <cell r="C2129" t="str">
            <v>Swachh Bharat Mission Mo Urban Development</v>
          </cell>
        </row>
        <row r="2130">
          <cell r="B2130" t="str">
            <v>PSPSD10018</v>
          </cell>
          <cell r="C2130" t="str">
            <v>Comprehensive scheme for powerloom sector development  powertex</v>
          </cell>
        </row>
        <row r="2131">
          <cell r="B2131" t="str">
            <v>SNSAP10121</v>
          </cell>
          <cell r="C2131" t="str">
            <v xml:space="preserve">Digital Locker </v>
          </cell>
        </row>
        <row r="2132">
          <cell r="B2132" t="str">
            <v>SNSAP10122</v>
          </cell>
          <cell r="C2132" t="str">
            <v>ORS</v>
          </cell>
        </row>
        <row r="2133">
          <cell r="B2133" t="str">
            <v>SNSAP10123</v>
          </cell>
          <cell r="C2133" t="str">
            <v>MSME</v>
          </cell>
        </row>
        <row r="2134">
          <cell r="B2134" t="str">
            <v>SNSAP10124</v>
          </cell>
          <cell r="C2134" t="str">
            <v>Jeevan Pramaan</v>
          </cell>
        </row>
        <row r="2135">
          <cell r="B2135" t="str">
            <v>SNSAP10125</v>
          </cell>
          <cell r="C2135" t="str">
            <v>Biometric Attendence</v>
          </cell>
        </row>
        <row r="2136">
          <cell r="B2136" t="str">
            <v>SNSAP10126</v>
          </cell>
          <cell r="C2136" t="str">
            <v>ePDS Telangana</v>
          </cell>
        </row>
        <row r="2137">
          <cell r="B2137" t="str">
            <v>SNSAP10127</v>
          </cell>
          <cell r="C2137" t="str">
            <v>D Krishi</v>
          </cell>
        </row>
        <row r="2138">
          <cell r="B2138" t="str">
            <v>SNSAP10128</v>
          </cell>
          <cell r="C2138" t="str">
            <v>National Scholarship Portal</v>
          </cell>
        </row>
        <row r="2139">
          <cell r="B2139" t="str">
            <v>SNSAP10130</v>
          </cell>
          <cell r="C2139" t="str">
            <v>Nurses Registration Tracking System NRTS</v>
          </cell>
        </row>
        <row r="2140">
          <cell r="B2140" t="str">
            <v>SNSAP10131</v>
          </cell>
          <cell r="C2140" t="str">
            <v>Mobile App for New Age Governance UMANG</v>
          </cell>
        </row>
        <row r="2141">
          <cell r="B2141" t="str">
            <v>SNSAP10132</v>
          </cell>
          <cell r="C2141" t="str">
            <v>Gurujan Portal</v>
          </cell>
        </row>
        <row r="2142">
          <cell r="B2142" t="str">
            <v>SNSAP10133</v>
          </cell>
          <cell r="C2142" t="str">
            <v xml:space="preserve">Padma Awards </v>
          </cell>
        </row>
        <row r="2143">
          <cell r="B2143" t="str">
            <v>SNSAP10134</v>
          </cell>
          <cell r="C2143" t="str">
            <v>Web based sw to cover all activities of APB OCWW Board</v>
          </cell>
        </row>
        <row r="2144">
          <cell r="B2144" t="str">
            <v>SNSAP10135</v>
          </cell>
          <cell r="C2144" t="str">
            <v>ePDS Andhra Pradesh</v>
          </cell>
        </row>
        <row r="2145">
          <cell r="B2145" t="str">
            <v>SNSAP10136</v>
          </cell>
          <cell r="C2145" t="str">
            <v>ePDS Bihar</v>
          </cell>
        </row>
        <row r="2146">
          <cell r="B2146" t="str">
            <v>SNSAP10137</v>
          </cell>
          <cell r="C2146" t="str">
            <v>ePDS chhattisgarh</v>
          </cell>
        </row>
        <row r="2147">
          <cell r="B2147" t="str">
            <v>SNSAP10138</v>
          </cell>
          <cell r="C2147" t="str">
            <v>ePDS Daman Diu</v>
          </cell>
        </row>
        <row r="2148">
          <cell r="B2148" t="str">
            <v>SNSAP10139</v>
          </cell>
          <cell r="C2148" t="str">
            <v>Impact Assessment Survey Goa</v>
          </cell>
        </row>
        <row r="2149">
          <cell r="B2149" t="str">
            <v>SNSAP10140</v>
          </cell>
          <cell r="C2149" t="str">
            <v>Service Plus Platform in Haryana SARAL</v>
          </cell>
        </row>
        <row r="2150">
          <cell r="B2150" t="str">
            <v>SNSAP10141</v>
          </cell>
          <cell r="C2150" t="str">
            <v>ePDS Gaman Aagman Haryana</v>
          </cell>
        </row>
        <row r="2151">
          <cell r="B2151" t="str">
            <v>SNSAP10142</v>
          </cell>
          <cell r="C2151" t="str">
            <v>ePDS J K</v>
          </cell>
        </row>
        <row r="2152">
          <cell r="B2152" t="str">
            <v>SNSAP10143</v>
          </cell>
          <cell r="C2152" t="str">
            <v>EBay Bill GST</v>
          </cell>
        </row>
        <row r="2153">
          <cell r="B2153" t="str">
            <v>SNSAP10144</v>
          </cell>
          <cell r="C2153" t="str">
            <v>Arogya Karnataka</v>
          </cell>
        </row>
        <row r="2154">
          <cell r="B2154" t="str">
            <v>SNSAP10145</v>
          </cell>
          <cell r="C2154" t="str">
            <v>ePDS  Karnataka</v>
          </cell>
        </row>
        <row r="2155">
          <cell r="B2155" t="str">
            <v>SNSAP10146</v>
          </cell>
          <cell r="C2155" t="str">
            <v>Parihara Application of Karnataka</v>
          </cell>
        </row>
        <row r="2156">
          <cell r="B2156" t="str">
            <v>SNSAP10147</v>
          </cell>
          <cell r="C2156" t="str">
            <v>Scholarship Management Information System Karnataka</v>
          </cell>
        </row>
        <row r="2157">
          <cell r="B2157" t="str">
            <v>SNSAP10148</v>
          </cell>
          <cell r="C2157" t="str">
            <v>ePDS Maharashtra</v>
          </cell>
        </row>
        <row r="2158">
          <cell r="B2158" t="str">
            <v>SNSAP10149</v>
          </cell>
          <cell r="C2158" t="str">
            <v>Service Plus Platform in Tripura</v>
          </cell>
        </row>
        <row r="2159">
          <cell r="B2159" t="str">
            <v>SNSAP10150</v>
          </cell>
          <cell r="C2159" t="str">
            <v>Vidyawaan Telangana</v>
          </cell>
        </row>
        <row r="2160">
          <cell r="B2160" t="str">
            <v>SNSAP10151</v>
          </cell>
          <cell r="C2160" t="str">
            <v>Polyset 2018</v>
          </cell>
        </row>
        <row r="2161">
          <cell r="B2161" t="str">
            <v>SNSAP10152</v>
          </cell>
          <cell r="C2161" t="str">
            <v>TSECET Telangana</v>
          </cell>
        </row>
        <row r="2162">
          <cell r="B2162" t="str">
            <v>SNSAP10153</v>
          </cell>
          <cell r="C2162" t="str">
            <v>TSICET Telangana</v>
          </cell>
        </row>
        <row r="2163">
          <cell r="B2163" t="str">
            <v>SNSAP10154</v>
          </cell>
          <cell r="C2163" t="str">
            <v>CET Admission Telangana</v>
          </cell>
        </row>
        <row r="2164">
          <cell r="B2164" t="str">
            <v>SNSAP10155</v>
          </cell>
          <cell r="C2164" t="str">
            <v>eScholarship Uttarakhand</v>
          </cell>
        </row>
        <row r="2165">
          <cell r="B2165" t="str">
            <v>SNSAP10156</v>
          </cell>
          <cell r="C2165" t="str">
            <v>ePDS Uttarakhand</v>
          </cell>
        </row>
        <row r="2166">
          <cell r="B2166" t="str">
            <v>SNSAP10157</v>
          </cell>
          <cell r="C2166" t="str">
            <v>Nakshe Web Portal Uttarakhand</v>
          </cell>
        </row>
        <row r="2167">
          <cell r="B2167" t="str">
            <v>SNSAP10158</v>
          </cell>
          <cell r="C2167" t="str">
            <v>Crop Loan Redemption Scheme 2017 UP</v>
          </cell>
        </row>
        <row r="2168">
          <cell r="B2168" t="str">
            <v>SNSAP10159</v>
          </cell>
          <cell r="C2168" t="str">
            <v>JOINT ENTRANCE EXAMINATION COUNCIL JEEC UP</v>
          </cell>
        </row>
        <row r="2169">
          <cell r="B2169" t="str">
            <v>SNSAP10160</v>
          </cell>
          <cell r="C2169" t="str">
            <v>Scholarship  UP</v>
          </cell>
        </row>
        <row r="2170">
          <cell r="B2170" t="str">
            <v>SNSAP10161</v>
          </cell>
          <cell r="C2170" t="str">
            <v>Join Indian Navy</v>
          </cell>
        </row>
        <row r="2171">
          <cell r="B2171" t="str">
            <v>SNSAP10162</v>
          </cell>
          <cell r="C2171" t="str">
            <v>Agriculture Informatics Division</v>
          </cell>
        </row>
        <row r="2172">
          <cell r="B2172" t="str">
            <v>SNSAP10163</v>
          </cell>
          <cell r="C2172" t="str">
            <v>Deendayal Antyodaya Yojana</v>
          </cell>
        </row>
        <row r="2173">
          <cell r="B2173" t="str">
            <v>SNSAP10164</v>
          </cell>
          <cell r="C2173" t="str">
            <v>Armaan Project for Indian Army</v>
          </cell>
        </row>
        <row r="2174">
          <cell r="B2174" t="str">
            <v>SNSAP10165</v>
          </cell>
          <cell r="C2174" t="str">
            <v>Swachh Bharat Mission Mo Urban Development</v>
          </cell>
        </row>
        <row r="2175">
          <cell r="B2175" t="str">
            <v>SNSAP10166</v>
          </cell>
          <cell r="C2175" t="str">
            <v>Comprehensive scheme for powerloom sector development  powertex</v>
          </cell>
        </row>
        <row r="2176">
          <cell r="B2176" t="str">
            <v>PSRTH10152</v>
          </cell>
          <cell r="C2176" t="str">
            <v>Sarathi</v>
          </cell>
        </row>
        <row r="2177">
          <cell r="B2177" t="str">
            <v>PVHAN10179</v>
          </cell>
          <cell r="C2177" t="str">
            <v>VAHAN</v>
          </cell>
        </row>
        <row r="2178">
          <cell r="B2178" t="str">
            <v>PEPDS10048</v>
          </cell>
          <cell r="C2178" t="str">
            <v>ePDS</v>
          </cell>
        </row>
        <row r="2179">
          <cell r="B2179" t="str">
            <v>P0SDP10158</v>
          </cell>
          <cell r="C2179" t="str">
            <v>Service Delivery Platform</v>
          </cell>
        </row>
        <row r="2180">
          <cell r="B2180" t="str">
            <v>PINAR10083</v>
          </cell>
          <cell r="C2180" t="str">
            <v>Indian Army Recruitment</v>
          </cell>
        </row>
        <row r="2181">
          <cell r="B2181" t="str">
            <v>PPDSG10055</v>
          </cell>
          <cell r="C2181" t="str">
            <v>ePDS Goa</v>
          </cell>
        </row>
        <row r="2182">
          <cell r="B2182" t="str">
            <v>PNRLM10127</v>
          </cell>
          <cell r="C2182" t="str">
            <v>National Rural Livelihood Mission  MORD</v>
          </cell>
        </row>
        <row r="2183">
          <cell r="B2183" t="str">
            <v>PNEET10116</v>
          </cell>
          <cell r="C2183" t="str">
            <v>National Eligibility cum Entrance Exam for admission in MBBS BDS Exam NEET</v>
          </cell>
        </row>
        <row r="2184">
          <cell r="B2184" t="str">
            <v>PPMAY10144</v>
          </cell>
          <cell r="C2184" t="str">
            <v>Pradhan Mantri Awas Yojana PMAY</v>
          </cell>
        </row>
        <row r="2185">
          <cell r="B2185" t="str">
            <v>PIEAP10181</v>
          </cell>
          <cell r="C2185" t="str">
            <v>Vidyawaan Intermediate Eduction AP</v>
          </cell>
        </row>
        <row r="2186">
          <cell r="B2186" t="str">
            <v>PEIAP10008</v>
          </cell>
          <cell r="C2186" t="str">
            <v>Attendance System in Andhra Pradesh Vidyawaan</v>
          </cell>
        </row>
        <row r="2187">
          <cell r="B2187" t="str">
            <v>PPDSD10053</v>
          </cell>
          <cell r="C2187" t="str">
            <v>ePDS Delhi</v>
          </cell>
        </row>
        <row r="2188">
          <cell r="B2188" t="str">
            <v>PSRDH10165</v>
          </cell>
          <cell r="C2188" t="str">
            <v>SRDH Delhi Government</v>
          </cell>
        </row>
        <row r="2189">
          <cell r="B2189" t="str">
            <v>PDSSY10030</v>
          </cell>
          <cell r="C2189" t="str">
            <v>Deen Dayal Swasthya Seva Yojana Goa</v>
          </cell>
        </row>
        <row r="2190">
          <cell r="B2190" t="str">
            <v>PCISK10020</v>
          </cell>
          <cell r="C2190" t="str">
            <v>Crop Insurance Karnataka Samrakshane</v>
          </cell>
        </row>
        <row r="2191">
          <cell r="B2191" t="str">
            <v>PSSPK10163</v>
          </cell>
          <cell r="C2191" t="str">
            <v>Social Security Pension BMSSP Karnataka</v>
          </cell>
        </row>
        <row r="2192">
          <cell r="B2192" t="str">
            <v>PRCMM10149</v>
          </cell>
          <cell r="C2192" t="str">
            <v>Ration Card Management Maharashtra</v>
          </cell>
        </row>
        <row r="2193">
          <cell r="B2193" t="str">
            <v>PTMPP10174</v>
          </cell>
          <cell r="C2193" t="str">
            <v>Training Management Portal Punjab</v>
          </cell>
        </row>
        <row r="2194">
          <cell r="B2194" t="str">
            <v>PEPSK10068</v>
          </cell>
          <cell r="C2194" t="str">
            <v>ePDS Sikkim</v>
          </cell>
        </row>
        <row r="2195">
          <cell r="B2195" t="str">
            <v>PEPTP10058</v>
          </cell>
          <cell r="C2195" t="str">
            <v>ePDS Tripura</v>
          </cell>
        </row>
        <row r="2196">
          <cell r="B2196" t="str">
            <v>PUPSE10178</v>
          </cell>
          <cell r="C2196" t="str">
            <v>UPSEE 2018</v>
          </cell>
        </row>
        <row r="2197">
          <cell r="B2197" t="str">
            <v>PHMRS10078</v>
          </cell>
          <cell r="C2197" t="str">
            <v>Hindu Marriage Registration System in UP</v>
          </cell>
        </row>
        <row r="2198">
          <cell r="B2198" t="str">
            <v>PEPUP10050</v>
          </cell>
          <cell r="C2198" t="str">
            <v>ePDS Uttar Pradesh</v>
          </cell>
        </row>
        <row r="2199">
          <cell r="B2199" t="str">
            <v>PMMVY10145</v>
          </cell>
          <cell r="C2199" t="str">
            <v>Pradhan Mantri Matru Vandana Yojan PMMVY</v>
          </cell>
        </row>
        <row r="2200">
          <cell r="B2200" t="str">
            <v>PHWTX10077</v>
          </cell>
          <cell r="C2200" t="str">
            <v>Handlooms Weavers eDhaga</v>
          </cell>
        </row>
        <row r="2201">
          <cell r="B2201" t="str">
            <v>2802</v>
          </cell>
          <cell r="C2201" t="str">
            <v>Deputy Commissioner Hailakandi</v>
          </cell>
        </row>
        <row r="2202">
          <cell r="B2202" t="str">
            <v>2803</v>
          </cell>
          <cell r="C2202" t="str">
            <v>Deputy Commissioner Dima Hasao</v>
          </cell>
        </row>
        <row r="2203">
          <cell r="B2203" t="str">
            <v>2805</v>
          </cell>
          <cell r="C2203" t="str">
            <v>Deputy Commissioner West Karbi Anglong</v>
          </cell>
        </row>
        <row r="2204">
          <cell r="B2204" t="str">
            <v>979</v>
          </cell>
          <cell r="C2204" t="str">
            <v>Director Social Welfare Uttarakhand</v>
          </cell>
        </row>
        <row r="2205">
          <cell r="B2205" t="str">
            <v>0979</v>
          </cell>
          <cell r="C2205" t="str">
            <v>Department of Social Welfare Uttarakhand</v>
          </cell>
        </row>
        <row r="2206">
          <cell r="B2206" t="str">
            <v>2788</v>
          </cell>
          <cell r="C2206" t="str">
            <v>Deputy Commissioner Baksa</v>
          </cell>
        </row>
        <row r="2207">
          <cell r="B2207" t="str">
            <v>2785</v>
          </cell>
          <cell r="C2207" t="str">
            <v>Deputy Commissioner Nalbari</v>
          </cell>
        </row>
        <row r="2208">
          <cell r="B2208" t="str">
            <v>2783</v>
          </cell>
          <cell r="C2208" t="str">
            <v>Deputy Commissioner Kamrup,Metro</v>
          </cell>
        </row>
        <row r="2209">
          <cell r="B2209" t="str">
            <v>2801</v>
          </cell>
          <cell r="C2209" t="str">
            <v>Deputy Commissioner Karimganj</v>
          </cell>
        </row>
        <row r="2210">
          <cell r="B2210" t="str">
            <v>0003420000</v>
          </cell>
          <cell r="C2210" t="str">
            <v>Dhanlaxmi Bank Limited</v>
          </cell>
        </row>
        <row r="2211">
          <cell r="B2211" t="str">
            <v>0807</v>
          </cell>
          <cell r="C2211" t="str">
            <v xml:space="preserve">DC NORTH DELHI </v>
          </cell>
        </row>
        <row r="2212">
          <cell r="B2212" t="str">
            <v>OASYS.OS</v>
          </cell>
          <cell r="C2212" t="str">
            <v>Oasys Cybernetics Pvt Ltd</v>
          </cell>
        </row>
        <row r="2213">
          <cell r="B2213" t="str">
            <v>975</v>
          </cell>
          <cell r="C2213" t="str">
            <v>Department of Health &amp; Family Welfare, Govt of Telangana</v>
          </cell>
        </row>
        <row r="2214">
          <cell r="B2214" t="str">
            <v>0975</v>
          </cell>
          <cell r="C2214" t="str">
            <v>Department of Health &amp; Family Welfare, Govt of Telangana</v>
          </cell>
        </row>
        <row r="2215">
          <cell r="B2215" t="str">
            <v>0003430000</v>
          </cell>
          <cell r="C2215" t="str">
            <v>Suvarna Arogya Suraksha Trust</v>
          </cell>
        </row>
        <row r="2216">
          <cell r="B2216" t="str">
            <v>PDGOB22449</v>
          </cell>
          <cell r="C2216" t="str">
            <v>Department of Planning and Development Govt. of Bihar</v>
          </cell>
        </row>
        <row r="2217">
          <cell r="B2217" t="str">
            <v>PDAGB22450</v>
          </cell>
          <cell r="C2217" t="str">
            <v>Department of Agricultre Government of Bihar</v>
          </cell>
        </row>
        <row r="2218">
          <cell r="B2218" t="str">
            <v>0003440000</v>
          </cell>
          <cell r="C2218" t="str">
            <v>National Health Agency</v>
          </cell>
        </row>
        <row r="2219">
          <cell r="B2219" t="str">
            <v>ARMEE.INFO</v>
          </cell>
          <cell r="C2219" t="str">
            <v>Armee Infotech Pvt Ltd</v>
          </cell>
        </row>
        <row r="2220">
          <cell r="B2220" t="str">
            <v>2779</v>
          </cell>
          <cell r="C2220" t="str">
            <v>Deputy Commissioner Majuli</v>
          </cell>
        </row>
        <row r="2221">
          <cell r="B2221" t="str">
            <v>PDTBA10023</v>
          </cell>
          <cell r="C2221" t="str">
            <v>DBT for transferring Benefits to Bank Acounts eLabharthi</v>
          </cell>
        </row>
        <row r="2222">
          <cell r="B2222" t="str">
            <v>PADNH10194</v>
          </cell>
          <cell r="C2222" t="str">
            <v>PDS Annavitran Dadra and  Nagra Haveli</v>
          </cell>
        </row>
        <row r="2223">
          <cell r="B2223" t="str">
            <v>PAUTO10068</v>
          </cell>
          <cell r="C2223" t="str">
            <v>e Permit for auto rickshaw Karnataka</v>
          </cell>
        </row>
        <row r="2224">
          <cell r="B2224" t="str">
            <v>PSEAM10192</v>
          </cell>
          <cell r="C2224" t="str">
            <v>eCounselling for TSEAMCET Telangana</v>
          </cell>
        </row>
        <row r="2225">
          <cell r="B2225" t="str">
            <v>PRCMU10193</v>
          </cell>
          <cell r="C2225" t="str">
            <v>Ration Card Management Uttarakhand</v>
          </cell>
        </row>
        <row r="2226">
          <cell r="B2226" t="str">
            <v>PNAUA10195</v>
          </cell>
          <cell r="C2226" t="str">
            <v>NIC AUA Team</v>
          </cell>
        </row>
        <row r="2227">
          <cell r="B2227" t="str">
            <v>PBPSM22451</v>
          </cell>
          <cell r="C2227" t="str">
            <v>Department of Planning and Development Govt of Bihar</v>
          </cell>
        </row>
        <row r="2228">
          <cell r="B2228" t="str">
            <v>2792</v>
          </cell>
          <cell r="C2228" t="str">
            <v>Deputy Commissioner South Salmara Mankachar</v>
          </cell>
        </row>
        <row r="2229">
          <cell r="B2229" t="str">
            <v>2787</v>
          </cell>
          <cell r="C2229" t="str">
            <v>Deputy Commissioner Chirang</v>
          </cell>
        </row>
        <row r="2230">
          <cell r="B2230" t="str">
            <v>PPPOO10201</v>
          </cell>
          <cell r="C2230" t="str">
            <v>Prerana Portal of Odisha</v>
          </cell>
        </row>
        <row r="2231">
          <cell r="B2231" t="str">
            <v>PUWIN10202</v>
          </cell>
          <cell r="C2231" t="str">
            <v>UWIN Project of M o Labour and Employment</v>
          </cell>
        </row>
        <row r="2232">
          <cell r="B2232" t="str">
            <v>PNCVT10203</v>
          </cell>
          <cell r="C2232" t="str">
            <v>NCVT MIS Portal Skill Development</v>
          </cell>
        </row>
        <row r="2233">
          <cell r="B2233" t="str">
            <v>PMOIB10204</v>
          </cell>
          <cell r="C2233" t="str">
            <v>DBT App  M o Information and Broadcasting</v>
          </cell>
        </row>
        <row r="2234">
          <cell r="B2234" t="str">
            <v>PAJSK10205</v>
          </cell>
          <cell r="C2234" t="str">
            <v>AJSK Bangalore</v>
          </cell>
        </row>
        <row r="2235">
          <cell r="B2235" t="str">
            <v>2782</v>
          </cell>
          <cell r="C2235" t="str">
            <v>Deputy Commissioner Morigaon</v>
          </cell>
        </row>
        <row r="2236">
          <cell r="B2236" t="str">
            <v>696</v>
          </cell>
          <cell r="C2236" t="str">
            <v>Ujjivan Small Finance Bank</v>
          </cell>
        </row>
        <row r="2237">
          <cell r="B2237" t="str">
            <v>0696</v>
          </cell>
          <cell r="C2237" t="str">
            <v>Ujjivan Small Finance Bank</v>
          </cell>
        </row>
        <row r="2238">
          <cell r="B2238" t="str">
            <v>0003450000</v>
          </cell>
          <cell r="C2238" t="str">
            <v>The Surat People s Co-op. Bank Ltd</v>
          </cell>
        </row>
        <row r="2239">
          <cell r="B2239" t="str">
            <v>872</v>
          </cell>
          <cell r="C2239" t="str">
            <v>Women Empowerment &amp; Child Development Uttarakhand</v>
          </cell>
        </row>
        <row r="2240">
          <cell r="B2240" t="str">
            <v>0872</v>
          </cell>
          <cell r="C2240" t="str">
            <v>Women Empowerment &amp; Child Development Uttarakhand</v>
          </cell>
        </row>
        <row r="2241">
          <cell r="B2241" t="str">
            <v>PRWDB22452</v>
          </cell>
          <cell r="C2241" t="str">
            <v>Rural Works Department, Government of Bihar</v>
          </cell>
        </row>
        <row r="2242">
          <cell r="B2242" t="str">
            <v>PFCPD22453</v>
          </cell>
          <cell r="C2242" t="str">
            <v>Food and Consumer Protection Department Government of Bihar</v>
          </cell>
        </row>
        <row r="2243">
          <cell r="B2243" t="str">
            <v>PRLPS22454</v>
          </cell>
          <cell r="C2243" t="str">
            <v>Department of Bihar Rural Livelihood Promotion Society BRLPS Government of Bihar</v>
          </cell>
        </row>
        <row r="2244">
          <cell r="B2244" t="str">
            <v>PFDGB22455</v>
          </cell>
          <cell r="C2244" t="str">
            <v>Finance Department FD Government of Bihar</v>
          </cell>
        </row>
        <row r="2245">
          <cell r="B2245" t="str">
            <v>PSWDB22456</v>
          </cell>
          <cell r="C2245" t="str">
            <v>Social Welfare Department Government of Bihar</v>
          </cell>
        </row>
        <row r="2246">
          <cell r="B2246" t="str">
            <v>2776</v>
          </cell>
          <cell r="C2246" t="str">
            <v>Deputy Commissioner Charaideo</v>
          </cell>
        </row>
        <row r="2247">
          <cell r="B2247" t="str">
            <v>2797</v>
          </cell>
          <cell r="C2247" t="str">
            <v>Deputy Commissioner Biswanath</v>
          </cell>
        </row>
        <row r="2248">
          <cell r="B2248" t="str">
            <v>PIRRD12209</v>
          </cell>
          <cell r="C2248" t="str">
            <v>Inspector General of Registration Revenue and Disaster Management Department Government of Odisha</v>
          </cell>
        </row>
        <row r="2249">
          <cell r="B2249" t="str">
            <v>PDOIO12210</v>
          </cell>
          <cell r="C2249" t="str">
            <v>Director of Industries Industries Department Govt of Odisha</v>
          </cell>
        </row>
        <row r="2250">
          <cell r="B2250" t="str">
            <v>PBDAO12211</v>
          </cell>
          <cell r="C2250" t="str">
            <v>Bhubaneswar Development Authority BDA  under Control of H and UD Deptt Govt  of Odisha</v>
          </cell>
        </row>
        <row r="2251">
          <cell r="B2251" t="str">
            <v>PBSCL12212</v>
          </cell>
          <cell r="C2251" t="str">
            <v>Bhubaneswar Smart City Limited BSCL Govt Of Odisha</v>
          </cell>
        </row>
        <row r="2252">
          <cell r="B2252" t="str">
            <v>PBMCO12213</v>
          </cell>
          <cell r="C2252" t="str">
            <v>Bhubaneswar Municipal Corporation  BMC Govt of odisha</v>
          </cell>
        </row>
        <row r="2253">
          <cell r="B2253" t="str">
            <v>VERIFONE.VISPL</v>
          </cell>
          <cell r="C2253" t="str">
            <v>VERIFONE SALES INDIA PRIVATE LIMITED</v>
          </cell>
        </row>
        <row r="2254">
          <cell r="B2254" t="str">
            <v>2794</v>
          </cell>
          <cell r="C2254" t="str">
            <v>Deputy Commissioner Darrang</v>
          </cell>
        </row>
        <row r="2255">
          <cell r="B2255" t="str">
            <v>2780</v>
          </cell>
          <cell r="C2255" t="str">
            <v>Deputy Commissioner ,Nagaon</v>
          </cell>
        </row>
        <row r="2256">
          <cell r="B2256" t="str">
            <v>0105</v>
          </cell>
          <cell r="C2256" t="str">
            <v>Department of Information Technology</v>
          </cell>
        </row>
        <row r="2257">
          <cell r="B2257" t="str">
            <v>2804</v>
          </cell>
          <cell r="C2257" t="str">
            <v>Deputy Commissioner ,Karbi Anglong</v>
          </cell>
        </row>
        <row r="2258">
          <cell r="B2258" t="str">
            <v>977</v>
          </cell>
          <cell r="C2258" t="str">
            <v>Health Department, Govt of Uttar Pradesh</v>
          </cell>
        </row>
        <row r="2259">
          <cell r="B2259" t="str">
            <v>0977</v>
          </cell>
          <cell r="C2259" t="str">
            <v>Health Department, Govt of Uttar Pradesh</v>
          </cell>
        </row>
        <row r="2260">
          <cell r="B2260" t="str">
            <v>PDHAP21645</v>
          </cell>
          <cell r="C2260" t="str">
            <v>Department of Horticulture Govt of AP</v>
          </cell>
        </row>
        <row r="2261">
          <cell r="B2261" t="str">
            <v>PSERP21646</v>
          </cell>
          <cell r="C2261" t="str">
            <v>Society for Elimination of Rural Poverty Govt Of AP</v>
          </cell>
        </row>
        <row r="2262">
          <cell r="B2262" t="str">
            <v>PPJBS10148</v>
          </cell>
          <cell r="C2262" t="str">
            <v>Punjab Scholarship</v>
          </cell>
        </row>
        <row r="2263">
          <cell r="B2263" t="str">
            <v>PDOES22851</v>
          </cell>
          <cell r="C2263" t="str">
            <v>Department of Economics and Statistics</v>
          </cell>
        </row>
        <row r="2264">
          <cell r="B2264" t="str">
            <v>PDVAR22852</v>
          </cell>
          <cell r="C2264" t="str">
            <v>Digital Visitor Register DOIT &amp; C</v>
          </cell>
        </row>
        <row r="2265">
          <cell r="B2265" t="str">
            <v>PDCOD22853</v>
          </cell>
          <cell r="C2265" t="str">
            <v>Drug Control Organization</v>
          </cell>
        </row>
        <row r="2266">
          <cell r="B2266" t="str">
            <v>PEIDP22854</v>
          </cell>
          <cell r="C2266" t="str">
            <v xml:space="preserve">Electrical Inspectorate Department </v>
          </cell>
        </row>
        <row r="2267">
          <cell r="B2267" t="str">
            <v>PMITR22855</v>
          </cell>
          <cell r="C2267" t="str">
            <v>EMITRA DOIT &amp; C</v>
          </cell>
        </row>
        <row r="2268">
          <cell r="B2268" t="str">
            <v>PRGAP22856</v>
          </cell>
          <cell r="C2268" t="str">
            <v>Rajasthan Grameen Ajeevika Vikas Parishad RGAVP</v>
          </cell>
        </row>
        <row r="2269">
          <cell r="B2269" t="str">
            <v>PRKCL22857</v>
          </cell>
          <cell r="C2269" t="str">
            <v>Rajasthan Knowledge Corporation Limited</v>
          </cell>
        </row>
        <row r="2270">
          <cell r="B2270" t="str">
            <v>PRSLD22858</v>
          </cell>
          <cell r="C2270" t="str">
            <v>Rajasthan Skill and livelihood Development Corporation (RSLDC)</v>
          </cell>
        </row>
        <row r="2271">
          <cell r="B2271" t="str">
            <v>PRSSO22859</v>
          </cell>
          <cell r="C2271" t="str">
            <v>RajSSO</v>
          </cell>
        </row>
        <row r="2272">
          <cell r="B2272" t="str">
            <v>PRASD22860</v>
          </cell>
          <cell r="C2272" t="str">
            <v>Registration &amp; Stamps Department</v>
          </cell>
        </row>
        <row r="2273">
          <cell r="B2273" t="str">
            <v>PFCSD22861</v>
          </cell>
          <cell r="C2273" t="str">
            <v>Food and Civil Supplies Department Rajasthan</v>
          </cell>
        </row>
        <row r="2274">
          <cell r="B2274" t="str">
            <v>PSDOR22862</v>
          </cell>
          <cell r="C2274" t="str">
            <v>Settlement Department Rajasthan</v>
          </cell>
        </row>
        <row r="2275">
          <cell r="B2275" t="str">
            <v>PSJED22863</v>
          </cell>
          <cell r="C2275" t="str">
            <v>Social Justice and Empowerment Department</v>
          </cell>
        </row>
        <row r="2276">
          <cell r="B2276" t="str">
            <v>PDHFW22864</v>
          </cell>
          <cell r="C2276" t="str">
            <v xml:space="preserve">Department of Health and Family Welfare </v>
          </cell>
        </row>
        <row r="2277">
          <cell r="B2277" t="str">
            <v>PJDAR22865</v>
          </cell>
          <cell r="C2277" t="str">
            <v>Jaipur Development Authority</v>
          </cell>
        </row>
        <row r="2278">
          <cell r="B2278" t="str">
            <v>PNSCL22866</v>
          </cell>
          <cell r="C2278" t="str">
            <v>Natural Support Consultancy Services Pvt Limited</v>
          </cell>
        </row>
        <row r="2279">
          <cell r="B2279" t="str">
            <v>PSCRB22867</v>
          </cell>
          <cell r="C2279" t="str">
            <v>State Crime Records Bureau</v>
          </cell>
        </row>
        <row r="2280">
          <cell r="B2280" t="str">
            <v>PRAVL22868</v>
          </cell>
          <cell r="C2280" t="str">
            <v>Raje Vault</v>
          </cell>
        </row>
        <row r="2281">
          <cell r="B2281" t="str">
            <v>PRCIS22869</v>
          </cell>
          <cell r="C2281" t="str">
            <v xml:space="preserve">Raj Comp Info Services Ltd. </v>
          </cell>
        </row>
        <row r="2282">
          <cell r="B2282" t="str">
            <v>PTSDP10196</v>
          </cell>
          <cell r="C2282" t="str">
            <v>TS DPHARMA</v>
          </cell>
        </row>
        <row r="2283">
          <cell r="B2283" t="str">
            <v>PBSVA10197</v>
          </cell>
          <cell r="C2283" t="str">
            <v>BhuSeva</v>
          </cell>
        </row>
        <row r="2284">
          <cell r="B2284" t="str">
            <v>PDNER10198</v>
          </cell>
          <cell r="C2284" t="str">
            <v>DBT Portal of MDoNER</v>
          </cell>
        </row>
        <row r="2285">
          <cell r="B2285" t="str">
            <v>PCCTN10199</v>
          </cell>
          <cell r="C2285" t="str">
            <v>Crime and Criminal Traking Network System CCTNS  Goa</v>
          </cell>
        </row>
        <row r="2286">
          <cell r="B2286" t="str">
            <v>PSGOA10200</v>
          </cell>
          <cell r="C2286" t="str">
            <v>DBT App Dadra and Nagar Haveli</v>
          </cell>
        </row>
        <row r="2287">
          <cell r="B2287" t="str">
            <v>PCTOS10207</v>
          </cell>
          <cell r="C2287" t="str">
            <v>Computerised Treasury Operation System CTOS Tripura</v>
          </cell>
        </row>
        <row r="2288">
          <cell r="B2288" t="str">
            <v>PBIOT10190</v>
          </cell>
          <cell r="C2288" t="str">
            <v>DBT Portal of Department of Bio TechnologyÂ (DBT Portal for Bio Tech)</v>
          </cell>
        </row>
        <row r="2289">
          <cell r="B2289" t="str">
            <v>PFIST10208</v>
          </cell>
          <cell r="C2289" t="str">
            <v>FIST karnataka</v>
          </cell>
        </row>
        <row r="2290">
          <cell r="B2290" t="str">
            <v>PCTOK10209</v>
          </cell>
          <cell r="C2290" t="str">
            <v>Computerised Treasury Operation System  Karnataka</v>
          </cell>
        </row>
        <row r="2291">
          <cell r="B2291" t="str">
            <v>PASFR10210</v>
          </cell>
          <cell r="C2291" t="str">
            <v>ERCMS Aadhaar Seeding of Family Ration Cards</v>
          </cell>
        </row>
        <row r="2292">
          <cell r="B2292" t="str">
            <v>PCSDP22650</v>
          </cell>
          <cell r="C2292" t="str">
            <v>Civil Supplies Department</v>
          </cell>
        </row>
        <row r="2293">
          <cell r="B2293" t="str">
            <v>PRVDP22651</v>
          </cell>
          <cell r="C2293" t="str">
            <v>Revenue Department</v>
          </cell>
        </row>
        <row r="2294">
          <cell r="B2294" t="str">
            <v>PSPEM22652</v>
          </cell>
          <cell r="C2294" t="str">
            <v>State Poverty Eradication Mission</v>
          </cell>
        </row>
        <row r="2295">
          <cell r="B2295" t="str">
            <v>PKDFB22653</v>
          </cell>
          <cell r="C2295" t="str">
            <v>Kerala Dairy Farmer Welfare Fund Board</v>
          </cell>
        </row>
        <row r="2296">
          <cell r="B2296" t="str">
            <v>PCDIT22654</v>
          </cell>
          <cell r="C2296" t="str">
            <v>Centre for Development of Imaging Technology</v>
          </cell>
        </row>
        <row r="2297">
          <cell r="B2297" t="str">
            <v>PMVDP22655</v>
          </cell>
          <cell r="C2297" t="str">
            <v>Motor Vehicles Department</v>
          </cell>
        </row>
        <row r="2298">
          <cell r="B2298" t="str">
            <v>PEDPT22656</v>
          </cell>
          <cell r="C2298" t="str">
            <v>e District Project</v>
          </cell>
        </row>
        <row r="2299">
          <cell r="B2299" t="str">
            <v>PKITE22657</v>
          </cell>
          <cell r="C2299" t="str">
            <v>Kerala Infrastructure and Technology for Education KITE</v>
          </cell>
        </row>
        <row r="2300">
          <cell r="B2300" t="str">
            <v>PEHPT22658</v>
          </cell>
          <cell r="C2300" t="str">
            <v>e Health Project</v>
          </cell>
        </row>
        <row r="2301">
          <cell r="B2301" t="str">
            <v>PAERT22659</v>
          </cell>
          <cell r="C2301" t="str">
            <v>Agency for Non conventional Energy and Rural Technology</v>
          </cell>
        </row>
        <row r="2302">
          <cell r="B2302" t="str">
            <v>PSSDG22660</v>
          </cell>
          <cell r="C2302" t="str">
            <v>State Service Delivery Gateway Project</v>
          </cell>
        </row>
        <row r="2303">
          <cell r="B2303" t="str">
            <v>PAHDP22661</v>
          </cell>
          <cell r="C2303" t="str">
            <v>Animal Husbandry Department</v>
          </cell>
        </row>
        <row r="2304">
          <cell r="B2304" t="str">
            <v>PMKPT22662</v>
          </cell>
          <cell r="C2304" t="str">
            <v>m KERALAM Project</v>
          </cell>
        </row>
        <row r="2305">
          <cell r="B2305" t="str">
            <v>PDOWC12613</v>
          </cell>
          <cell r="C2305" t="str">
            <v>Department of Social Security and Development of Women and Child Govt of Punjab</v>
          </cell>
        </row>
        <row r="2306">
          <cell r="B2306" t="str">
            <v>PPHSC12614</v>
          </cell>
          <cell r="C2306" t="str">
            <v>Punjab Health System Corporation</v>
          </cell>
        </row>
        <row r="2307">
          <cell r="B2307" t="str">
            <v>859</v>
          </cell>
          <cell r="C2307" t="str">
            <v xml:space="preserve"> STATE PROJECT DIRECTOR SAMAGRA SHIKSHA PONDICHERRY</v>
          </cell>
        </row>
        <row r="2308">
          <cell r="B2308" t="str">
            <v>PPDSJ10064</v>
          </cell>
          <cell r="C2308" t="str">
            <v>ePDS Jharkhand</v>
          </cell>
        </row>
        <row r="2309">
          <cell r="B2309" t="str">
            <v>PLPGC10211</v>
          </cell>
          <cell r="C2309" t="str">
            <v xml:space="preserve">Aadhaar Authentication of LPG Consumers </v>
          </cell>
        </row>
        <row r="2310">
          <cell r="B2310" t="str">
            <v>PCPSD10212</v>
          </cell>
          <cell r="C2310" t="str">
            <v>Child Protection Scheme CPS  Mo Women and Child Development</v>
          </cell>
        </row>
        <row r="2311">
          <cell r="B2311" t="str">
            <v>PICDS10213</v>
          </cell>
          <cell r="C2311" t="str">
            <v>Anganwadi Services ICDS Training Mo Women and Child Development</v>
          </cell>
        </row>
        <row r="2312">
          <cell r="B2312" t="str">
            <v>PMSKD10214</v>
          </cell>
          <cell r="C2312" t="str">
            <v>Mahila Shakti Kendra MSK Mo Women and Child Development</v>
          </cell>
        </row>
        <row r="2313">
          <cell r="B2313" t="str">
            <v>PGIAP10215</v>
          </cell>
          <cell r="C2313" t="str">
            <v>NGO Grant in Aid Portal Mo Women and Child Development</v>
          </cell>
        </row>
        <row r="2314">
          <cell r="B2314" t="str">
            <v>PNCSD10216</v>
          </cell>
          <cell r="C2314" t="str">
            <v>National Creche Scheme in NGO GIA Portal Mo Women and Child Development</v>
          </cell>
        </row>
        <row r="2315">
          <cell r="B2315" t="str">
            <v>PASNP10217</v>
          </cell>
          <cell r="C2315" t="str">
            <v>Anganwadi Services Supplementary Nutrition Program ICDS RRS  M o Women and Child Development</v>
          </cell>
        </row>
        <row r="2316">
          <cell r="B2316" t="str">
            <v>PASHD10218</v>
          </cell>
          <cell r="C2316" t="str">
            <v>Anganwadi Setvices  Honorarium  M o Women and Child Development</v>
          </cell>
        </row>
        <row r="2317">
          <cell r="B2317" t="str">
            <v>PSAGD10219</v>
          </cell>
          <cell r="C2317" t="str">
            <v>Scheme for Adolscent Girls SAG M o Women and Child Development</v>
          </cell>
        </row>
        <row r="2318">
          <cell r="B2318" t="str">
            <v>PRCMN10184</v>
          </cell>
          <cell r="C2318" t="str">
            <v>Ration Card Management Nagaland ePDS Nagaland</v>
          </cell>
        </row>
        <row r="2319">
          <cell r="B2319" t="str">
            <v>PSMAP10185</v>
          </cell>
          <cell r="C2319" t="str">
            <v>Sand Sales Montoring  Andhra Pradesh</v>
          </cell>
        </row>
        <row r="2320">
          <cell r="B2320" t="str">
            <v>0811</v>
          </cell>
          <cell r="C2320" t="str">
            <v xml:space="preserve">DC WEST DELHI </v>
          </cell>
        </row>
        <row r="2321">
          <cell r="B2321" t="str">
            <v>PRMKD10186</v>
          </cell>
          <cell r="C2321" t="str">
            <v>Rashtriya Mahila Kosh M o Women and Child Development</v>
          </cell>
        </row>
        <row r="2322">
          <cell r="B2322" t="str">
            <v>PDSIB16037</v>
          </cell>
          <cell r="C2322" t="str">
            <v>Delhi Urban Shelter Improvement Board</v>
          </cell>
        </row>
        <row r="2323">
          <cell r="B2323" t="str">
            <v>0003460000</v>
          </cell>
          <cell r="C2323" t="str">
            <v xml:space="preserve">National Skill Development Corporation </v>
          </cell>
        </row>
        <row r="2324">
          <cell r="B2324" t="str">
            <v>0003470000</v>
          </cell>
          <cell r="C2324" t="str">
            <v>Jana Small Finance Bank Limited</v>
          </cell>
        </row>
        <row r="2325">
          <cell r="B2325" t="str">
            <v>PBASD10187</v>
          </cell>
          <cell r="C2325" t="str">
            <v>Biometric Attendance System BAS  M o Skill Development</v>
          </cell>
        </row>
        <row r="2326">
          <cell r="B2326" t="str">
            <v>PMSRT23053</v>
          </cell>
          <cell r="C2326" t="str">
            <v>Maharashtra State Road Transport Corporation  MSRTC</v>
          </cell>
        </row>
        <row r="2327">
          <cell r="B2327" t="str">
            <v>PMCGM23055</v>
          </cell>
          <cell r="C2327" t="str">
            <v>Municipal Corporation of Greater Mumbai</v>
          </cell>
        </row>
        <row r="2328">
          <cell r="B2328" t="str">
            <v>PNDKS23054</v>
          </cell>
          <cell r="C2328" t="str">
            <v>Nanaji Deshmukh Krishi Sanjavani Prakalp Department of Agriculture Government of Maharashtra</v>
          </cell>
        </row>
        <row r="2329">
          <cell r="B2329" t="str">
            <v>PCIDC23052</v>
          </cell>
          <cell r="C2329" t="str">
            <v>City and Industrial Development Corporation CIDCO</v>
          </cell>
        </row>
        <row r="2330">
          <cell r="B2330" t="str">
            <v>PBPDS10188</v>
          </cell>
          <cell r="C2330" t="str">
            <v>ePDS West Bengal</v>
          </cell>
        </row>
        <row r="2331">
          <cell r="B2331" t="str">
            <v>0003480000</v>
          </cell>
          <cell r="C2331" t="str">
            <v>Central Council of Indian Medicine, Ministry of Ayush</v>
          </cell>
        </row>
        <row r="2332">
          <cell r="B2332" t="str">
            <v>PDBTB10189</v>
          </cell>
          <cell r="C2332" t="str">
            <v>DBT Bharat App</v>
          </cell>
        </row>
        <row r="2333">
          <cell r="B2333" t="str">
            <v>174</v>
          </cell>
          <cell r="C2333" t="str">
            <v>Home &amp; Political, Govt. of Assam</v>
          </cell>
        </row>
        <row r="2334">
          <cell r="B2334" t="str">
            <v>PFIST10191</v>
          </cell>
          <cell r="C2334" t="str">
            <v>FIST  Karnataka</v>
          </cell>
        </row>
        <row r="2335">
          <cell r="B2335" t="str">
            <v>PMKSN10190</v>
          </cell>
          <cell r="C2335" t="str">
            <v>PM Kissan Samaan Nidhi</v>
          </cell>
        </row>
        <row r="2336">
          <cell r="B2336" t="str">
            <v>PPFMS10192</v>
          </cell>
          <cell r="C2336" t="str">
            <v>Public Financial Management System</v>
          </cell>
        </row>
        <row r="2337">
          <cell r="B2337" t="str">
            <v>PCCGC10193</v>
          </cell>
          <cell r="C2337" t="str">
            <v>CCTNS Project GCOPS Application</v>
          </cell>
        </row>
        <row r="2338">
          <cell r="B2338" t="str">
            <v>PDOPE10022</v>
          </cell>
          <cell r="C2338" t="str">
            <v>DBT for DPE</v>
          </cell>
        </row>
        <row r="2339">
          <cell r="B2339" t="str">
            <v>PACCB19836</v>
          </cell>
          <cell r="C2339" t="str">
            <v>Ajmer Central Cooperative Bank Ltd</v>
          </cell>
        </row>
        <row r="2340">
          <cell r="B2340" t="str">
            <v>PACOB19837</v>
          </cell>
          <cell r="C2340" t="str">
            <v>The Alwar Central Cooperative Bank Ltd  Alwar</v>
          </cell>
        </row>
        <row r="2341">
          <cell r="B2341" t="str">
            <v>PBCCB19838</v>
          </cell>
          <cell r="C2341" t="str">
            <v>The Banswara Central Cooperative Bank Ltd</v>
          </cell>
        </row>
        <row r="2342">
          <cell r="B2342" t="str">
            <v>PBKSB19839</v>
          </cell>
          <cell r="C2342" t="str">
            <v>Baran Kendriya Sahkari Bank Ltd Baran</v>
          </cell>
        </row>
        <row r="2343">
          <cell r="B2343" t="str">
            <v>PBCCB19840</v>
          </cell>
          <cell r="C2343" t="str">
            <v>The Barmer Central Cooperative Bank Ltd</v>
          </cell>
        </row>
        <row r="2344">
          <cell r="B2344" t="str">
            <v>PBCCB19841</v>
          </cell>
          <cell r="C2344" t="str">
            <v>The Bharatpur Central Cooperative Bank Ltd Bharatpur</v>
          </cell>
        </row>
        <row r="2345">
          <cell r="B2345" t="str">
            <v>PBCCB19842</v>
          </cell>
          <cell r="C2345" t="str">
            <v>The Central Cooperative Bank Ltd Bhilwara</v>
          </cell>
        </row>
        <row r="2346">
          <cell r="B2346" t="str">
            <v>PBIKA19843</v>
          </cell>
          <cell r="C2346" t="str">
            <v>The Central Cooperative Bank Limited Bikaner</v>
          </cell>
        </row>
        <row r="2347">
          <cell r="B2347" t="str">
            <v>PBUND19844</v>
          </cell>
          <cell r="C2347" t="str">
            <v>The Bundi Central Cooperative Bank Ltd Bundi</v>
          </cell>
        </row>
        <row r="2348">
          <cell r="B2348" t="str">
            <v>PCHTG19845</v>
          </cell>
          <cell r="C2348" t="str">
            <v>Chittorghar Kendriya Sahakari Bank Ltd</v>
          </cell>
        </row>
        <row r="2349">
          <cell r="B2349" t="str">
            <v>PCHUB19846</v>
          </cell>
          <cell r="C2349" t="str">
            <v>The Churu Central Cooperative Bank Ltd Churu</v>
          </cell>
        </row>
        <row r="2350">
          <cell r="B2350" t="str">
            <v>PDASB19847</v>
          </cell>
          <cell r="C2350" t="str">
            <v>Dausa Kendriya Sahkari Bank Ltd Dausa</v>
          </cell>
        </row>
        <row r="2351">
          <cell r="B2351" t="str">
            <v>PDGPB19848</v>
          </cell>
          <cell r="C2351" t="str">
            <v>The Dungarpur Central Cooperative Bank Ltd</v>
          </cell>
        </row>
        <row r="2352">
          <cell r="B2352" t="str">
            <v>PHNUB19849</v>
          </cell>
          <cell r="C2352" t="str">
            <v>Hanumangarh Kendriya Sahakari Bank Ltd</v>
          </cell>
        </row>
        <row r="2353">
          <cell r="B2353" t="str">
            <v>PJPRB19850</v>
          </cell>
          <cell r="C2353" t="str">
            <v>The Jaipur Central Cooperative Bank Ltd</v>
          </cell>
        </row>
        <row r="2354">
          <cell r="B2354" t="str">
            <v>PJAIB19851</v>
          </cell>
          <cell r="C2354" t="str">
            <v>The Jaisalmer Central Cooperative Bank Ltd</v>
          </cell>
        </row>
        <row r="2355">
          <cell r="B2355" t="str">
            <v>PJALB19852</v>
          </cell>
          <cell r="C2355" t="str">
            <v>The Jalore Central Cooperative Bank Ltd</v>
          </cell>
        </row>
        <row r="2356">
          <cell r="B2356" t="str">
            <v>PJKSB19853</v>
          </cell>
          <cell r="C2356" t="str">
            <v>Jhalawar Kendriya Sahakari Bank Ltd</v>
          </cell>
        </row>
        <row r="2357">
          <cell r="B2357" t="str">
            <v>PJUNB19854</v>
          </cell>
          <cell r="C2357" t="str">
            <v>Jhunjhunu Kendriya Sahakari Bank Ltd</v>
          </cell>
        </row>
        <row r="2358">
          <cell r="B2358" t="str">
            <v>PJODP19855</v>
          </cell>
          <cell r="C2358" t="str">
            <v>The Jodhpur Central Cooperative Bank Ltd</v>
          </cell>
        </row>
        <row r="2359">
          <cell r="B2359" t="str">
            <v>PKOTA19856</v>
          </cell>
          <cell r="C2359" t="str">
            <v>The Kota Central Coop Bank Ltd Kota</v>
          </cell>
        </row>
        <row r="2360">
          <cell r="B2360" t="str">
            <v>PNAGP19857</v>
          </cell>
          <cell r="C2360" t="str">
            <v>The Nagaur Central Cooperative Bank Ltd</v>
          </cell>
        </row>
        <row r="2361">
          <cell r="B2361" t="str">
            <v>PPALI19858</v>
          </cell>
          <cell r="C2361" t="str">
            <v>The Pali Central Cooperative Bank Ltd Pali</v>
          </cell>
        </row>
        <row r="2362">
          <cell r="B2362" t="str">
            <v>PSWIB19859</v>
          </cell>
          <cell r="C2362" t="str">
            <v>The Sawai Madhopur Kendriya Sahakari Bank Ltd</v>
          </cell>
        </row>
        <row r="2363">
          <cell r="B2363" t="str">
            <v>PSIKB19860</v>
          </cell>
          <cell r="C2363" t="str">
            <v>The Sikar Kendriya Sahakari Bank Ltd Sikar</v>
          </cell>
        </row>
        <row r="2364">
          <cell r="B2364" t="str">
            <v>PSIRB19861</v>
          </cell>
          <cell r="C2364" t="str">
            <v>The Sirohi Central Cooperative Bank Ltd Sirohi</v>
          </cell>
        </row>
        <row r="2365">
          <cell r="B2365" t="str">
            <v>PGNGB19862</v>
          </cell>
          <cell r="C2365" t="str">
            <v>The Ganganagar Kendriya Sahkari Bank Ltd Sriganganagar</v>
          </cell>
        </row>
        <row r="2366">
          <cell r="B2366" t="str">
            <v>PTONK19863</v>
          </cell>
          <cell r="C2366" t="str">
            <v>The Central Cooperative Bank Ltd Tonk</v>
          </cell>
        </row>
        <row r="2367">
          <cell r="B2367" t="str">
            <v>PUDIB19864</v>
          </cell>
          <cell r="C2367" t="str">
            <v>The Udaipur Central Cooperative Bank Ltd Udaipur</v>
          </cell>
        </row>
        <row r="2368">
          <cell r="B2368" t="str">
            <v>2823</v>
          </cell>
          <cell r="C2368" t="str">
            <v>LHO AHMEDABAD</v>
          </cell>
        </row>
        <row r="2369">
          <cell r="B2369" t="str">
            <v>2824</v>
          </cell>
          <cell r="C2369" t="str">
            <v>LHO AMRAVATI</v>
          </cell>
        </row>
        <row r="2370">
          <cell r="B2370" t="str">
            <v>2825</v>
          </cell>
          <cell r="C2370" t="str">
            <v>LHO BANGALORE</v>
          </cell>
        </row>
        <row r="2371">
          <cell r="B2371" t="str">
            <v>2826</v>
          </cell>
          <cell r="C2371" t="str">
            <v>LHO BHOPAL</v>
          </cell>
        </row>
        <row r="2372">
          <cell r="B2372" t="str">
            <v>2827</v>
          </cell>
          <cell r="C2372" t="str">
            <v>LHO BHUBANESWAR</v>
          </cell>
        </row>
        <row r="2373">
          <cell r="B2373" t="str">
            <v>2828</v>
          </cell>
          <cell r="C2373" t="str">
            <v>LHO CHANDIGARH</v>
          </cell>
        </row>
        <row r="2374">
          <cell r="B2374" t="str">
            <v>2829</v>
          </cell>
          <cell r="C2374" t="str">
            <v>LHO CHENNAI</v>
          </cell>
        </row>
        <row r="2375">
          <cell r="B2375" t="str">
            <v>2830</v>
          </cell>
          <cell r="C2375" t="str">
            <v>LHO DELHI</v>
          </cell>
        </row>
        <row r="2376">
          <cell r="B2376" t="str">
            <v>2831</v>
          </cell>
          <cell r="C2376" t="str">
            <v>LHO GUWAHATI</v>
          </cell>
        </row>
        <row r="2377">
          <cell r="B2377" t="str">
            <v>2832</v>
          </cell>
          <cell r="C2377" t="str">
            <v>LHO HYDERABAD</v>
          </cell>
        </row>
        <row r="2378">
          <cell r="B2378" t="str">
            <v>2833</v>
          </cell>
          <cell r="C2378" t="str">
            <v>LHO JAIPUR</v>
          </cell>
        </row>
        <row r="2379">
          <cell r="B2379" t="str">
            <v>2834</v>
          </cell>
          <cell r="C2379" t="str">
            <v>LHO KOLKATA</v>
          </cell>
        </row>
        <row r="2380">
          <cell r="B2380" t="str">
            <v>2835</v>
          </cell>
          <cell r="C2380" t="str">
            <v>LHO LUCKNOW</v>
          </cell>
        </row>
        <row r="2381">
          <cell r="B2381" t="str">
            <v>2836</v>
          </cell>
          <cell r="C2381" t="str">
            <v>LHO MUMBAI</v>
          </cell>
        </row>
        <row r="2382">
          <cell r="B2382" t="str">
            <v>2837</v>
          </cell>
          <cell r="C2382" t="str">
            <v>LHO PATNA</v>
          </cell>
        </row>
        <row r="2383">
          <cell r="B2383" t="str">
            <v>2838</v>
          </cell>
          <cell r="C2383" t="str">
            <v>LHO THIRUVANANTHAPURAM</v>
          </cell>
        </row>
        <row r="2384">
          <cell r="B2384" t="str">
            <v>PNITI10123</v>
          </cell>
          <cell r="C2384" t="str">
            <v>NGO Darpan Niti Aayog</v>
          </cell>
        </row>
        <row r="2385">
          <cell r="B2385" t="str">
            <v>PABHI10194</v>
          </cell>
          <cell r="C2385" t="str">
            <v>National Automotive Board D o Heavy Industry</v>
          </cell>
        </row>
        <row r="2386">
          <cell r="B2386" t="str">
            <v>PODCB23455</v>
          </cell>
          <cell r="C2386" t="str">
            <v>Osmanabad District Central Co-operative Bank Ltd Osmanabad</v>
          </cell>
        </row>
        <row r="2387">
          <cell r="B2387" t="str">
            <v>PPDCB23456</v>
          </cell>
          <cell r="C2387" t="str">
            <v>Pune District Central Co-operative Bank Ltd Pune</v>
          </cell>
        </row>
        <row r="2388">
          <cell r="B2388" t="str">
            <v>PSDCB23457</v>
          </cell>
          <cell r="C2388" t="str">
            <v>Sindhudurg District Central Co-operative Bank Ltd Sindhudurg</v>
          </cell>
        </row>
        <row r="2389">
          <cell r="B2389" t="str">
            <v>PNAND23458</v>
          </cell>
          <cell r="C2389" t="str">
            <v>The Nanded District Central Co-operative Bank Ltd Nanded</v>
          </cell>
        </row>
        <row r="2390">
          <cell r="B2390" t="str">
            <v>PPBHI23459</v>
          </cell>
          <cell r="C2390" t="str">
            <v>The Parbhani District Central Co-operative Bank Ltd Parbhani</v>
          </cell>
        </row>
        <row r="2391">
          <cell r="B2391" t="str">
            <v>PSOLA23460</v>
          </cell>
          <cell r="C2391" t="str">
            <v>The Solapur District Central Co-operative Bank Ltd Solapur</v>
          </cell>
        </row>
        <row r="2392">
          <cell r="B2392" t="str">
            <v>2821</v>
          </cell>
          <cell r="C2392" t="str">
            <v>Maharashtra Information Technology Corporation Limited</v>
          </cell>
        </row>
        <row r="2393">
          <cell r="B2393" t="str">
            <v>0003490000</v>
          </cell>
          <cell r="C2393" t="str">
            <v>Centralized Processing Cell (TDS)</v>
          </cell>
        </row>
        <row r="2394">
          <cell r="B2394" t="str">
            <v>832</v>
          </cell>
          <cell r="C2394" t="str">
            <v>Women and Child Development, Chandigarh</v>
          </cell>
        </row>
        <row r="2395">
          <cell r="B2395" t="str">
            <v>0832</v>
          </cell>
          <cell r="C2395" t="str">
            <v>Women and Child Development, Chandigarh</v>
          </cell>
        </row>
        <row r="2396">
          <cell r="B2396" t="str">
            <v>001</v>
          </cell>
          <cell r="C2396" t="str">
            <v>UID ASK</v>
          </cell>
        </row>
        <row r="2397">
          <cell r="B2397" t="str">
            <v>702</v>
          </cell>
          <cell r="C2397" t="str">
            <v xml:space="preserve">Bharat Sanchar Nigam Limited </v>
          </cell>
        </row>
        <row r="2398">
          <cell r="B2398" t="str">
            <v>997</v>
          </cell>
          <cell r="C2398" t="str">
            <v>Directorate of Education School, Government Of Manipur</v>
          </cell>
        </row>
        <row r="2399">
          <cell r="B2399" t="str">
            <v>0997</v>
          </cell>
          <cell r="C2399" t="str">
            <v>Directorate of Education School, Government Of Manipur</v>
          </cell>
        </row>
        <row r="2400">
          <cell r="B2400" t="str">
            <v>2844</v>
          </cell>
          <cell r="C2400" t="str">
            <v>Chennai Telephones</v>
          </cell>
        </row>
        <row r="2401">
          <cell r="B2401" t="str">
            <v>2856</v>
          </cell>
          <cell r="C2401" t="str">
            <v xml:space="preserve">BSNL Maharashtra </v>
          </cell>
        </row>
        <row r="2402">
          <cell r="B2402" t="str">
            <v>0013</v>
          </cell>
          <cell r="C2402" t="str">
            <v>UID01</v>
          </cell>
        </row>
        <row r="2403">
          <cell r="B2403" t="str">
            <v>2843</v>
          </cell>
          <cell r="C2403" t="str">
            <v>BSNL TamilNadu Circle</v>
          </cell>
        </row>
        <row r="2404">
          <cell r="B2404" t="str">
            <v>0012</v>
          </cell>
          <cell r="C2404" t="str">
            <v>UID02</v>
          </cell>
        </row>
        <row r="2405">
          <cell r="B2405" t="str">
            <v>2866</v>
          </cell>
          <cell r="C2405" t="str">
            <v>Uttarakhand Telecom Circle</v>
          </cell>
        </row>
        <row r="2406">
          <cell r="B2406" t="str">
            <v>2842</v>
          </cell>
          <cell r="C2406" t="str">
            <v>bsnl karnataka circle</v>
          </cell>
        </row>
        <row r="2407">
          <cell r="B2407" t="str">
            <v>PFCDG18028</v>
          </cell>
          <cell r="C2407" t="str">
            <v>Food Civil Suppiles and Consumer Affairs Department Government of Gujarat</v>
          </cell>
        </row>
        <row r="2408">
          <cell r="B2408" t="str">
            <v>PNWRG18029</v>
          </cell>
          <cell r="C2408" t="str">
            <v>Narmada Water Resources water  Supply and Kalpsar Department</v>
          </cell>
        </row>
        <row r="2409">
          <cell r="B2409" t="str">
            <v>0003510000</v>
          </cell>
          <cell r="C2409" t="str">
            <v>Find Aadhaar Service</v>
          </cell>
        </row>
        <row r="2410">
          <cell r="B2410" t="str">
            <v>2839</v>
          </cell>
          <cell r="C2410" t="str">
            <v>BSNL AP Circle</v>
          </cell>
        </row>
        <row r="2411">
          <cell r="B2411" t="str">
            <v>2853</v>
          </cell>
          <cell r="C2411" t="str">
            <v>KOLKATA TELEPHONES</v>
          </cell>
        </row>
        <row r="2412">
          <cell r="B2412" t="str">
            <v>2854</v>
          </cell>
          <cell r="C2412" t="str">
            <v xml:space="preserve">BSNL Madhya Pradesh  Circle </v>
          </cell>
        </row>
        <row r="2413">
          <cell r="B2413" t="str">
            <v>2852</v>
          </cell>
          <cell r="C2413" t="str">
            <v>BSNL West Bengal Circle</v>
          </cell>
        </row>
        <row r="2414">
          <cell r="B2414" t="str">
            <v>2846</v>
          </cell>
          <cell r="C2414" t="str">
            <v>BSNL ODISHA CIRCLE</v>
          </cell>
        </row>
        <row r="2415">
          <cell r="B2415" t="str">
            <v>2850</v>
          </cell>
          <cell r="C2415" t="str">
            <v>BSNL North East1</v>
          </cell>
        </row>
        <row r="2416">
          <cell r="B2416" t="str">
            <v>2857</v>
          </cell>
          <cell r="C2416" t="str">
            <v>BSNL Chhattisgarh</v>
          </cell>
        </row>
        <row r="2417">
          <cell r="B2417" t="str">
            <v>2860</v>
          </cell>
          <cell r="C2417" t="str">
            <v>BSNL Punjab Telecom Circle</v>
          </cell>
        </row>
        <row r="2418">
          <cell r="B2418" t="str">
            <v>2861</v>
          </cell>
          <cell r="C2418" t="str">
            <v>BSNL Haryana Telecom Circle</v>
          </cell>
        </row>
        <row r="2419">
          <cell r="B2419" t="str">
            <v>2864</v>
          </cell>
          <cell r="C2419" t="str">
            <v>BSNL Uttar Pradesh East Circle</v>
          </cell>
        </row>
        <row r="2420">
          <cell r="B2420" t="str">
            <v>2865</v>
          </cell>
          <cell r="C2420" t="str">
            <v>BSNL Uttar Pradesh west Circle</v>
          </cell>
        </row>
        <row r="2421">
          <cell r="B2421" t="str">
            <v>2847</v>
          </cell>
          <cell r="C2421" t="str">
            <v>BSNL Jharkhand Circle</v>
          </cell>
        </row>
        <row r="2422">
          <cell r="B2422" t="str">
            <v>2858</v>
          </cell>
          <cell r="C2422" t="str">
            <v>BSNL Himachal Telecom Circle</v>
          </cell>
        </row>
        <row r="2423">
          <cell r="B2423" t="str">
            <v>2845</v>
          </cell>
          <cell r="C2423" t="str">
            <v xml:space="preserve">BSNL Bihar </v>
          </cell>
        </row>
        <row r="2424">
          <cell r="B2424" t="str">
            <v>2862</v>
          </cell>
          <cell r="C2424" t="str">
            <v>BSNL J&amp;K Circle</v>
          </cell>
        </row>
        <row r="2425">
          <cell r="B2425" t="str">
            <v>2848</v>
          </cell>
          <cell r="C2425" t="str">
            <v>BSNL Assam Circle</v>
          </cell>
        </row>
        <row r="2426">
          <cell r="B2426" t="str">
            <v>2851</v>
          </cell>
          <cell r="C2426" t="str">
            <v>BSNL North East II</v>
          </cell>
        </row>
        <row r="2427">
          <cell r="B2427" t="str">
            <v>2840</v>
          </cell>
          <cell r="C2427" t="str">
            <v>BSNL Telangana Circle</v>
          </cell>
        </row>
        <row r="2428">
          <cell r="B2428" t="str">
            <v>2855</v>
          </cell>
          <cell r="C2428" t="str">
            <v xml:space="preserve">BSNL Gujarat TelecomCircle </v>
          </cell>
        </row>
        <row r="2429">
          <cell r="B2429" t="str">
            <v>2859</v>
          </cell>
          <cell r="C2429" t="str">
            <v>BSNL Rajasthan Circle</v>
          </cell>
        </row>
        <row r="2430">
          <cell r="B2430" t="str">
            <v>2841</v>
          </cell>
          <cell r="C2430" t="str">
            <v>BSNL Kerala Circle</v>
          </cell>
        </row>
        <row r="2431">
          <cell r="B2431" t="str">
            <v>689</v>
          </cell>
          <cell r="C2431" t="str">
            <v>Capital Small Finance Bank Ltd</v>
          </cell>
        </row>
        <row r="2432">
          <cell r="B2432" t="str">
            <v>0689</v>
          </cell>
          <cell r="C2432" t="str">
            <v>Capital Small Finance Bank Ltd</v>
          </cell>
        </row>
        <row r="2433">
          <cell r="B2433" t="str">
            <v>PEPMP10056</v>
          </cell>
          <cell r="C2433" t="str">
            <v>ePDS Madhya Pradesh</v>
          </cell>
        </row>
        <row r="2434">
          <cell r="B2434" t="str">
            <v>2849</v>
          </cell>
          <cell r="C2434" t="str">
            <v>BSNL A&amp;N  Circle</v>
          </cell>
        </row>
        <row r="2435">
          <cell r="B2435" t="str">
            <v>0003520000</v>
          </cell>
          <cell r="C2435" t="str">
            <v>NSDL Payments Banks</v>
          </cell>
        </row>
        <row r="2436">
          <cell r="B2436" t="str">
            <v>UIDAI.UIDAI</v>
          </cell>
          <cell r="C2436" t="str">
            <v>UIDAI FACE AADHAAR</v>
          </cell>
        </row>
        <row r="2437">
          <cell r="B2437" t="str">
            <v>PMPDS10195</v>
          </cell>
          <cell r="C2437" t="str">
            <v>ePDS Manipur</v>
          </cell>
        </row>
        <row r="2438">
          <cell r="B2438" t="str">
            <v>PFIND10196</v>
          </cell>
          <cell r="C2438" t="str">
            <v>FAME INDIA  M o Heavy Industires and Public Enterprises</v>
          </cell>
        </row>
        <row r="2439">
          <cell r="B2439" t="str">
            <v>853</v>
          </cell>
          <cell r="C2439" t="str">
            <v>Department School Education Govt of M.P</v>
          </cell>
        </row>
        <row r="2440">
          <cell r="B2440" t="str">
            <v>0853</v>
          </cell>
          <cell r="C2440" t="str">
            <v>Department School Education Govt of M.P</v>
          </cell>
        </row>
        <row r="2441">
          <cell r="B2441" t="str">
            <v>688</v>
          </cell>
          <cell r="C2441" t="str">
            <v>AU Small Finance Bank Limted</v>
          </cell>
        </row>
        <row r="2442">
          <cell r="B2442" t="str">
            <v>0688</v>
          </cell>
          <cell r="C2442" t="str">
            <v>AU Small Finance Bank Limited</v>
          </cell>
        </row>
        <row r="2443">
          <cell r="B2443" t="str">
            <v>0698</v>
          </cell>
          <cell r="C2443" t="str">
            <v>JHARKHAND RAJYA GRAMIN BANK</v>
          </cell>
        </row>
        <row r="2444">
          <cell r="B2444" t="str">
            <v>PAFWC18030</v>
          </cell>
          <cell r="C2444" t="str">
            <v>Agriculture, Farmers Welfare and co-operation Department, Govt. of Gujarat</v>
          </cell>
        </row>
        <row r="2445">
          <cell r="B2445" t="str">
            <v>0402</v>
          </cell>
          <cell r="C2445" t="str">
            <v>Assam Gramin Vikash Bank</v>
          </cell>
        </row>
        <row r="2446">
          <cell r="B2446" t="str">
            <v>NEXTBIO.NXT</v>
          </cell>
          <cell r="C2446" t="str">
            <v>NEXT Biometrics Solutions India Private Limited</v>
          </cell>
        </row>
        <row r="2447">
          <cell r="B2447" t="str">
            <v>PPIMS10197</v>
          </cell>
          <cell r="C2447" t="str">
            <v>PIMS PORTAL Odisha</v>
          </cell>
        </row>
        <row r="2448">
          <cell r="B2448" t="str">
            <v>0003530000</v>
          </cell>
          <cell r="C2448" t="str">
            <v xml:space="preserve">NSDL  Income Tax Department </v>
          </cell>
        </row>
        <row r="2449">
          <cell r="B2449" t="str">
            <v>0003540000</v>
          </cell>
          <cell r="C2449" t="str">
            <v>NSDL  Pension Fund Regulatory and Development Authority</v>
          </cell>
        </row>
        <row r="2450">
          <cell r="B2450" t="str">
            <v>QCID.DS</v>
          </cell>
          <cell r="C2450" t="str">
            <v>qcid technologies private limited</v>
          </cell>
        </row>
        <row r="2451">
          <cell r="B2451" t="str">
            <v>PSTOD12214</v>
          </cell>
          <cell r="C2451" t="str">
            <v>ST &amp; SC Development Department, Gov. of Odisha</v>
          </cell>
        </row>
        <row r="2452">
          <cell r="B2452" t="str">
            <v>PSJED18031</v>
          </cell>
          <cell r="C2452" t="str">
            <v>Social Justice &amp; Empowerment Department, Govt. of Gujarat</v>
          </cell>
        </row>
        <row r="2453">
          <cell r="B2453" t="str">
            <v>0003550000</v>
          </cell>
          <cell r="C2453" t="str">
            <v>Small Industries Development Bank of India (SIDBI)</v>
          </cell>
        </row>
        <row r="2454">
          <cell r="B2454" t="str">
            <v>703</v>
          </cell>
          <cell r="C2454" t="str">
            <v>Navodaya Vidyalaya Samiti</v>
          </cell>
        </row>
        <row r="2455">
          <cell r="B2455" t="str">
            <v>0219</v>
          </cell>
          <cell r="C2455" t="str">
            <v>NVS RO Lucknow</v>
          </cell>
        </row>
        <row r="2456">
          <cell r="B2456" t="str">
            <v>705</v>
          </cell>
          <cell r="C2456" t="str">
            <v>BSNL Telangana Circle</v>
          </cell>
        </row>
        <row r="2457">
          <cell r="B2457" t="str">
            <v>0705</v>
          </cell>
          <cell r="C2457" t="str">
            <v>BSNL EA TS Circle</v>
          </cell>
        </row>
        <row r="2458">
          <cell r="B2458" t="str">
            <v>ARATEK.AIPL</v>
          </cell>
          <cell r="C2458" t="str">
            <v>aratek innovation private limited</v>
          </cell>
        </row>
        <row r="2459">
          <cell r="B2459" t="str">
            <v>2822</v>
          </cell>
          <cell r="C2459" t="str">
            <v>Directorate of Education, Govt. of Goa</v>
          </cell>
        </row>
        <row r="2460">
          <cell r="B2460" t="str">
            <v>712</v>
          </cell>
          <cell r="C2460" t="str">
            <v>BSNL JHARKHAND</v>
          </cell>
        </row>
        <row r="2461">
          <cell r="B2461" t="str">
            <v>0855</v>
          </cell>
          <cell r="C2461" t="str">
            <v>School Education &amp; Sports, Maharashtra Circle</v>
          </cell>
        </row>
        <row r="2462">
          <cell r="B2462" t="str">
            <v>704</v>
          </cell>
          <cell r="C2462" t="str">
            <v>BSNL AP Circle</v>
          </cell>
        </row>
        <row r="2463">
          <cell r="B2463" t="str">
            <v>0704</v>
          </cell>
          <cell r="C2463" t="str">
            <v xml:space="preserve">BSNL AP </v>
          </cell>
        </row>
        <row r="2464">
          <cell r="B2464" t="str">
            <v>2658</v>
          </cell>
          <cell r="C2464" t="str">
            <v>DC North Garo Hills, Resubelpara</v>
          </cell>
        </row>
        <row r="2465">
          <cell r="B2465" t="str">
            <v>0712</v>
          </cell>
          <cell r="C2465" t="str">
            <v>BSNL JHARKHAND</v>
          </cell>
        </row>
        <row r="2466">
          <cell r="B2466" t="str">
            <v>2659</v>
          </cell>
          <cell r="C2466" t="str">
            <v>Deputy Commissioner East Jaintia Hills, Khliehriat</v>
          </cell>
        </row>
        <row r="2467">
          <cell r="B2467" t="str">
            <v>2653</v>
          </cell>
          <cell r="C2467" t="str">
            <v>DC West Garo Hills, Tura</v>
          </cell>
        </row>
        <row r="2468">
          <cell r="B2468" t="str">
            <v>2651</v>
          </cell>
          <cell r="C2468" t="str">
            <v>DC West Khasi Hills, Nongstoin</v>
          </cell>
        </row>
        <row r="2469">
          <cell r="B2469" t="str">
            <v>2652</v>
          </cell>
          <cell r="C2469" t="str">
            <v>Deputy Commissioner, East Garo Hills</v>
          </cell>
        </row>
        <row r="2470">
          <cell r="B2470" t="str">
            <v>855</v>
          </cell>
          <cell r="C2470" t="str">
            <v>School Education &amp; Sports, Govt. of Maharashtra</v>
          </cell>
        </row>
        <row r="2471">
          <cell r="B2471" t="str">
            <v>2660</v>
          </cell>
          <cell r="C2471" t="str">
            <v>DC South West Khasi Hills, Mawkyrwat</v>
          </cell>
        </row>
        <row r="2472">
          <cell r="B2472" t="str">
            <v>2657</v>
          </cell>
          <cell r="C2472" t="str">
            <v>DC South West Garo Hills, Ampati</v>
          </cell>
        </row>
        <row r="2473">
          <cell r="B2473" t="str">
            <v>2654</v>
          </cell>
          <cell r="C2473" t="str">
            <v>Deputy Commissioner, West Jaintia Hills</v>
          </cell>
        </row>
        <row r="2474">
          <cell r="B2474" t="str">
            <v>2656</v>
          </cell>
          <cell r="C2474" t="str">
            <v>DC Ri-Bhoi, Nongpoh</v>
          </cell>
        </row>
        <row r="2475">
          <cell r="B2475" t="str">
            <v>2655</v>
          </cell>
          <cell r="C2475" t="str">
            <v>Deputy Commissioner South Garo Hills, Baghmara</v>
          </cell>
        </row>
        <row r="2476">
          <cell r="B2476" t="str">
            <v>2650</v>
          </cell>
          <cell r="C2476" t="str">
            <v>DC East Khasi Hills, Shillong</v>
          </cell>
        </row>
        <row r="2477">
          <cell r="B2477" t="str">
            <v>0014</v>
          </cell>
          <cell r="C2477" t="str">
            <v>NVS RO CHANDIGARH</v>
          </cell>
        </row>
        <row r="2478">
          <cell r="B2478" t="str">
            <v>0302</v>
          </cell>
          <cell r="C2478" t="str">
            <v>NVS RO Shillong</v>
          </cell>
        </row>
        <row r="2479">
          <cell r="B2479" t="str">
            <v>PBVSP20847</v>
          </cell>
          <cell r="C2479" t="str">
            <v>Bal Vikas Seva &amp; Pustahar</v>
          </cell>
        </row>
        <row r="2480">
          <cell r="B2480" t="str">
            <v>0516</v>
          </cell>
          <cell r="C2480" t="str">
            <v>RajComp Info  Services Limited RISL</v>
          </cell>
        </row>
        <row r="2481">
          <cell r="B2481" t="str">
            <v>0515</v>
          </cell>
          <cell r="C2481" t="str">
            <v>M.P. State Electronics Development Corporation Ltd</v>
          </cell>
        </row>
        <row r="2482">
          <cell r="B2482" t="str">
            <v>1572</v>
          </cell>
          <cell r="C2482" t="str">
            <v>NVS RO Chandigarh</v>
          </cell>
        </row>
        <row r="2483">
          <cell r="B2483" t="str">
            <v>1394</v>
          </cell>
          <cell r="C2483" t="str">
            <v>NVS RO Bhopal</v>
          </cell>
        </row>
        <row r="2484">
          <cell r="B2484" t="str">
            <v>858</v>
          </cell>
          <cell r="C2484" t="str">
            <v>DEPARTMENT OF WOMEN AND CHILD DEVELOPMENT PONDICHERRY</v>
          </cell>
        </row>
        <row r="2485">
          <cell r="B2485" t="str">
            <v>0858</v>
          </cell>
          <cell r="C2485" t="str">
            <v>DEPARTMENT OF WOMEN AND CHILD DEVELOPMENT PONDICHERRY</v>
          </cell>
        </row>
        <row r="2486">
          <cell r="B2486" t="str">
            <v>0174</v>
          </cell>
          <cell r="C2486" t="str">
            <v>NVS RO Jaipur</v>
          </cell>
        </row>
        <row r="2487">
          <cell r="B2487" t="str">
            <v>728</v>
          </cell>
          <cell r="C2487" t="str">
            <v>Uttar Pradesh West</v>
          </cell>
        </row>
        <row r="2488">
          <cell r="B2488" t="str">
            <v>0728</v>
          </cell>
          <cell r="C2488" t="str">
            <v>Uttar Pradesh West</v>
          </cell>
        </row>
        <row r="2489">
          <cell r="B2489" t="str">
            <v>690</v>
          </cell>
          <cell r="C2489" t="str">
            <v>Fincare Small Finance Bank Limited</v>
          </cell>
        </row>
        <row r="2490">
          <cell r="B2490" t="str">
            <v>0690</v>
          </cell>
          <cell r="C2490" t="str">
            <v>Fincare Small Finance Bank Limited</v>
          </cell>
        </row>
        <row r="2491">
          <cell r="B2491" t="str">
            <v>517</v>
          </cell>
          <cell r="C2491" t="str">
            <v>Director of School Education &amp; Literacy, Meghalaya</v>
          </cell>
        </row>
        <row r="2492">
          <cell r="B2492" t="str">
            <v>0517</v>
          </cell>
          <cell r="C2492" t="str">
            <v>Director of School Education &amp; Literacy, Meghalaya</v>
          </cell>
        </row>
        <row r="2493">
          <cell r="B2493" t="str">
            <v>711</v>
          </cell>
          <cell r="C2493" t="str">
            <v>BSNL ODISHA CIRCLE</v>
          </cell>
        </row>
        <row r="2494">
          <cell r="B2494" t="str">
            <v>0711</v>
          </cell>
          <cell r="C2494" t="str">
            <v>BSNL Odisha Circle</v>
          </cell>
        </row>
        <row r="2495">
          <cell r="B2495" t="str">
            <v>0859</v>
          </cell>
          <cell r="C2495" t="str">
            <v>STATE PROJECT OFFICE SAMAGRA SHIKSHA PUDUCHERRY</v>
          </cell>
        </row>
        <row r="2496">
          <cell r="B2496" t="str">
            <v>0000004444</v>
          </cell>
          <cell r="C2496" t="str">
            <v>Auth Testing</v>
          </cell>
        </row>
        <row r="2497">
          <cell r="B2497" t="str">
            <v>221</v>
          </cell>
          <cell r="C2497" t="str">
            <v>CSC e-Gov.</v>
          </cell>
        </row>
        <row r="2498">
          <cell r="B2498" t="str">
            <v>0221</v>
          </cell>
          <cell r="C2498" t="str">
            <v>CSC e-Gov.</v>
          </cell>
        </row>
        <row r="2499">
          <cell r="B2499" t="str">
            <v>0301</v>
          </cell>
          <cell r="C2499" t="str">
            <v>NVS RO Pune</v>
          </cell>
        </row>
        <row r="2500">
          <cell r="B2500" t="str">
            <v>0719</v>
          </cell>
          <cell r="C2500" t="str">
            <v>BSNL M P CIRCLE</v>
          </cell>
        </row>
        <row r="2501">
          <cell r="B2501" t="str">
            <v>719</v>
          </cell>
          <cell r="C2501" t="str">
            <v>BSNL M P CIRCLE</v>
          </cell>
        </row>
        <row r="2502">
          <cell r="B2502" t="str">
            <v>2807</v>
          </cell>
          <cell r="C2502" t="str">
            <v>Punjab Gramin Bank</v>
          </cell>
        </row>
        <row r="2503">
          <cell r="B2503" t="str">
            <v>0173</v>
          </cell>
          <cell r="C2503" t="str">
            <v>Himchal Pradesh Gramin Bank</v>
          </cell>
        </row>
        <row r="2504">
          <cell r="B2504" t="str">
            <v>722</v>
          </cell>
          <cell r="C2504" t="str">
            <v>BSNL Rajasthan</v>
          </cell>
        </row>
        <row r="2505">
          <cell r="B2505" t="str">
            <v>0722</v>
          </cell>
          <cell r="C2505" t="str">
            <v>BSNL RAJASTHAN</v>
          </cell>
        </row>
        <row r="2506">
          <cell r="B2506" t="str">
            <v>992</v>
          </cell>
          <cell r="C2506" t="str">
            <v>WCD &amp; MS Department Odisha</v>
          </cell>
        </row>
        <row r="2507">
          <cell r="B2507" t="str">
            <v>0992</v>
          </cell>
          <cell r="C2507" t="str">
            <v>WCD &amp; MS Department Odisha</v>
          </cell>
        </row>
        <row r="2508">
          <cell r="B2508" t="str">
            <v>0717</v>
          </cell>
          <cell r="C2508" t="str">
            <v>West Bengal Circle BSNL</v>
          </cell>
        </row>
        <row r="2509">
          <cell r="B2509" t="str">
            <v>717</v>
          </cell>
          <cell r="C2509" t="str">
            <v>West Bengal Telephones</v>
          </cell>
        </row>
        <row r="2510">
          <cell r="B2510" t="str">
            <v>0718</v>
          </cell>
          <cell r="C2510" t="str">
            <v>Kolkata Telephones BSNL</v>
          </cell>
        </row>
        <row r="2511">
          <cell r="B2511" t="str">
            <v>718</v>
          </cell>
          <cell r="C2511" t="str">
            <v>Kolkata Telephones BSNL</v>
          </cell>
        </row>
        <row r="2512">
          <cell r="B2512" t="str">
            <v>720</v>
          </cell>
          <cell r="C2512" t="str">
            <v xml:space="preserve">BSNL Chhattisgarh Telecom Circle </v>
          </cell>
        </row>
        <row r="2513">
          <cell r="B2513" t="str">
            <v>0720</v>
          </cell>
          <cell r="C2513" t="str">
            <v xml:space="preserve">BSNL Chhattisgarh Telecom Circle Raipur </v>
          </cell>
        </row>
        <row r="2514">
          <cell r="B2514" t="str">
            <v>692</v>
          </cell>
          <cell r="C2514" t="str">
            <v>ESAF SMALL FINANCE BANK LIMITED</v>
          </cell>
        </row>
        <row r="2515">
          <cell r="B2515" t="str">
            <v>0692</v>
          </cell>
          <cell r="C2515" t="str">
            <v>ESAF SMALL FINANCE BANK LIMITED</v>
          </cell>
        </row>
        <row r="2516">
          <cell r="B2516" t="str">
            <v>827</v>
          </cell>
          <cell r="C2516" t="str">
            <v>School Education &amp; Sports, A&amp;N Islands</v>
          </cell>
        </row>
        <row r="2517">
          <cell r="B2517" t="str">
            <v>0827</v>
          </cell>
          <cell r="C2517" t="str">
            <v>Dept. of School Education ,A&amp;N Islands</v>
          </cell>
        </row>
        <row r="2518">
          <cell r="B2518" t="str">
            <v>0003560000</v>
          </cell>
          <cell r="C2518" t="str">
            <v>SBM Bank (India) Ltd</v>
          </cell>
        </row>
        <row r="2519">
          <cell r="B2519" t="str">
            <v>PCMTD23056</v>
          </cell>
          <cell r="C2519" t="str">
            <v>Maharashtra State Road Transport Corporation  MSRTC</v>
          </cell>
        </row>
        <row r="2520">
          <cell r="B2520" t="str">
            <v>710</v>
          </cell>
          <cell r="C2520" t="str">
            <v>BSNL BIHAR CIRCLE</v>
          </cell>
        </row>
        <row r="2521">
          <cell r="B2521" t="str">
            <v>0710</v>
          </cell>
          <cell r="C2521" t="str">
            <v>BSNL BIHAR CIRCLE</v>
          </cell>
        </row>
        <row r="2522">
          <cell r="B2522" t="str">
            <v>519</v>
          </cell>
          <cell r="C2522" t="str">
            <v>Directorate of Elementary Education,Itanagar, Arunachal Pradesh</v>
          </cell>
        </row>
        <row r="2523">
          <cell r="B2523" t="str">
            <v>0519</v>
          </cell>
          <cell r="C2523" t="str">
            <v>Directorate of Elementary Education Arunachal Pradesh</v>
          </cell>
        </row>
        <row r="2524">
          <cell r="B2524" t="str">
            <v>PGCOP10198</v>
          </cell>
          <cell r="C2524" t="str">
            <v>GST Concession for Othopadically Disabled puchase a car</v>
          </cell>
        </row>
        <row r="2525">
          <cell r="B2525" t="str">
            <v>PORMS12215</v>
          </cell>
          <cell r="C2525" t="str">
            <v>Odisha Rural Development and Marketing Society ORMAS</v>
          </cell>
        </row>
        <row r="2526">
          <cell r="B2526" t="str">
            <v>2899</v>
          </cell>
          <cell r="C2526" t="str">
            <v>RO of NVS Hyderabad</v>
          </cell>
        </row>
        <row r="2527">
          <cell r="B2527" t="str">
            <v>2898</v>
          </cell>
          <cell r="C2527" t="str">
            <v>RISL</v>
          </cell>
        </row>
        <row r="2528">
          <cell r="B2528" t="str">
            <v>222</v>
          </cell>
          <cell r="C2528" t="str">
            <v>UTIITSL</v>
          </cell>
        </row>
        <row r="2529">
          <cell r="B2529" t="str">
            <v>0222</v>
          </cell>
          <cell r="C2529" t="str">
            <v>UTIITSL</v>
          </cell>
        </row>
        <row r="2530">
          <cell r="B2530" t="str">
            <v>175</v>
          </cell>
          <cell r="C2530" t="str">
            <v>Secretary IT, Govt. of UT of Ladakh</v>
          </cell>
        </row>
        <row r="2531">
          <cell r="B2531" t="str">
            <v>1393</v>
          </cell>
          <cell r="C2531" t="str">
            <v>ICDS Department, UT of Ladakh</v>
          </cell>
        </row>
        <row r="2532">
          <cell r="B2532" t="str">
            <v>PSWFD20845</v>
          </cell>
          <cell r="C2532" t="str">
            <v>Social Welfare Department, Uttar Pradesh</v>
          </cell>
        </row>
        <row r="2533">
          <cell r="B2533" t="str">
            <v>PSOKS10199</v>
          </cell>
          <cell r="C2533" t="str">
            <v>seekho aur kamao scheme</v>
          </cell>
        </row>
        <row r="2534">
          <cell r="B2534" t="str">
            <v>2903</v>
          </cell>
          <cell r="C2534" t="str">
            <v>Department of Education, UT of Ladakh</v>
          </cell>
        </row>
        <row r="2535">
          <cell r="B2535" t="str">
            <v>998</v>
          </cell>
          <cell r="C2535" t="str">
            <v>Odisha School Education Programme Authority</v>
          </cell>
        </row>
        <row r="2536">
          <cell r="B2536" t="str">
            <v>0998</v>
          </cell>
          <cell r="C2536" t="str">
            <v>Odisha School Education Programme Authority</v>
          </cell>
        </row>
        <row r="2537">
          <cell r="B2537" t="str">
            <v>958</v>
          </cell>
          <cell r="C2537" t="str">
            <v>State Health Society,Bihar</v>
          </cell>
        </row>
        <row r="2538">
          <cell r="B2538" t="str">
            <v>2902</v>
          </cell>
          <cell r="C2538" t="str">
            <v>State Health Society,Bihar</v>
          </cell>
        </row>
        <row r="2539">
          <cell r="B2539" t="str">
            <v>0694</v>
          </cell>
          <cell r="C2539" t="str">
            <v>NORTH EAST SMALL FINANCE BANK RGVN</v>
          </cell>
        </row>
        <row r="2540">
          <cell r="B2540" t="str">
            <v>694</v>
          </cell>
          <cell r="C2540" t="str">
            <v>NORTH EAST SMALL FINANCE BANK RGVN</v>
          </cell>
        </row>
        <row r="2541">
          <cell r="B2541" t="str">
            <v>715</v>
          </cell>
          <cell r="C2541" t="str">
            <v>BSNL NE-I</v>
          </cell>
        </row>
        <row r="2542">
          <cell r="B2542" t="str">
            <v>0715</v>
          </cell>
          <cell r="C2542" t="str">
            <v>BSNL NE-I</v>
          </cell>
        </row>
        <row r="2543">
          <cell r="B2543" t="str">
            <v>0003570000</v>
          </cell>
          <cell r="C2543" t="str">
            <v xml:space="preserve">J &amp;amp; K Grameen Bank </v>
          </cell>
        </row>
        <row r="2544">
          <cell r="B2544" t="str">
            <v>0003580000</v>
          </cell>
          <cell r="C2544" t="str">
            <v>Tamil Nadu State Apex Co-operative Bank Ltd</v>
          </cell>
        </row>
        <row r="2545">
          <cell r="B2545" t="str">
            <v>PCHDS10202</v>
          </cell>
          <cell r="C2545" t="str">
            <v>DBT schemes on ServicePlus Chandigarh</v>
          </cell>
        </row>
        <row r="2546">
          <cell r="B2546" t="str">
            <v>2906</v>
          </cell>
          <cell r="C2546" t="str">
            <v xml:space="preserve">CSC Bank BC </v>
          </cell>
        </row>
        <row r="2547">
          <cell r="B2547" t="str">
            <v>PUDAN10203</v>
          </cell>
          <cell r="C2547" t="str">
            <v>Financial support to minority,Nai Udaan</v>
          </cell>
        </row>
        <row r="2548">
          <cell r="B2548" t="str">
            <v>713</v>
          </cell>
          <cell r="C2548" t="str">
            <v>BSNL Assam Circle</v>
          </cell>
        </row>
        <row r="2549">
          <cell r="B2549" t="str">
            <v>0713</v>
          </cell>
          <cell r="C2549" t="str">
            <v>BSNL ASSAM CIRCLE</v>
          </cell>
        </row>
        <row r="2550">
          <cell r="B2550" t="str">
            <v>PLPDS10201</v>
          </cell>
          <cell r="C2550" t="str">
            <v>ePDS Ladhakh</v>
          </cell>
        </row>
        <row r="2551">
          <cell r="B2551" t="str">
            <v>2933</v>
          </cell>
          <cell r="C2551" t="str">
            <v>DC Hnahthial</v>
          </cell>
        </row>
        <row r="2552">
          <cell r="B2552" t="str">
            <v>2931</v>
          </cell>
          <cell r="C2552" t="str">
            <v>DC Office Saitual</v>
          </cell>
        </row>
        <row r="2553">
          <cell r="B2553" t="str">
            <v>2932</v>
          </cell>
          <cell r="C2553" t="str">
            <v>DC Khawzaw</v>
          </cell>
        </row>
        <row r="2554">
          <cell r="B2554" t="str">
            <v>0003590000</v>
          </cell>
          <cell r="C2554" t="str">
            <v>Centre for Development of Advanced Computing (CDAC) P</v>
          </cell>
        </row>
        <row r="2555">
          <cell r="B2555" t="str">
            <v>PEPDS10210</v>
          </cell>
          <cell r="C2555" t="str">
            <v>Food and Civil Service Dept, Aurunachal</v>
          </cell>
        </row>
        <row r="2556">
          <cell r="B2556" t="str">
            <v>PEDCB23655</v>
          </cell>
          <cell r="C2556" t="str">
            <v>The Erode District Central Co-operative Bank Ltd.</v>
          </cell>
        </row>
        <row r="2557">
          <cell r="B2557" t="str">
            <v>224</v>
          </cell>
          <cell r="C2557" t="str">
            <v>IPPB</v>
          </cell>
        </row>
        <row r="2558">
          <cell r="B2558" t="str">
            <v>0224</v>
          </cell>
          <cell r="C2558" t="str">
            <v>IPPB</v>
          </cell>
        </row>
        <row r="2559">
          <cell r="B2559" t="str">
            <v>PLSHD10213</v>
          </cell>
          <cell r="C2559" t="str">
            <v>ePDS Lakshadweep</v>
          </cell>
        </row>
        <row r="2560">
          <cell r="B2560" t="str">
            <v>516</v>
          </cell>
          <cell r="C2560" t="str">
            <v>Sarba Siksha Abhiyan, Assam</v>
          </cell>
        </row>
        <row r="2561">
          <cell r="B2561" t="str">
            <v>PDSEB22870</v>
          </cell>
          <cell r="C2561" t="str">
            <v>Directorate of Secondary Education, Bikaner</v>
          </cell>
        </row>
        <row r="2562">
          <cell r="B2562" t="str">
            <v>PAPDS10212</v>
          </cell>
          <cell r="C2562" t="str">
            <v xml:space="preserve">ePDS Andeman </v>
          </cell>
        </row>
        <row r="2563">
          <cell r="B2563" t="str">
            <v>PMPDS10208</v>
          </cell>
          <cell r="C2563" t="str">
            <v>ePDS Meghalaya</v>
          </cell>
        </row>
        <row r="2564">
          <cell r="B2564" t="str">
            <v>0003610000</v>
          </cell>
          <cell r="C2564" t="str">
            <v>Tripura State Co-operative Bank Ltd</v>
          </cell>
        </row>
        <row r="2565">
          <cell r="B2565" t="str">
            <v>2936</v>
          </cell>
          <cell r="C2565" t="str">
            <v>Sarba Siksha Abhiyan Assam</v>
          </cell>
        </row>
        <row r="2566">
          <cell r="B2566" t="str">
            <v>2935</v>
          </cell>
          <cell r="C2566" t="str">
            <v>GVWV&amp;VSWS</v>
          </cell>
        </row>
        <row r="2567">
          <cell r="B2567" t="str">
            <v>NXP_PCH</v>
          </cell>
          <cell r="C2567" t="str">
            <v>NXP SEMICONDUCTORS NETHERLANDS B.V.</v>
          </cell>
        </row>
        <row r="2568">
          <cell r="B2568" t="str">
            <v>716</v>
          </cell>
          <cell r="C2568" t="str">
            <v xml:space="preserve">BSNL NE II </v>
          </cell>
        </row>
        <row r="2569">
          <cell r="B2569" t="str">
            <v>0716</v>
          </cell>
          <cell r="C2569" t="str">
            <v>BSNL NE -II</v>
          </cell>
        </row>
        <row r="2570">
          <cell r="B2570" t="str">
            <v>RENESASPCH</v>
          </cell>
          <cell r="C2570" t="str">
            <v>Renesas Electronics India Private Limited</v>
          </cell>
        </row>
        <row r="2571">
          <cell r="B2571" t="str">
            <v>PFCSC10215</v>
          </cell>
          <cell r="C2571" t="str">
            <v>FCS Chandigarh</v>
          </cell>
        </row>
        <row r="2572">
          <cell r="B2572" t="str">
            <v>PBEDG20849</v>
          </cell>
          <cell r="C2572" t="str">
            <v>Basic Education Department, Govt of UP</v>
          </cell>
        </row>
        <row r="2573">
          <cell r="B2573" t="str">
            <v>2921</v>
          </cell>
          <cell r="C2573" t="str">
            <v xml:space="preserve">PNB Jodhpur </v>
          </cell>
        </row>
        <row r="2574">
          <cell r="B2574" t="str">
            <v>2914</v>
          </cell>
          <cell r="C2574" t="str">
            <v>PNB Dehradun</v>
          </cell>
        </row>
        <row r="2575">
          <cell r="B2575" t="str">
            <v>2910</v>
          </cell>
          <cell r="C2575" t="str">
            <v xml:space="preserve">PNB Bhopal </v>
          </cell>
        </row>
        <row r="2576">
          <cell r="B2576" t="str">
            <v>PPUDU10216</v>
          </cell>
          <cell r="C2576" t="str">
            <v>Food and supply and Cunsumer affaiir Puducherry</v>
          </cell>
        </row>
        <row r="2577">
          <cell r="B2577" t="str">
            <v>PEDCH10204</v>
          </cell>
          <cell r="C2577" t="str">
            <v>Education Department UT Chandigarh</v>
          </cell>
        </row>
        <row r="2578">
          <cell r="B2578" t="str">
            <v>PLHIV10214</v>
          </cell>
          <cell r="C2578" t="str">
            <v>Financial Help to PLHIV Family</v>
          </cell>
        </row>
        <row r="2579">
          <cell r="B2579" t="str">
            <v>PCCCB23656</v>
          </cell>
          <cell r="C2579" t="str">
            <v>Chennai Central Co-operative Bank</v>
          </cell>
        </row>
        <row r="2580">
          <cell r="B2580" t="str">
            <v>PKCCB23661</v>
          </cell>
          <cell r="C2580" t="str">
            <v>Kancheepuram Central Co-operative Bank</v>
          </cell>
        </row>
        <row r="2581">
          <cell r="B2581" t="str">
            <v>PDDCB23659</v>
          </cell>
          <cell r="C2581" t="str">
            <v>Dharmapuri District Central Co-operative Bank</v>
          </cell>
        </row>
        <row r="2582">
          <cell r="B2582" t="str">
            <v>PCUDD23658</v>
          </cell>
          <cell r="C2582" t="str">
            <v>Cuddalore District Central Co-operative Bank</v>
          </cell>
        </row>
        <row r="2583">
          <cell r="B2583" t="str">
            <v>PMDCB23664</v>
          </cell>
          <cell r="C2583" t="str">
            <v>Madurai District Central Co-operative Bank</v>
          </cell>
        </row>
        <row r="2584">
          <cell r="B2584" t="str">
            <v>PNILB23665</v>
          </cell>
          <cell r="C2584" t="str">
            <v>Nilgiris District Central Co-operative Bank</v>
          </cell>
        </row>
        <row r="2585">
          <cell r="B2585" t="str">
            <v>PPDCB23666</v>
          </cell>
          <cell r="C2585" t="str">
            <v>Pudukkottai District Central Co-operative Bank</v>
          </cell>
        </row>
        <row r="2586">
          <cell r="B2586" t="str">
            <v>PRAMB23667</v>
          </cell>
          <cell r="C2586" t="str">
            <v>Ramanathapuram District Central Co-operative Bank</v>
          </cell>
        </row>
        <row r="2587">
          <cell r="B2587" t="str">
            <v>PSDCB23668</v>
          </cell>
          <cell r="C2587" t="str">
            <v>Salem District Central Co-operative Bank</v>
          </cell>
        </row>
        <row r="2588">
          <cell r="B2588" t="str">
            <v>PSHIV23669</v>
          </cell>
          <cell r="C2588" t="str">
            <v>Sivagangai District Central Co-operative Bank</v>
          </cell>
        </row>
        <row r="2589">
          <cell r="B2589" t="str">
            <v>PTCCB23670</v>
          </cell>
          <cell r="C2589" t="str">
            <v>Thanjavur Central Co-operative Bank</v>
          </cell>
        </row>
        <row r="2590">
          <cell r="B2590" t="str">
            <v>PTHCB23671</v>
          </cell>
          <cell r="C2590" t="str">
            <v>Thoothukudi District Central Co-operative Bank</v>
          </cell>
        </row>
        <row r="2591">
          <cell r="B2591" t="str">
            <v>PTRIB23672</v>
          </cell>
          <cell r="C2591" t="str">
            <v>Tiruchirapalli District Central Co-operative Bank</v>
          </cell>
        </row>
        <row r="2592">
          <cell r="B2592" t="str">
            <v>PCDCB23657</v>
          </cell>
          <cell r="C2592" t="str">
            <v>Coimbatore District Central Co-operative Bank</v>
          </cell>
        </row>
        <row r="2593">
          <cell r="B2593" t="str">
            <v>PDIND23660</v>
          </cell>
          <cell r="C2593" t="str">
            <v>Dindigul Central Co-operative Bank</v>
          </cell>
        </row>
        <row r="2594">
          <cell r="B2594" t="str">
            <v>PKANY23662</v>
          </cell>
          <cell r="C2594" t="str">
            <v>Kanyakumari District Central Co-operative Bank</v>
          </cell>
        </row>
        <row r="2595">
          <cell r="B2595" t="str">
            <v>PKUMB23663</v>
          </cell>
          <cell r="C2595" t="str">
            <v>Kumbakonam Central Co-operative Bank</v>
          </cell>
        </row>
        <row r="2596">
          <cell r="B2596" t="str">
            <v>691</v>
          </cell>
          <cell r="C2596" t="str">
            <v>Equitas Small Finance Bank</v>
          </cell>
        </row>
        <row r="2597">
          <cell r="B2597" t="str">
            <v>0691</v>
          </cell>
          <cell r="C2597" t="str">
            <v>Equitas Small Finance Bank Limited</v>
          </cell>
        </row>
        <row r="2598">
          <cell r="B2598" t="str">
            <v>PTBNK23674</v>
          </cell>
          <cell r="C2598" t="str">
            <v>Tiruvannamalai District Central Co-operative Bank</v>
          </cell>
        </row>
        <row r="2599">
          <cell r="B2599" t="str">
            <v>0003620000</v>
          </cell>
          <cell r="C2599" t="str">
            <v>Computer Age Management Services Limited</v>
          </cell>
        </row>
        <row r="2600">
          <cell r="B2600" t="str">
            <v>PVDCB23676</v>
          </cell>
          <cell r="C2600" t="str">
            <v>Villupuram District Central Co-operative Bank</v>
          </cell>
        </row>
        <row r="2601">
          <cell r="B2601" t="str">
            <v>PVELL23675</v>
          </cell>
          <cell r="C2601" t="str">
            <v>Vellore District Central Co-operative Bank</v>
          </cell>
        </row>
        <row r="2602">
          <cell r="B2602" t="str">
            <v>PVIRU23677</v>
          </cell>
          <cell r="C2602" t="str">
            <v>Virudhunagar District Central Co-operative Bank</v>
          </cell>
        </row>
        <row r="2603">
          <cell r="B2603" t="str">
            <v>PTIRU23673</v>
          </cell>
          <cell r="C2603" t="str">
            <v>Tirunelveli District Central Co-operative Bank</v>
          </cell>
        </row>
        <row r="2604">
          <cell r="B2604" t="str">
            <v>518</v>
          </cell>
          <cell r="C2604" t="str">
            <v>Directorate Of School Education Kohima</v>
          </cell>
        </row>
        <row r="2605">
          <cell r="B2605" t="str">
            <v>0518</v>
          </cell>
          <cell r="C2605" t="str">
            <v>Directorate of School Education</v>
          </cell>
        </row>
        <row r="2606">
          <cell r="B2606" t="str">
            <v>176</v>
          </cell>
          <cell r="C2606" t="str">
            <v>Public Health Department, East Delhi Municipal Corporation</v>
          </cell>
        </row>
        <row r="2607">
          <cell r="B2607" t="str">
            <v>2904</v>
          </cell>
          <cell r="C2607" t="str">
            <v>Public Health Department, East Delhi Municipal Corporation</v>
          </cell>
        </row>
        <row r="2608">
          <cell r="B2608" t="str">
            <v>2969</v>
          </cell>
          <cell r="C2608" t="str">
            <v>IPPB AP</v>
          </cell>
        </row>
        <row r="2609">
          <cell r="B2609" t="str">
            <v>2973</v>
          </cell>
          <cell r="C2609" t="str">
            <v>IPPB GJ</v>
          </cell>
        </row>
        <row r="2610">
          <cell r="B2610" t="str">
            <v>2975</v>
          </cell>
          <cell r="C2610" t="str">
            <v>IPPB HP</v>
          </cell>
        </row>
        <row r="2611">
          <cell r="B2611" t="str">
            <v>2988</v>
          </cell>
          <cell r="C2611" t="str">
            <v>IPPB UP</v>
          </cell>
        </row>
        <row r="2612">
          <cell r="B2612" t="str">
            <v>2978</v>
          </cell>
          <cell r="C2612" t="str">
            <v>IPPB KN</v>
          </cell>
        </row>
        <row r="2613">
          <cell r="B2613" t="str">
            <v>2979</v>
          </cell>
          <cell r="C2613" t="str">
            <v>IPPB KR</v>
          </cell>
        </row>
        <row r="2614">
          <cell r="B2614" t="str">
            <v>2984</v>
          </cell>
          <cell r="C2614" t="str">
            <v>IPPB PB</v>
          </cell>
        </row>
        <row r="2615">
          <cell r="B2615" t="str">
            <v>2985</v>
          </cell>
          <cell r="C2615" t="str">
            <v>IPPB RJ</v>
          </cell>
        </row>
        <row r="2616">
          <cell r="B2616" t="str">
            <v>2986</v>
          </cell>
          <cell r="C2616" t="str">
            <v>IPPB TN</v>
          </cell>
        </row>
        <row r="2617">
          <cell r="B2617" t="str">
            <v>2987</v>
          </cell>
          <cell r="C2617" t="str">
            <v>IPPB TL</v>
          </cell>
        </row>
        <row r="2618">
          <cell r="B2618" t="str">
            <v>2980</v>
          </cell>
          <cell r="C2618" t="str">
            <v>IPPB MP</v>
          </cell>
        </row>
        <row r="2619">
          <cell r="B2619" t="str">
            <v>2989</v>
          </cell>
          <cell r="C2619" t="str">
            <v>IPPB UK</v>
          </cell>
        </row>
        <row r="2620">
          <cell r="B2620" t="str">
            <v>2983</v>
          </cell>
          <cell r="C2620" t="str">
            <v>IPPB OD</v>
          </cell>
        </row>
        <row r="2621">
          <cell r="B2621" t="str">
            <v>2977</v>
          </cell>
          <cell r="C2621" t="str">
            <v>IPPB JH</v>
          </cell>
        </row>
        <row r="2622">
          <cell r="B2622" t="str">
            <v>2970</v>
          </cell>
          <cell r="C2622" t="str">
            <v>IPPB AS</v>
          </cell>
        </row>
        <row r="2623">
          <cell r="B2623" t="str">
            <v>2971</v>
          </cell>
          <cell r="C2623" t="str">
            <v>IPPB BI</v>
          </cell>
        </row>
        <row r="2624">
          <cell r="B2624" t="str">
            <v>2982</v>
          </cell>
          <cell r="C2624" t="str">
            <v>IPPB NE</v>
          </cell>
        </row>
        <row r="2625">
          <cell r="B2625" t="str">
            <v>2976</v>
          </cell>
          <cell r="C2625" t="str">
            <v>IPPB JK</v>
          </cell>
        </row>
        <row r="2626">
          <cell r="B2626" t="str">
            <v>2972</v>
          </cell>
          <cell r="C2626" t="str">
            <v>IPPB CH</v>
          </cell>
        </row>
        <row r="2627">
          <cell r="B2627" t="str">
            <v>2981</v>
          </cell>
          <cell r="C2627" t="str">
            <v>IPPB MH</v>
          </cell>
        </row>
        <row r="2628">
          <cell r="B2628" t="str">
            <v>2974</v>
          </cell>
          <cell r="C2628" t="str">
            <v>IPPB HR</v>
          </cell>
        </row>
        <row r="2629">
          <cell r="B2629" t="str">
            <v>857</v>
          </cell>
          <cell r="C2629" t="str">
            <v>School Education &amp; Sports, Delhi</v>
          </cell>
        </row>
        <row r="2630">
          <cell r="B2630" t="str">
            <v>0857</v>
          </cell>
          <cell r="C2630" t="str">
            <v>School Education &amp; Sports, Delhi</v>
          </cell>
        </row>
        <row r="2631">
          <cell r="B2631" t="str">
            <v>PSCST22663</v>
          </cell>
          <cell r="C2631" t="str">
            <v>Scheduled Caste Development Department, Government of Kerala</v>
          </cell>
        </row>
        <row r="2632">
          <cell r="B2632" t="str">
            <v>2992</v>
          </cell>
          <cell r="C2632" t="str">
            <v>IPPB WB</v>
          </cell>
        </row>
        <row r="2633">
          <cell r="B2633" t="str">
            <v>0003630000</v>
          </cell>
          <cell r="C2633" t="str">
            <v>Bharat Petroleum Corporation Limited</v>
          </cell>
        </row>
        <row r="2634">
          <cell r="B2634" t="str">
            <v>2937</v>
          </cell>
          <cell r="C2634" t="str">
            <v>LHO MMR</v>
          </cell>
        </row>
        <row r="2635">
          <cell r="B2635" t="str">
            <v>THALES.THALES</v>
          </cell>
          <cell r="C2635" t="str">
            <v>THALES DIS INDIA PRIVATE LIMITED</v>
          </cell>
        </row>
        <row r="2636">
          <cell r="B2636" t="str">
            <v>PWCDG18032</v>
          </cell>
          <cell r="C2636" t="str">
            <v>Women &amp; Child Development Department,Govt. of Gujarat</v>
          </cell>
        </row>
        <row r="2637">
          <cell r="B2637" t="str">
            <v>0220</v>
          </cell>
          <cell r="C2637" t="str">
            <v>NVS RO Patna</v>
          </cell>
        </row>
        <row r="2638">
          <cell r="B2638" t="str">
            <v>PCPHD10222</v>
          </cell>
          <cell r="C2638" t="str">
            <v>Scholarshp for PHD Students CHD</v>
          </cell>
        </row>
        <row r="2639">
          <cell r="B2639" t="str">
            <v>PSWCH10221</v>
          </cell>
          <cell r="C2639" t="str">
            <v>Sainik Welfare Chandigarh</v>
          </cell>
        </row>
        <row r="2640">
          <cell r="B2640" t="str">
            <v>PWITI10220</v>
          </cell>
          <cell r="C2640" t="str">
            <v>Women ITI Chd</v>
          </cell>
        </row>
        <row r="2641">
          <cell r="B2641" t="str">
            <v>PDSIR10205</v>
          </cell>
          <cell r="C2641" t="str">
            <v>Configuration of DSIR Scheme on Service Plus</v>
          </cell>
        </row>
        <row r="2642">
          <cell r="B2642" t="str">
            <v>PFCRA10223</v>
          </cell>
          <cell r="C2642" t="str">
            <v>FCRA Online</v>
          </cell>
        </row>
        <row r="2643">
          <cell r="B2643" t="str">
            <v>227</v>
          </cell>
          <cell r="C2643" t="str">
            <v>NorthEast Frontier Railway</v>
          </cell>
        </row>
        <row r="2644">
          <cell r="B2644" t="str">
            <v>0227</v>
          </cell>
          <cell r="C2644" t="str">
            <v>Principal Chief Personnel Officer NF Railway</v>
          </cell>
        </row>
        <row r="2645">
          <cell r="B2645" t="str">
            <v>PPHPE23856</v>
          </cell>
          <cell r="C2645" t="str">
            <v>PHONEPE PRIVATE LIMITED</v>
          </cell>
        </row>
        <row r="2646">
          <cell r="B2646" t="str">
            <v>PSBIC23857</v>
          </cell>
          <cell r="C2646" t="str">
            <v>SBI Cards &amp; Payment Services Private Limited</v>
          </cell>
        </row>
        <row r="2647">
          <cell r="B2647" t="str">
            <v>PNAYM10200</v>
          </cell>
          <cell r="C2647" t="str">
            <v>National AYUSH Mission</v>
          </cell>
        </row>
        <row r="2648">
          <cell r="B2648" t="str">
            <v>0003640000</v>
          </cell>
          <cell r="C2648" t="str">
            <v>Bajaj Allianz Life Insurance Company Limited</v>
          </cell>
        </row>
        <row r="2649">
          <cell r="B2649" t="str">
            <v>2934</v>
          </cell>
          <cell r="C2649" t="str">
            <v>SARV HARYANA GRAMIN BANK</v>
          </cell>
        </row>
        <row r="2650">
          <cell r="B2650" t="str">
            <v>714</v>
          </cell>
          <cell r="C2650" t="str">
            <v>BSNL Andaman Nicobar Telecom Circle</v>
          </cell>
        </row>
        <row r="2651">
          <cell r="B2651" t="str">
            <v>0714</v>
          </cell>
          <cell r="C2651" t="str">
            <v>BSNL Andaman and Nicobar Telecom Circle</v>
          </cell>
        </row>
        <row r="2652">
          <cell r="B2652" t="str">
            <v>PDIAN10227</v>
          </cell>
          <cell r="C2652" t="str">
            <v>e service Delivery  Industries AN</v>
          </cell>
        </row>
        <row r="2653">
          <cell r="B2653" t="str">
            <v>0003650000</v>
          </cell>
          <cell r="C2653" t="str">
            <v>CDSL Ventures Ltd. (CVL)</v>
          </cell>
        </row>
        <row r="2654">
          <cell r="B2654" t="str">
            <v>0003660000</v>
          </cell>
          <cell r="C2654" t="str">
            <v>Verasys Technologies Pvt. Ltd.</v>
          </cell>
        </row>
        <row r="2655">
          <cell r="B2655" t="str">
            <v>962</v>
          </cell>
          <cell r="C2655" t="str">
            <v>Health and Family Welfare Department Government of Gujarat</v>
          </cell>
        </row>
        <row r="2656">
          <cell r="B2656" t="str">
            <v>2672</v>
          </cell>
          <cell r="C2656" t="str">
            <v>District Health Society Gandhinagar</v>
          </cell>
        </row>
        <row r="2657">
          <cell r="B2657" t="str">
            <v>PFSHP24060</v>
          </cell>
          <cell r="C2657" t="str">
            <v>Food Civil Supplies and Consumer Affairs Shimla, Government of Himachal Pradesh</v>
          </cell>
        </row>
        <row r="2658">
          <cell r="B2658" t="str">
            <v>PRUBR10229</v>
          </cell>
          <cell r="C2658" t="str">
            <v>DBT schemes of Rubber Board</v>
          </cell>
        </row>
        <row r="2659">
          <cell r="B2659" t="str">
            <v>0003670000</v>
          </cell>
          <cell r="C2659" t="str">
            <v>The Gayatri Co-operative Urban Bank Ltd</v>
          </cell>
        </row>
        <row r="2660">
          <cell r="B2660" t="str">
            <v>0003680000</v>
          </cell>
          <cell r="C2660" t="str">
            <v>Star Union Dai-ichi Life Insurance Company Limited</v>
          </cell>
        </row>
        <row r="2661">
          <cell r="B2661" t="str">
            <v>2661</v>
          </cell>
          <cell r="C2661" t="str">
            <v>District Health Society- Ahmedabad</v>
          </cell>
        </row>
        <row r="2662">
          <cell r="B2662" t="str">
            <v>2668</v>
          </cell>
          <cell r="C2662" t="str">
            <v>District Health Society-Botad</v>
          </cell>
        </row>
        <row r="2663">
          <cell r="B2663" t="str">
            <v>2669</v>
          </cell>
          <cell r="C2663" t="str">
            <v>District Health Society-Chhotaudepur</v>
          </cell>
        </row>
        <row r="2664">
          <cell r="B2664" t="str">
            <v>2670</v>
          </cell>
          <cell r="C2664" t="str">
            <v>District Health Society-Dahod</v>
          </cell>
        </row>
        <row r="2665">
          <cell r="B2665" t="str">
            <v>2691</v>
          </cell>
          <cell r="C2665" t="str">
            <v>District Health Society-Dang</v>
          </cell>
        </row>
        <row r="2666">
          <cell r="B2666" t="str">
            <v>2671</v>
          </cell>
          <cell r="C2666" t="str">
            <v>District Health Society-Devbhumi Dwarka</v>
          </cell>
        </row>
        <row r="2667">
          <cell r="B2667" t="str">
            <v>2673</v>
          </cell>
          <cell r="C2667" t="str">
            <v>District Health Society-Gir Somnath</v>
          </cell>
        </row>
        <row r="2668">
          <cell r="B2668" t="str">
            <v>2674</v>
          </cell>
          <cell r="C2668" t="str">
            <v>District Health Society-Jamnagar</v>
          </cell>
        </row>
        <row r="2669">
          <cell r="B2669" t="str">
            <v>2675</v>
          </cell>
          <cell r="C2669" t="str">
            <v>District Health Society-Junagadh</v>
          </cell>
        </row>
        <row r="2670">
          <cell r="B2670" t="str">
            <v>2677</v>
          </cell>
          <cell r="C2670" t="str">
            <v>District Health Society-Kheda</v>
          </cell>
        </row>
        <row r="2671">
          <cell r="B2671" t="str">
            <v>2676</v>
          </cell>
          <cell r="C2671" t="str">
            <v>District Health Society-Kachchha</v>
          </cell>
        </row>
        <row r="2672">
          <cell r="B2672" t="str">
            <v>2678</v>
          </cell>
          <cell r="C2672" t="str">
            <v>District Health Society-Mahesana</v>
          </cell>
        </row>
        <row r="2673">
          <cell r="B2673" t="str">
            <v>2679</v>
          </cell>
          <cell r="C2673" t="str">
            <v>District Health Society-Mahisagar</v>
          </cell>
        </row>
        <row r="2674">
          <cell r="B2674" t="str">
            <v>2680</v>
          </cell>
          <cell r="C2674" t="str">
            <v>District Health Society-Morbi</v>
          </cell>
        </row>
        <row r="2675">
          <cell r="B2675" t="str">
            <v>2681</v>
          </cell>
          <cell r="C2675" t="str">
            <v>District Health Society-Narmada</v>
          </cell>
        </row>
        <row r="2676">
          <cell r="B2676" t="str">
            <v>2682</v>
          </cell>
          <cell r="C2676" t="str">
            <v>District Health Society-Navsari</v>
          </cell>
        </row>
        <row r="2677">
          <cell r="B2677" t="str">
            <v>2683</v>
          </cell>
          <cell r="C2677" t="str">
            <v>District Health Society-Panchmahal</v>
          </cell>
        </row>
        <row r="2678">
          <cell r="B2678" t="str">
            <v>2684</v>
          </cell>
          <cell r="C2678" t="str">
            <v>District Health Society-Patan</v>
          </cell>
        </row>
        <row r="2679">
          <cell r="B2679" t="str">
            <v>2685</v>
          </cell>
          <cell r="C2679" t="str">
            <v>District Health Society-Porbandar</v>
          </cell>
        </row>
        <row r="2680">
          <cell r="B2680" t="str">
            <v>2687</v>
          </cell>
          <cell r="C2680" t="str">
            <v>District Health Society-Sabarkantha</v>
          </cell>
        </row>
        <row r="2681">
          <cell r="B2681" t="str">
            <v>2688</v>
          </cell>
          <cell r="C2681" t="str">
            <v>District Health Society-Surat</v>
          </cell>
        </row>
        <row r="2682">
          <cell r="B2682" t="str">
            <v>2689</v>
          </cell>
          <cell r="C2682" t="str">
            <v>District Health Society-Surendranagar</v>
          </cell>
        </row>
        <row r="2683">
          <cell r="B2683" t="str">
            <v>2690</v>
          </cell>
          <cell r="C2683" t="str">
            <v>District Health Society-Tapi</v>
          </cell>
        </row>
        <row r="2684">
          <cell r="B2684" t="str">
            <v>2692</v>
          </cell>
          <cell r="C2684" t="str">
            <v>District Health Society-Vadodara</v>
          </cell>
        </row>
        <row r="2685">
          <cell r="B2685" t="str">
            <v>2662</v>
          </cell>
          <cell r="C2685" t="str">
            <v>District Health Society-Amreli</v>
          </cell>
        </row>
        <row r="2686">
          <cell r="B2686" t="str">
            <v>2663</v>
          </cell>
          <cell r="C2686" t="str">
            <v>District Health Society-Anand</v>
          </cell>
        </row>
        <row r="2687">
          <cell r="B2687" t="str">
            <v>2665</v>
          </cell>
          <cell r="C2687" t="str">
            <v>District Health Society-Bananskantha</v>
          </cell>
        </row>
        <row r="2688">
          <cell r="B2688" t="str">
            <v>2666</v>
          </cell>
          <cell r="C2688" t="str">
            <v>District Health Society-Bharuch</v>
          </cell>
        </row>
        <row r="2689">
          <cell r="B2689" t="str">
            <v>2667</v>
          </cell>
          <cell r="C2689" t="str">
            <v>District Health Society-Bhavnagar</v>
          </cell>
        </row>
        <row r="2690">
          <cell r="B2690" t="str">
            <v>225</v>
          </cell>
          <cell r="C2690" t="str">
            <v>Labour Welfare Department Assam</v>
          </cell>
        </row>
        <row r="2691">
          <cell r="B2691" t="str">
            <v>SIMSS10231</v>
          </cell>
          <cell r="C2691" t="str">
            <v>Instant message solution for Sandes</v>
          </cell>
        </row>
        <row r="2692">
          <cell r="B2692" t="str">
            <v>0003690000</v>
          </cell>
          <cell r="C2692" t="str">
            <v>Canara HSBC Oriental Bank of Commerce Life Insurance Co. Ltd.</v>
          </cell>
        </row>
        <row r="2693">
          <cell r="B2693" t="str">
            <v>2952</v>
          </cell>
          <cell r="C2693" t="str">
            <v>LWD Dibrugarh</v>
          </cell>
        </row>
        <row r="2694">
          <cell r="B2694" t="str">
            <v>2957</v>
          </cell>
          <cell r="C2694" t="str">
            <v>LWD Dima Hasao</v>
          </cell>
        </row>
        <row r="2695">
          <cell r="B2695" t="str">
            <v>2947</v>
          </cell>
          <cell r="C2695" t="str">
            <v xml:space="preserve">LWD Golaghat 	</v>
          </cell>
        </row>
        <row r="2696">
          <cell r="B2696" t="str">
            <v>2938</v>
          </cell>
          <cell r="C2696" t="str">
            <v xml:space="preserve">LWD Kamrup metro	</v>
          </cell>
        </row>
        <row r="2697">
          <cell r="B2697" t="str">
            <v>2964</v>
          </cell>
          <cell r="C2697" t="str">
            <v>LWD Kokrajhar</v>
          </cell>
        </row>
        <row r="2698">
          <cell r="B2698" t="str">
            <v>2949</v>
          </cell>
          <cell r="C2698" t="str">
            <v>LWD Majuli</v>
          </cell>
        </row>
        <row r="2699">
          <cell r="B2699" t="str">
            <v>2945</v>
          </cell>
          <cell r="C2699" t="str">
            <v>LWD Morigaon</v>
          </cell>
        </row>
        <row r="2700">
          <cell r="B2700" t="str">
            <v>2941</v>
          </cell>
          <cell r="C2700" t="str">
            <v>LWD Nalbari</v>
          </cell>
        </row>
        <row r="2701">
          <cell r="B2701" t="str">
            <v>2694</v>
          </cell>
          <cell r="C2701" t="str">
            <v>Urban Health Society-Ahmedabad MC</v>
          </cell>
        </row>
        <row r="2702">
          <cell r="B2702" t="str">
            <v>2700</v>
          </cell>
          <cell r="C2702" t="str">
            <v>Urban Health Society-Bhavnagar MC</v>
          </cell>
        </row>
        <row r="2703">
          <cell r="B2703" t="str">
            <v>2699</v>
          </cell>
          <cell r="C2703" t="str">
            <v>Urban Health Society-Jamnagar MC</v>
          </cell>
        </row>
        <row r="2704">
          <cell r="B2704" t="str">
            <v>PBCWB20852</v>
          </cell>
          <cell r="C2704" t="str">
            <v>Uttar Pradesh Building and Other Construction Workers Welfare Board</v>
          </cell>
        </row>
        <row r="2705">
          <cell r="B2705" t="str">
            <v>2940</v>
          </cell>
          <cell r="C2705" t="str">
            <v>LWD Barpeta</v>
          </cell>
        </row>
        <row r="2706">
          <cell r="B2706" t="str">
            <v>2944</v>
          </cell>
          <cell r="C2706" t="str">
            <v>LWD West Karbi Anglong</v>
          </cell>
        </row>
        <row r="2707">
          <cell r="B2707" t="str">
            <v>2948</v>
          </cell>
          <cell r="C2707" t="str">
            <v>LWD Jorhat</v>
          </cell>
        </row>
        <row r="2708">
          <cell r="B2708" t="str">
            <v>2950</v>
          </cell>
          <cell r="C2708" t="str">
            <v>LWD Sivasagar</v>
          </cell>
        </row>
        <row r="2709">
          <cell r="B2709" t="str">
            <v>2951</v>
          </cell>
          <cell r="C2709" t="str">
            <v>LWD Charaideo</v>
          </cell>
        </row>
        <row r="2710">
          <cell r="B2710" t="str">
            <v>2953</v>
          </cell>
          <cell r="C2710" t="str">
            <v>LWD Tinsukia</v>
          </cell>
        </row>
        <row r="2711">
          <cell r="B2711" t="str">
            <v>2955</v>
          </cell>
          <cell r="C2711" t="str">
            <v>LWD Hailakandi</v>
          </cell>
        </row>
        <row r="2712">
          <cell r="B2712" t="str">
            <v>2956</v>
          </cell>
          <cell r="C2712" t="str">
            <v>LWD Karimganj</v>
          </cell>
        </row>
        <row r="2713">
          <cell r="B2713" t="str">
            <v>2959</v>
          </cell>
          <cell r="C2713" t="str">
            <v>LWD Darrang</v>
          </cell>
        </row>
        <row r="2714">
          <cell r="B2714" t="str">
            <v>2960</v>
          </cell>
          <cell r="C2714" t="str">
            <v>LWD Biswanath</v>
          </cell>
        </row>
        <row r="2715">
          <cell r="B2715" t="str">
            <v>2962</v>
          </cell>
          <cell r="C2715" t="str">
            <v>LWD Dhemaji</v>
          </cell>
        </row>
        <row r="2716">
          <cell r="B2716" t="str">
            <v>2965</v>
          </cell>
          <cell r="C2716" t="str">
            <v>LWD Goalpara</v>
          </cell>
        </row>
        <row r="2717">
          <cell r="B2717" t="str">
            <v>2966</v>
          </cell>
          <cell r="C2717" t="str">
            <v>LWD Bongaigaon</v>
          </cell>
        </row>
        <row r="2718">
          <cell r="B2718" t="str">
            <v>PRCOR20851</v>
          </cell>
          <cell r="C2718" t="str">
            <v>Relief Commissioner Office, Revenue Department, Govt of U.P</v>
          </cell>
        </row>
        <row r="2719">
          <cell r="B2719" t="str">
            <v>PSPAA10226</v>
          </cell>
          <cell r="C2719" t="str">
            <v>Service Plus, Andeman  Agriculture</v>
          </cell>
        </row>
        <row r="2720">
          <cell r="B2720" t="str">
            <v>PFIAN10233</v>
          </cell>
          <cell r="C2720" t="str">
            <v>e service Delivery  Fish AN</v>
          </cell>
        </row>
        <row r="2721">
          <cell r="B2721" t="str">
            <v>PLABA10234</v>
          </cell>
          <cell r="C2721" t="str">
            <v>Service Plus,  Andeman Labour</v>
          </cell>
        </row>
        <row r="2722">
          <cell r="B2722" t="str">
            <v>PSAAH10232</v>
          </cell>
          <cell r="C2722" t="str">
            <v xml:space="preserve">Service Plus, Andeman Animal Husbandry </v>
          </cell>
        </row>
        <row r="2723">
          <cell r="B2723" t="str">
            <v>PSPAH10228</v>
          </cell>
          <cell r="C2723" t="str">
            <v>Service Plus, Andeman  Health</v>
          </cell>
        </row>
        <row r="2724">
          <cell r="B2724" t="str">
            <v>2696</v>
          </cell>
          <cell r="C2724" t="str">
            <v>Urban Health Society - Surat</v>
          </cell>
        </row>
        <row r="2725">
          <cell r="B2725" t="str">
            <v>2664</v>
          </cell>
          <cell r="C2725" t="str">
            <v xml:space="preserve">District Health Society - Aravalli </v>
          </cell>
        </row>
        <row r="2726">
          <cell r="B2726" t="str">
            <v>2686</v>
          </cell>
          <cell r="C2726" t="str">
            <v>District Health Society - Rajkot</v>
          </cell>
        </row>
        <row r="2727">
          <cell r="B2727" t="str">
            <v>2693</v>
          </cell>
          <cell r="C2727" t="str">
            <v>District Health Society - VALSAD</v>
          </cell>
        </row>
        <row r="2728">
          <cell r="B2728" t="str">
            <v>PDDKP10236</v>
          </cell>
          <cell r="C2728" t="str">
            <v>Kaushal Pragati</v>
          </cell>
        </row>
        <row r="2729">
          <cell r="B2729" t="str">
            <v>PPMAY10235</v>
          </cell>
          <cell r="C2729" t="str">
            <v>PM Awas Yojna Grramin</v>
          </cell>
        </row>
        <row r="2730">
          <cell r="B2730" t="str">
            <v>0003710000</v>
          </cell>
          <cell r="C2730" t="str">
            <v>NSDL e-Governance Infrastructure Ltd. CeG, Karnataka</v>
          </cell>
        </row>
        <row r="2731">
          <cell r="B2731" t="str">
            <v>PSWDC10206</v>
          </cell>
          <cell r="C2731" t="str">
            <v>Social Welfare Scheme CHD</v>
          </cell>
        </row>
        <row r="2732">
          <cell r="B2732" t="str">
            <v>KLPV</v>
          </cell>
          <cell r="C2732" t="str">
            <v>KL Hitech Secure Print Pvt Ltd</v>
          </cell>
        </row>
        <row r="2733">
          <cell r="B2733" t="str">
            <v>SHPV</v>
          </cell>
          <cell r="C2733" t="str">
            <v>Seshaasai Business Forms Pvt Ltd</v>
          </cell>
        </row>
        <row r="2734">
          <cell r="B2734" t="str">
            <v>226</v>
          </cell>
          <cell r="C2734" t="str">
            <v>Directorate of Health &amp; Family Welfare</v>
          </cell>
        </row>
        <row r="2735">
          <cell r="B2735" t="str">
            <v>0226</v>
          </cell>
          <cell r="C2735" t="str">
            <v xml:space="preserve">Health &amp; Family Welfare Dept, Govt of Chhattisgarh	</v>
          </cell>
        </row>
        <row r="2736">
          <cell r="B2736" t="str">
            <v>0003720000</v>
          </cell>
          <cell r="C2736" t="str">
            <v>NSDL Database Management Limited (NDML)</v>
          </cell>
        </row>
        <row r="2737">
          <cell r="B2737" t="str">
            <v>PFIDT22664</v>
          </cell>
          <cell r="C2737" t="str">
            <v>Finance Department</v>
          </cell>
        </row>
        <row r="2738">
          <cell r="B2738" t="str">
            <v>2963</v>
          </cell>
          <cell r="C2738" t="str">
            <v>LWD Dhubri</v>
          </cell>
        </row>
        <row r="2739">
          <cell r="B2739" t="str">
            <v>2954</v>
          </cell>
          <cell r="C2739" t="str">
            <v>LWD Cachar</v>
          </cell>
        </row>
        <row r="2740">
          <cell r="B2740" t="str">
            <v>2961</v>
          </cell>
          <cell r="C2740" t="str">
            <v>LWD Lakhimpur</v>
          </cell>
        </row>
        <row r="2741">
          <cell r="B2741" t="str">
            <v>2958</v>
          </cell>
          <cell r="C2741" t="str">
            <v>LWD Sonitpur</v>
          </cell>
        </row>
        <row r="2742">
          <cell r="B2742" t="str">
            <v>2939</v>
          </cell>
          <cell r="C2742" t="str">
            <v>LWD Kamrup</v>
          </cell>
        </row>
        <row r="2743">
          <cell r="B2743" t="str">
            <v>2967</v>
          </cell>
          <cell r="C2743" t="str">
            <v>LWD Udalguri</v>
          </cell>
        </row>
        <row r="2744">
          <cell r="B2744" t="str">
            <v>2701</v>
          </cell>
          <cell r="C2744" t="str">
            <v>Urban Health Society-Bhavnagar MC</v>
          </cell>
        </row>
        <row r="2745">
          <cell r="B2745" t="str">
            <v>2697</v>
          </cell>
          <cell r="C2745" t="str">
            <v>Urban Health Society-Gandhinagar MC</v>
          </cell>
        </row>
        <row r="2746">
          <cell r="B2746" t="str">
            <v>2695</v>
          </cell>
          <cell r="C2746" t="str">
            <v>URBAN  Health Society Vadodara</v>
          </cell>
        </row>
        <row r="2747">
          <cell r="B2747" t="str">
            <v>PCSCP20040</v>
          </cell>
          <cell r="C2747" t="str">
            <v>Civil Supplies and Consumer Protection
Department</v>
          </cell>
        </row>
        <row r="2748">
          <cell r="B2748" t="str">
            <v>229</v>
          </cell>
          <cell r="C2748" t="str">
            <v>FINO PAYMENTS BANK</v>
          </cell>
        </row>
        <row r="2749">
          <cell r="B2749" t="str">
            <v>0229</v>
          </cell>
          <cell r="C2749" t="str">
            <v>FINO Payment Bank</v>
          </cell>
        </row>
        <row r="2750">
          <cell r="B2750" t="str">
            <v>2698</v>
          </cell>
          <cell r="C2750" t="str">
            <v>URBAN  Health Society Rajkot</v>
          </cell>
        </row>
        <row r="2751">
          <cell r="B2751" t="str">
            <v>PHEDC10207</v>
          </cell>
          <cell r="C2751" t="str">
            <v>UT Merit Schlarship</v>
          </cell>
        </row>
        <row r="2752">
          <cell r="B2752" t="str">
            <v>0809</v>
          </cell>
          <cell r="C2752" t="str">
            <v>DC SOUTH</v>
          </cell>
        </row>
        <row r="2753">
          <cell r="B2753" t="str">
            <v>PADAP24261</v>
          </cell>
          <cell r="C2753" t="str">
            <v>Agriculture Department, Govt. of Andhra Pradesh</v>
          </cell>
        </row>
        <row r="2754">
          <cell r="B2754" t="str">
            <v>PTSDC20041</v>
          </cell>
          <cell r="C2754" t="str">
            <v>Tamil Nadu Skill Development Corporation</v>
          </cell>
        </row>
        <row r="2755">
          <cell r="B2755" t="str">
            <v>PWCWD21647</v>
          </cell>
          <cell r="C2755" t="str">
            <v>Women Development &amp; Child Welfare Dept.Govt of Telangana</v>
          </cell>
        </row>
        <row r="2756">
          <cell r="B2756" t="str">
            <v>230</v>
          </cell>
          <cell r="C2756" t="str">
            <v>Directorate and Economics and Statictics,Arunachal Pradesh</v>
          </cell>
        </row>
        <row r="2757">
          <cell r="B2757" t="str">
            <v>3008</v>
          </cell>
          <cell r="C2757" t="str">
            <v>ADES Lower Dibang Valley</v>
          </cell>
        </row>
        <row r="2758">
          <cell r="B2758" t="str">
            <v>PUPSD20855</v>
          </cell>
          <cell r="C2758" t="str">
            <v>Uttar Pradesh Skill Development Mission, Dept. of U.P Govt.</v>
          </cell>
        </row>
        <row r="2759">
          <cell r="B2759" t="str">
            <v>3004</v>
          </cell>
          <cell r="C2759" t="str">
            <v>ADES East Siang</v>
          </cell>
        </row>
        <row r="2760">
          <cell r="B2760" t="str">
            <v>3003</v>
          </cell>
          <cell r="C2760" t="str">
            <v>ADES West Siang</v>
          </cell>
        </row>
        <row r="2761">
          <cell r="B2761" t="str">
            <v>3012</v>
          </cell>
          <cell r="C2761" t="str">
            <v>ADES Changlang</v>
          </cell>
        </row>
        <row r="2762">
          <cell r="B2762" t="str">
            <v>2997</v>
          </cell>
          <cell r="C2762" t="str">
            <v>ADES East Kameng</v>
          </cell>
        </row>
        <row r="2763">
          <cell r="B2763" t="str">
            <v>3018</v>
          </cell>
          <cell r="C2763" t="str">
            <v>ADES Leparada</v>
          </cell>
        </row>
        <row r="2764">
          <cell r="B2764" t="str">
            <v>3002</v>
          </cell>
          <cell r="C2764" t="str">
            <v>ADES Kra Daadi</v>
          </cell>
        </row>
        <row r="2765">
          <cell r="B2765" t="str">
            <v>2999</v>
          </cell>
          <cell r="C2765" t="str">
            <v>ADES Lower Subansiri</v>
          </cell>
        </row>
        <row r="2766">
          <cell r="B2766" t="str">
            <v>3011</v>
          </cell>
          <cell r="C2766" t="str">
            <v>ADES Namsai</v>
          </cell>
        </row>
        <row r="2767">
          <cell r="B2767" t="str">
            <v>3015</v>
          </cell>
          <cell r="C2767" t="str">
            <v>ADES Pakke Kessang</v>
          </cell>
        </row>
        <row r="2768">
          <cell r="B2768" t="str">
            <v>2998</v>
          </cell>
          <cell r="C2768" t="str">
            <v>ADES Papumpare</v>
          </cell>
        </row>
        <row r="2769">
          <cell r="B2769" t="str">
            <v>3006</v>
          </cell>
          <cell r="C2769" t="str">
            <v>ADES Siang</v>
          </cell>
        </row>
        <row r="2770">
          <cell r="B2770" t="str">
            <v>3010</v>
          </cell>
          <cell r="C2770" t="str">
            <v>ADES Anjaw</v>
          </cell>
        </row>
        <row r="2771">
          <cell r="B2771" t="str">
            <v>3005</v>
          </cell>
          <cell r="C2771" t="str">
            <v>ADES Upper Siang</v>
          </cell>
        </row>
        <row r="2772">
          <cell r="B2772" t="str">
            <v>3019</v>
          </cell>
          <cell r="C2772" t="str">
            <v>ADES Shiyomi</v>
          </cell>
        </row>
        <row r="2773">
          <cell r="B2773" t="str">
            <v>LINKWELL.LTPL</v>
          </cell>
          <cell r="C2773" t="str">
            <v>linkwell telesystems private limited</v>
          </cell>
        </row>
        <row r="2774">
          <cell r="B2774" t="str">
            <v>0003730000</v>
          </cell>
          <cell r="C2774" t="str">
            <v>Ageas Federal Life Insurance Company Limited</v>
          </cell>
        </row>
        <row r="2775">
          <cell r="B2775" t="str">
            <v>3001</v>
          </cell>
          <cell r="C2775" t="str">
            <v>ADES Kurung Kumey</v>
          </cell>
        </row>
        <row r="2776">
          <cell r="B2776" t="str">
            <v>3009</v>
          </cell>
          <cell r="C2776" t="str">
            <v>ADES Lohit</v>
          </cell>
        </row>
        <row r="2777">
          <cell r="B2777" t="str">
            <v>3013</v>
          </cell>
          <cell r="C2777" t="str">
            <v>ADES Tirap</v>
          </cell>
        </row>
        <row r="2778">
          <cell r="B2778" t="str">
            <v>3017</v>
          </cell>
          <cell r="C2778" t="str">
            <v>ADES Lower Siang</v>
          </cell>
        </row>
        <row r="2779">
          <cell r="B2779" t="str">
            <v>2993</v>
          </cell>
          <cell r="C2779" t="str">
            <v>DAKSHIN BIHAR GRAMIN BANK</v>
          </cell>
        </row>
        <row r="2780">
          <cell r="B2780" t="str">
            <v>2994</v>
          </cell>
          <cell r="C2780" t="str">
            <v>PRATHMA UP GRAMIN BANK</v>
          </cell>
        </row>
        <row r="2781">
          <cell r="B2781" t="str">
            <v>3014</v>
          </cell>
          <cell r="C2781" t="str">
            <v>ADES Longding</v>
          </cell>
        </row>
        <row r="2782">
          <cell r="B2782" t="str">
            <v>2995</v>
          </cell>
          <cell r="C2782" t="str">
            <v>ADES Tawang</v>
          </cell>
        </row>
        <row r="2783">
          <cell r="B2783" t="str">
            <v>2996</v>
          </cell>
          <cell r="C2783" t="str">
            <v>ADES West Kameng</v>
          </cell>
        </row>
        <row r="2784">
          <cell r="B2784" t="str">
            <v>PANED10239</v>
          </cell>
          <cell r="C2784" t="str">
            <v>Service Plus AN Education</v>
          </cell>
        </row>
        <row r="2785">
          <cell r="B2785" t="str">
            <v>0003740000</v>
          </cell>
          <cell r="C2785" t="str">
            <v>Indian Oil Corporation Ltd</v>
          </cell>
        </row>
        <row r="2786">
          <cell r="B2786" t="str">
            <v>0000003600</v>
          </cell>
          <cell r="C2786" t="str">
            <v>Indian Oil Corporation Ltd</v>
          </cell>
        </row>
        <row r="2787">
          <cell r="B2787" t="str">
            <v>0003750000</v>
          </cell>
          <cell r="C2787" t="str">
            <v>Ministry of Labour and Employment</v>
          </cell>
        </row>
        <row r="2788">
          <cell r="B2788" t="str">
            <v>2946</v>
          </cell>
          <cell r="C2788" t="str">
            <v>LWD Hojai</v>
          </cell>
        </row>
        <row r="2789">
          <cell r="B2789" t="str">
            <v>2942</v>
          </cell>
          <cell r="C2789" t="str">
            <v>LWD Nagaon</v>
          </cell>
        </row>
        <row r="2790">
          <cell r="B2790" t="str">
            <v>2943</v>
          </cell>
          <cell r="C2790" t="str">
            <v>LWD Karbi Anglong</v>
          </cell>
        </row>
        <row r="2791">
          <cell r="B2791" t="str">
            <v>991</v>
          </cell>
          <cell r="C2791" t="str">
            <v>WCD Assam</v>
          </cell>
        </row>
        <row r="2792">
          <cell r="B2792" t="str">
            <v>PPCDA21649</v>
          </cell>
          <cell r="C2792" t="str">
            <v>Office of the Principal Controller of Defence Accounts Pension</v>
          </cell>
        </row>
        <row r="2793">
          <cell r="B2793" t="str">
            <v>0991</v>
          </cell>
          <cell r="C2793" t="str">
            <v>WCD Assam</v>
          </cell>
        </row>
        <row r="2794">
          <cell r="B2794" t="str">
            <v>PSPAS10244</v>
          </cell>
          <cell r="C2794" t="str">
            <v>Service Plus Assam</v>
          </cell>
        </row>
        <row r="2795">
          <cell r="B2795" t="str">
            <v>2991</v>
          </cell>
          <cell r="C2795" t="str">
            <v>EGVS Panchayat</v>
          </cell>
        </row>
        <row r="2796">
          <cell r="B2796" t="str">
            <v>522</v>
          </cell>
          <cell r="C2796" t="str">
            <v>Education Department Mizoram</v>
          </cell>
        </row>
        <row r="2797">
          <cell r="B2797" t="str">
            <v>0522</v>
          </cell>
          <cell r="C2797" t="str">
            <v>Education Department Mizoram</v>
          </cell>
        </row>
        <row r="2798">
          <cell r="B2798" t="str">
            <v>PSHAS12302</v>
          </cell>
          <cell r="C2798" t="str">
            <v>State Health Assurance Society</v>
          </cell>
        </row>
        <row r="2799">
          <cell r="B2799" t="str">
            <v>PHLTH10242</v>
          </cell>
          <cell r="C2799" t="str">
            <v>Health Deptt CHD</v>
          </cell>
        </row>
        <row r="2800">
          <cell r="B2800" t="str">
            <v>PFCSU20857</v>
          </cell>
          <cell r="C2800" t="str">
            <v>Department of Food and Civil Supplies Uttar Pardesh</v>
          </cell>
        </row>
        <row r="2801">
          <cell r="B2801" t="str">
            <v>869</v>
          </cell>
          <cell r="C2801" t="str">
            <v>Directorate of Elementary Education ,Tripura</v>
          </cell>
        </row>
        <row r="2802">
          <cell r="B2802" t="str">
            <v>0869</v>
          </cell>
          <cell r="C2802" t="str">
            <v>Directorate of Elementary Education, Tripura</v>
          </cell>
        </row>
        <row r="2803">
          <cell r="B2803" t="str">
            <v>PPDSA10245</v>
          </cell>
          <cell r="C2803" t="str">
            <v>ePDS Assam</v>
          </cell>
        </row>
        <row r="2804">
          <cell r="B2804" t="str">
            <v>2968</v>
          </cell>
          <cell r="C2804" t="str">
            <v>LWD South Salmara Mancachar</v>
          </cell>
        </row>
        <row r="2805">
          <cell r="B2805" t="str">
            <v>PSESD23057</v>
          </cell>
          <cell r="C2805" t="str">
            <v>School Education &amp; Sports Department</v>
          </cell>
        </row>
        <row r="2806">
          <cell r="B2806" t="str">
            <v>PSTRE21648</v>
          </cell>
          <cell r="C2806" t="str">
            <v>Stree Nidhi Credit Cooperative Federation Limited</v>
          </cell>
        </row>
        <row r="2807">
          <cell r="B2807" t="str">
            <v>PSWDA10240</v>
          </cell>
          <cell r="C2807" t="str">
            <v>Social Welfare Department, AN</v>
          </cell>
        </row>
        <row r="2808">
          <cell r="B2808" t="str">
            <v>996</v>
          </cell>
          <cell r="C2808" t="str">
            <v>Department of Women and Child Development, Itanagar</v>
          </cell>
        </row>
        <row r="2809">
          <cell r="B2809" t="str">
            <v>0996</v>
          </cell>
          <cell r="C2809" t="str">
            <v xml:space="preserve">Department of Women and Child Development, Itanagar	</v>
          </cell>
        </row>
        <row r="2810">
          <cell r="B2810" t="str">
            <v>724</v>
          </cell>
          <cell r="C2810" t="str">
            <v>BSNL Haryana</v>
          </cell>
        </row>
        <row r="2811">
          <cell r="B2811" t="str">
            <v>0724</v>
          </cell>
          <cell r="C2811" t="str">
            <v>BSNL Haryana</v>
          </cell>
        </row>
        <row r="2812">
          <cell r="B2812" t="str">
            <v>0003760000</v>
          </cell>
          <cell r="C2812" t="str">
            <v>Online PSB Loans Limited</v>
          </cell>
        </row>
        <row r="2813">
          <cell r="B2813" t="str">
            <v>PSJEM12615</v>
          </cell>
          <cell r="C2813" t="str">
            <v>Department of Social Justice, Empowerment and Minoroties, Punjab</v>
          </cell>
        </row>
        <row r="2814">
          <cell r="B2814" t="str">
            <v>0861</v>
          </cell>
          <cell r="C2814" t="str">
            <v xml:space="preserve">Department of School Education, Govt. of Punjab </v>
          </cell>
        </row>
        <row r="2815">
          <cell r="B2815" t="str">
            <v>0723</v>
          </cell>
          <cell r="C2815" t="str">
            <v>BSNL PB Circle</v>
          </cell>
        </row>
        <row r="2816">
          <cell r="B2816" t="str">
            <v>723</v>
          </cell>
          <cell r="C2816" t="str">
            <v>BSNL PB Circle</v>
          </cell>
        </row>
        <row r="2817">
          <cell r="B2817" t="str">
            <v>PPMSC10247</v>
          </cell>
          <cell r="C2817" t="str">
            <v>Post Matric Scholarship</v>
          </cell>
        </row>
        <row r="2818">
          <cell r="B2818" t="str">
            <v>0003770000</v>
          </cell>
          <cell r="C2818" t="str">
            <v>PNB Metlife India Insurance Company Limited</v>
          </cell>
        </row>
        <row r="2819">
          <cell r="B2819" t="str">
            <v>233</v>
          </cell>
          <cell r="C2819" t="str">
            <v>BSNL Sikkim Circle</v>
          </cell>
        </row>
        <row r="2820">
          <cell r="B2820" t="str">
            <v>0233</v>
          </cell>
          <cell r="C2820" t="str">
            <v xml:space="preserve">BSNL Sikkim Circle	</v>
          </cell>
        </row>
        <row r="2821">
          <cell r="B2821" t="str">
            <v>3007</v>
          </cell>
          <cell r="C2821" t="str">
            <v>ADES Dibang Valley</v>
          </cell>
        </row>
        <row r="2822">
          <cell r="B2822" t="str">
            <v>PREVD18033</v>
          </cell>
          <cell r="C2822" t="str">
            <v>Revenue Department</v>
          </cell>
        </row>
        <row r="2823">
          <cell r="B2823" t="str">
            <v>520</v>
          </cell>
          <cell r="C2823" t="str">
            <v>West Bengal School Education Department</v>
          </cell>
        </row>
        <row r="2824">
          <cell r="B2824" t="str">
            <v>0520</v>
          </cell>
          <cell r="C2824" t="str">
            <v>West Bengal School Education Department</v>
          </cell>
        </row>
        <row r="2825">
          <cell r="B2825" t="str">
            <v>PJANP10249</v>
          </cell>
          <cell r="C2825" t="str">
            <v>Jan Parichay</v>
          </cell>
        </row>
        <row r="2826">
          <cell r="B2826" t="str">
            <v>PUSTD10217</v>
          </cell>
          <cell r="C2826" t="str">
            <v>USTTAD DBT Integration</v>
          </cell>
        </row>
        <row r="2827">
          <cell r="B2827" t="str">
            <v>0230</v>
          </cell>
          <cell r="C2827" t="str">
            <v>SHREETRON INDIA LIMITED</v>
          </cell>
        </row>
        <row r="2828">
          <cell r="B2828" t="str">
            <v>240</v>
          </cell>
          <cell r="C2828" t="str">
            <v>Labour Department, GNCT Delhi</v>
          </cell>
        </row>
        <row r="2829">
          <cell r="B2829" t="str">
            <v>0240</v>
          </cell>
          <cell r="C2829" t="str">
            <v>Labour Department, GNCT Delhi</v>
          </cell>
        </row>
        <row r="2830">
          <cell r="B2830" t="str">
            <v>PKVIC16038</v>
          </cell>
          <cell r="C2830" t="str">
            <v>Kahdi and Village Industries Commission</v>
          </cell>
        </row>
        <row r="2831">
          <cell r="B2831" t="str">
            <v>PMNEA10106</v>
          </cell>
          <cell r="C2831" t="str">
            <v>MGNREGA</v>
          </cell>
        </row>
        <row r="2832">
          <cell r="B2832" t="str">
            <v>0241</v>
          </cell>
          <cell r="C2832" t="str">
            <v>IHRD, Kerala</v>
          </cell>
        </row>
        <row r="2833">
          <cell r="B2833" t="str">
            <v>241</v>
          </cell>
          <cell r="C2833" t="str">
            <v>Insitute of Human Resource Development, Kerala</v>
          </cell>
        </row>
        <row r="2834">
          <cell r="B2834" t="str">
            <v>PTATN20042</v>
          </cell>
          <cell r="C2834" t="str">
            <v>Transplant Authority of Tamil Nadu</v>
          </cell>
        </row>
        <row r="2835">
          <cell r="B2835" t="str">
            <v>PNTAR10251</v>
          </cell>
          <cell r="C2835" t="str">
            <v>NTA Registration System</v>
          </cell>
        </row>
        <row r="2836">
          <cell r="B2836" t="str">
            <v>DESIRETECH.DESIRETECH</v>
          </cell>
          <cell r="C2836" t="str">
            <v>DESIRETECH INNOVATION LIMITED LIABILITY PARTNERSHIP</v>
          </cell>
        </row>
        <row r="2837">
          <cell r="B2837" t="str">
            <v>4029</v>
          </cell>
          <cell r="C2837" t="str">
            <v>MahaIT Corporation Ltd</v>
          </cell>
        </row>
        <row r="2838">
          <cell r="B2838" t="str">
            <v>PNIXI16040</v>
          </cell>
          <cell r="C2838" t="str">
            <v>National Internet Exchange of India (NIXI)</v>
          </cell>
        </row>
        <row r="2839">
          <cell r="B2839" t="str">
            <v>PSWJK10250</v>
          </cell>
          <cell r="C2839" t="str">
            <v>Social Welfare Dept J and K</v>
          </cell>
        </row>
        <row r="2840">
          <cell r="B2840" t="str">
            <v>707</v>
          </cell>
          <cell r="C2840" t="str">
            <v>BSNL KARNATAKA CIRCLE</v>
          </cell>
        </row>
        <row r="2841">
          <cell r="B2841" t="str">
            <v>0707</v>
          </cell>
          <cell r="C2841" t="str">
            <v>BSNL KARNATAKA CIRCLE</v>
          </cell>
        </row>
        <row r="2842">
          <cell r="B2842" t="str">
            <v>PSCWD24472</v>
          </cell>
          <cell r="C2842" t="str">
            <v>Schedule Caste Welfare Department, M.P</v>
          </cell>
        </row>
        <row r="2843">
          <cell r="B2843" t="str">
            <v>PSLET24475</v>
          </cell>
          <cell r="C2843" t="str">
            <v>State Level Employment and Training Centre (OBC and Minority Welfare)</v>
          </cell>
        </row>
        <row r="2844">
          <cell r="B2844" t="str">
            <v>721</v>
          </cell>
          <cell r="C2844" t="str">
            <v>BSNL HP Circle</v>
          </cell>
        </row>
        <row r="2845">
          <cell r="B2845" t="str">
            <v>0721</v>
          </cell>
          <cell r="C2845" t="str">
            <v>BSNL HP Circle</v>
          </cell>
        </row>
        <row r="2846">
          <cell r="B2846" t="str">
            <v>PBCMW24474</v>
          </cell>
          <cell r="C2846" t="str">
            <v>Backward Classes &amp; Minority Welfare M.P</v>
          </cell>
        </row>
        <row r="2847">
          <cell r="B2847" t="str">
            <v>4004</v>
          </cell>
          <cell r="C2847" t="str">
            <v>Ladakh e-Governance Agency</v>
          </cell>
        </row>
        <row r="2848">
          <cell r="B2848" t="str">
            <v>4044</v>
          </cell>
          <cell r="C2848" t="str">
            <v>Principal Chief Commercial Manager, NF Railway</v>
          </cell>
        </row>
        <row r="2849">
          <cell r="B2849" t="str">
            <v>0003780000</v>
          </cell>
          <cell r="C2849" t="str">
            <v>TATA AIA Life Insurance Company Limited</v>
          </cell>
        </row>
        <row r="2850">
          <cell r="B2850" t="str">
            <v>PDMED20858</v>
          </cell>
          <cell r="C2850" t="str">
            <v>Director General, Medical Education and Training, U.P</v>
          </cell>
        </row>
        <row r="2851">
          <cell r="B2851" t="str">
            <v>170</v>
          </cell>
          <cell r="C2851" t="str">
            <v xml:space="preserve">South Delhi Municipal Corporation </v>
          </cell>
        </row>
        <row r="2852">
          <cell r="B2852" t="str">
            <v>0170</v>
          </cell>
          <cell r="C2852" t="str">
            <v>South Delhi Municipal Corporation</v>
          </cell>
        </row>
        <row r="2853">
          <cell r="B2853" t="str">
            <v>PNAPO10252</v>
          </cell>
          <cell r="C2853" t="str">
            <v>National Award Portal</v>
          </cell>
        </row>
        <row r="2854">
          <cell r="B2854" t="str">
            <v>4045</v>
          </cell>
          <cell r="C2854" t="str">
            <v>RDD-Sechdule1</v>
          </cell>
        </row>
        <row r="2855">
          <cell r="B2855" t="str">
            <v>4046</v>
          </cell>
          <cell r="C2855" t="str">
            <v>RDD-Sechdule2</v>
          </cell>
        </row>
        <row r="2856">
          <cell r="B2856" t="str">
            <v>4047</v>
          </cell>
          <cell r="C2856" t="str">
            <v>RDD-Sechdule3</v>
          </cell>
        </row>
        <row r="2857">
          <cell r="B2857" t="str">
            <v>4048</v>
          </cell>
          <cell r="C2857" t="str">
            <v>RDD-Sechdule4</v>
          </cell>
        </row>
        <row r="2858">
          <cell r="B2858" t="str">
            <v>4049</v>
          </cell>
          <cell r="C2858" t="str">
            <v>RDD-Sechdule5</v>
          </cell>
        </row>
        <row r="2859">
          <cell r="B2859" t="str">
            <v>243</v>
          </cell>
          <cell r="C2859" t="str">
            <v>Directorate of EDCS, GoK</v>
          </cell>
        </row>
        <row r="2860">
          <cell r="B2860" t="str">
            <v>4050</v>
          </cell>
          <cell r="C2860" t="str">
            <v>Directorate of EDCS, GoK</v>
          </cell>
        </row>
        <row r="2861">
          <cell r="B2861" t="str">
            <v>993</v>
          </cell>
          <cell r="C2861" t="str">
            <v>Directorate of Social Welfare, Govt. Of Manipur</v>
          </cell>
        </row>
        <row r="2862">
          <cell r="B2862" t="str">
            <v>0993</v>
          </cell>
          <cell r="C2862" t="str">
            <v xml:space="preserve">Directorate of Social Welfare, Manipur	</v>
          </cell>
        </row>
        <row r="2863">
          <cell r="B2863" t="str">
            <v>PCPDM23058</v>
          </cell>
          <cell r="C2863" t="str">
            <v>Food, Civil Supplies and Consumer Protection Department, Government of Maharashtra</v>
          </cell>
        </row>
        <row r="2864">
          <cell r="B2864" t="str">
            <v>PRRCB26401</v>
          </cell>
          <cell r="C2864" t="str">
            <v>Railway Recruitment Control Board</v>
          </cell>
        </row>
        <row r="2865">
          <cell r="B2865" t="str">
            <v>PGVWV24263</v>
          </cell>
          <cell r="C2865" t="str">
            <v>GV/WV &amp; VS/WS Department, Andhra Pradesh</v>
          </cell>
        </row>
        <row r="2866">
          <cell r="B2866" t="str">
            <v>PSHSU20859</v>
          </cell>
          <cell r="C2866" t="str">
            <v>National Health Mission (State Health Society), Uttar Pradesh</v>
          </cell>
        </row>
        <row r="2867">
          <cell r="B2867" t="str">
            <v>0003790000</v>
          </cell>
          <cell r="C2867" t="str">
            <v>Parmerica Life Insurance Limited</v>
          </cell>
        </row>
        <row r="2868">
          <cell r="B2868" t="str">
            <v>0003810000</v>
          </cell>
          <cell r="C2868" t="str">
            <v>Uttar Pradesh Co-operative Bank Ltd</v>
          </cell>
        </row>
        <row r="2869">
          <cell r="B2869" t="str">
            <v>RAJCOMP.ISL</v>
          </cell>
          <cell r="C2869" t="str">
            <v>RAJCOMP INFO SERVICES LTD.</v>
          </cell>
        </row>
        <row r="2870">
          <cell r="B2870" t="str">
            <v>232</v>
          </cell>
          <cell r="C2870" t="str">
            <v>Employees State Insurance Corporation</v>
          </cell>
        </row>
        <row r="2871">
          <cell r="B2871" t="str">
            <v>4018</v>
          </cell>
          <cell r="C2871" t="str">
            <v>Regional Office, Indore</v>
          </cell>
        </row>
        <row r="2872">
          <cell r="B2872" t="str">
            <v>4014</v>
          </cell>
          <cell r="C2872" t="str">
            <v>Regional Office, Jammu</v>
          </cell>
        </row>
        <row r="2873">
          <cell r="B2873" t="str">
            <v>4028</v>
          </cell>
          <cell r="C2873" t="str">
            <v>Regional Office, Kolkata</v>
          </cell>
        </row>
        <row r="2874">
          <cell r="B2874" t="str">
            <v>4008</v>
          </cell>
          <cell r="C2874" t="str">
            <v>Regional Office, Patna</v>
          </cell>
        </row>
        <row r="2875">
          <cell r="B2875" t="str">
            <v>4007</v>
          </cell>
          <cell r="C2875" t="str">
            <v>Regional Office, Guwahati</v>
          </cell>
        </row>
        <row r="2876">
          <cell r="B2876" t="str">
            <v>4006</v>
          </cell>
          <cell r="C2876" t="str">
            <v>Regional Office, Vijayawada</v>
          </cell>
        </row>
        <row r="2877">
          <cell r="B2877" t="str">
            <v>4022</v>
          </cell>
          <cell r="C2877" t="str">
            <v>Regional Office, Chandigarh</v>
          </cell>
        </row>
        <row r="2878">
          <cell r="B2878" t="str">
            <v>4009</v>
          </cell>
          <cell r="C2878" t="str">
            <v>Regional Office, Raipur</v>
          </cell>
        </row>
        <row r="2879">
          <cell r="B2879" t="str">
            <v>4021</v>
          </cell>
          <cell r="C2879" t="str">
            <v>Regional Office, Puducherry</v>
          </cell>
        </row>
        <row r="2880">
          <cell r="B2880" t="str">
            <v>4024</v>
          </cell>
          <cell r="C2880" t="str">
            <v>Regional Office, Chennai</v>
          </cell>
        </row>
        <row r="2881">
          <cell r="B2881" t="str">
            <v>4025</v>
          </cell>
          <cell r="C2881" t="str">
            <v>Regional Office, Hyderabad</v>
          </cell>
        </row>
        <row r="2882">
          <cell r="B2882" t="str">
            <v>4010</v>
          </cell>
          <cell r="C2882" t="str">
            <v>Regional Office, Panaji</v>
          </cell>
        </row>
        <row r="2883">
          <cell r="B2883" t="str">
            <v>4023</v>
          </cell>
          <cell r="C2883" t="str">
            <v>Regional Office, Jaipur</v>
          </cell>
        </row>
        <row r="2884">
          <cell r="B2884" t="str">
            <v>4020</v>
          </cell>
          <cell r="C2884" t="str">
            <v>Regional Office, Bhubaneswar</v>
          </cell>
        </row>
        <row r="2885">
          <cell r="B2885" t="str">
            <v>4012</v>
          </cell>
          <cell r="C2885" t="str">
            <v>Regional Office, Faridabad</v>
          </cell>
        </row>
        <row r="2886">
          <cell r="B2886" t="str">
            <v>0232</v>
          </cell>
          <cell r="C2886" t="str">
            <v>Regional Office, Rajendra Place</v>
          </cell>
        </row>
        <row r="2887">
          <cell r="B2887" t="str">
            <v>4017</v>
          </cell>
          <cell r="C2887" t="str">
            <v>Regional Office, Thrissur</v>
          </cell>
        </row>
        <row r="2888">
          <cell r="B2888" t="str">
            <v>4011</v>
          </cell>
          <cell r="C2888" t="str">
            <v>Regional Office, Ahmedabad</v>
          </cell>
        </row>
        <row r="2889">
          <cell r="B2889" t="str">
            <v>4015</v>
          </cell>
          <cell r="C2889" t="str">
            <v>Regional Office, Ranchi</v>
          </cell>
        </row>
        <row r="2890">
          <cell r="B2890" t="str">
            <v>4013</v>
          </cell>
          <cell r="C2890" t="str">
            <v>Regional Office, Baddi</v>
          </cell>
        </row>
        <row r="2891">
          <cell r="B2891" t="str">
            <v>4026</v>
          </cell>
          <cell r="C2891" t="str">
            <v>Regional Office, Kanpur</v>
          </cell>
        </row>
        <row r="2892">
          <cell r="B2892" t="str">
            <v>4019</v>
          </cell>
          <cell r="C2892" t="str">
            <v>Regional Office, Mumbai</v>
          </cell>
        </row>
        <row r="2893">
          <cell r="B2893" t="str">
            <v>4027</v>
          </cell>
          <cell r="C2893" t="str">
            <v>Regional Office, Dehradun</v>
          </cell>
        </row>
        <row r="2894">
          <cell r="B2894" t="str">
            <v>4016</v>
          </cell>
          <cell r="C2894" t="str">
            <v>Regional Office, Bangalore</v>
          </cell>
        </row>
        <row r="2895">
          <cell r="B2895" t="str">
            <v>PSASB10254</v>
          </cell>
          <cell r="C2895" t="str">
            <v>Shri Amarnath Shrine Board</v>
          </cell>
        </row>
        <row r="2896">
          <cell r="B2896" t="str">
            <v>4043</v>
          </cell>
          <cell r="C2896" t="str">
            <v>Western Railway</v>
          </cell>
        </row>
        <row r="2897">
          <cell r="B2897" t="str">
            <v>4030</v>
          </cell>
          <cell r="C2897" t="str">
            <v>Central Railway</v>
          </cell>
        </row>
        <row r="2898">
          <cell r="B2898" t="str">
            <v>PNTAG26402</v>
          </cell>
          <cell r="C2898" t="str">
            <v>National Testing Agency</v>
          </cell>
        </row>
        <row r="2899">
          <cell r="B2899" t="str">
            <v>PSEDM24473</v>
          </cell>
          <cell r="C2899" t="str">
            <v>School Education Department, M.P</v>
          </cell>
        </row>
        <row r="2900">
          <cell r="B2900" t="str">
            <v>0003820000</v>
          </cell>
          <cell r="C2900" t="str">
            <v>Capricorn Identity Services Private Limited</v>
          </cell>
        </row>
        <row r="2901">
          <cell r="B2901" t="str">
            <v>4052</v>
          </cell>
          <cell r="C2901" t="str">
            <v>DC Tamulpur</v>
          </cell>
        </row>
        <row r="2902">
          <cell r="B2902" t="str">
            <v>242</v>
          </cell>
          <cell r="C2902" t="str">
            <v>Uptron Powertronics Limited</v>
          </cell>
        </row>
        <row r="2903">
          <cell r="B2903" t="str">
            <v>0242</v>
          </cell>
          <cell r="C2903" t="str">
            <v>Uptron Powertronics Limited</v>
          </cell>
        </row>
        <row r="2904">
          <cell r="B2904" t="str">
            <v>0003830000</v>
          </cell>
          <cell r="C2904" t="str">
            <v>Kotak Mahindra Life Insurance Company Limited</v>
          </cell>
        </row>
        <row r="2905">
          <cell r="B2905" t="str">
            <v>0003840000</v>
          </cell>
          <cell r="C2905" t="str">
            <v>Pantagon Sign Securities Private Limited</v>
          </cell>
        </row>
        <row r="2906">
          <cell r="B2906" t="str">
            <v>PPEBM24476</v>
          </cell>
          <cell r="C2906" t="str">
            <v>Professional Examination Board</v>
          </cell>
        </row>
        <row r="2907">
          <cell r="B2907" t="str">
            <v>12</v>
          </cell>
          <cell r="C2907" t="str">
            <v>testt</v>
          </cell>
        </row>
        <row r="2908">
          <cell r="B2908" t="str">
            <v>11</v>
          </cell>
          <cell r="C2908" t="str">
            <v>test</v>
          </cell>
        </row>
        <row r="2909">
          <cell r="B2909" t="str">
            <v>121</v>
          </cell>
          <cell r="C2909" t="str">
            <v>test</v>
          </cell>
        </row>
        <row r="2910">
          <cell r="B2910" t="str">
            <v>131</v>
          </cell>
          <cell r="C2910" t="str">
            <v>test</v>
          </cell>
        </row>
        <row r="2911">
          <cell r="B2911" t="str">
            <v>112</v>
          </cell>
          <cell r="C2911" t="str">
            <v>test</v>
          </cell>
        </row>
        <row r="2912">
          <cell r="B2912" t="str">
            <v>142</v>
          </cell>
          <cell r="C2912" t="str">
            <v>test</v>
          </cell>
        </row>
        <row r="2913">
          <cell r="B2913" t="str">
            <v>113</v>
          </cell>
          <cell r="C2913" t="str">
            <v>test</v>
          </cell>
        </row>
        <row r="2914">
          <cell r="B2914" t="str">
            <v>114</v>
          </cell>
          <cell r="C2914" t="str">
            <v>test</v>
          </cell>
        </row>
        <row r="2915">
          <cell r="B2915" t="str">
            <v>144</v>
          </cell>
          <cell r="C2915" t="str">
            <v>test</v>
          </cell>
        </row>
        <row r="2916">
          <cell r="B2916" t="str">
            <v>115</v>
          </cell>
          <cell r="C2916" t="str">
            <v>test</v>
          </cell>
        </row>
        <row r="2917">
          <cell r="B2917" t="str">
            <v>41</v>
          </cell>
          <cell r="C2917" t="str">
            <v>test</v>
          </cell>
        </row>
        <row r="2918">
          <cell r="B2918" t="str">
            <v>21</v>
          </cell>
          <cell r="C2918" t="str">
            <v>test</v>
          </cell>
        </row>
        <row r="2919">
          <cell r="B2919" t="str">
            <v>61</v>
          </cell>
          <cell r="C2919" t="str">
            <v>test</v>
          </cell>
        </row>
        <row r="2920">
          <cell r="B2920" t="str">
            <v>71</v>
          </cell>
          <cell r="C2920" t="str">
            <v>test</v>
          </cell>
        </row>
        <row r="2921">
          <cell r="B2921" t="str">
            <v>91</v>
          </cell>
          <cell r="C2921" t="str">
            <v>test</v>
          </cell>
        </row>
        <row r="2922">
          <cell r="B2922" t="str">
            <v>81</v>
          </cell>
          <cell r="C2922" t="str">
            <v>test</v>
          </cell>
        </row>
        <row r="2923">
          <cell r="B2923" t="str">
            <v>31</v>
          </cell>
          <cell r="C2923" t="str">
            <v>test</v>
          </cell>
        </row>
        <row r="2924">
          <cell r="B2924" t="str">
            <v>51</v>
          </cell>
          <cell r="C2924" t="str">
            <v>test</v>
          </cell>
        </row>
        <row r="2925">
          <cell r="B2925" t="str">
            <v>22</v>
          </cell>
          <cell r="C2925" t="str">
            <v>test</v>
          </cell>
        </row>
        <row r="2926">
          <cell r="B2926" t="str">
            <v>32</v>
          </cell>
          <cell r="C2926" t="str">
            <v>test</v>
          </cell>
        </row>
        <row r="2927">
          <cell r="B2927" t="str">
            <v>42</v>
          </cell>
          <cell r="C2927" t="str">
            <v>test</v>
          </cell>
        </row>
        <row r="2928">
          <cell r="B2928" t="str">
            <v>52</v>
          </cell>
          <cell r="C2928" t="str">
            <v>test</v>
          </cell>
        </row>
        <row r="2929">
          <cell r="B2929" t="str">
            <v>62</v>
          </cell>
          <cell r="C2929" t="str">
            <v>test</v>
          </cell>
        </row>
        <row r="2930">
          <cell r="B2930" t="str">
            <v>72</v>
          </cell>
          <cell r="C2930" t="str">
            <v>test</v>
          </cell>
        </row>
        <row r="2931">
          <cell r="B2931" t="str">
            <v>82</v>
          </cell>
          <cell r="C2931" t="str">
            <v>test</v>
          </cell>
        </row>
        <row r="2932">
          <cell r="B2932" t="str">
            <v>92</v>
          </cell>
          <cell r="C2932" t="str">
            <v>test</v>
          </cell>
        </row>
        <row r="2933">
          <cell r="B2933" t="str">
            <v>13</v>
          </cell>
          <cell r="C2933" t="str">
            <v>test</v>
          </cell>
        </row>
        <row r="2934">
          <cell r="B2934" t="str">
            <v>23</v>
          </cell>
          <cell r="C2934" t="str">
            <v>test</v>
          </cell>
        </row>
        <row r="2935">
          <cell r="B2935" t="str">
            <v>33</v>
          </cell>
          <cell r="C2935" t="str">
            <v>test</v>
          </cell>
        </row>
        <row r="2936">
          <cell r="B2936" t="str">
            <v>43</v>
          </cell>
          <cell r="C2936" t="str">
            <v>test</v>
          </cell>
        </row>
        <row r="2937">
          <cell r="B2937" t="str">
            <v>53</v>
          </cell>
          <cell r="C2937" t="str">
            <v>test</v>
          </cell>
        </row>
        <row r="2938">
          <cell r="B2938" t="str">
            <v>63</v>
          </cell>
          <cell r="C2938" t="str">
            <v>test</v>
          </cell>
        </row>
        <row r="2939">
          <cell r="B2939" t="str">
            <v>73</v>
          </cell>
          <cell r="C2939" t="str">
            <v>test</v>
          </cell>
        </row>
        <row r="2940">
          <cell r="B2940" t="str">
            <v>83</v>
          </cell>
          <cell r="C2940" t="str">
            <v>test</v>
          </cell>
        </row>
        <row r="2941">
          <cell r="B2941" t="str">
            <v>93</v>
          </cell>
          <cell r="C2941" t="str">
            <v>test</v>
          </cell>
        </row>
        <row r="2942">
          <cell r="B2942" t="str">
            <v>14</v>
          </cell>
          <cell r="C2942" t="str">
            <v>test</v>
          </cell>
        </row>
        <row r="2943">
          <cell r="B2943" t="str">
            <v>24</v>
          </cell>
          <cell r="C2943" t="str">
            <v>test</v>
          </cell>
        </row>
        <row r="2944">
          <cell r="B2944" t="str">
            <v>34</v>
          </cell>
          <cell r="C2944" t="str">
            <v>test</v>
          </cell>
        </row>
        <row r="2945">
          <cell r="B2945" t="str">
            <v>44</v>
          </cell>
          <cell r="C2945" t="str">
            <v>test</v>
          </cell>
        </row>
        <row r="2946">
          <cell r="B2946" t="str">
            <v>54</v>
          </cell>
          <cell r="C2946" t="str">
            <v>test</v>
          </cell>
        </row>
        <row r="2947">
          <cell r="B2947" t="str">
            <v>74</v>
          </cell>
          <cell r="C2947" t="str">
            <v>test</v>
          </cell>
        </row>
        <row r="2948">
          <cell r="B2948" t="str">
            <v>64</v>
          </cell>
          <cell r="C2948" t="str">
            <v>test</v>
          </cell>
        </row>
        <row r="2949">
          <cell r="B2949" t="str">
            <v>84</v>
          </cell>
          <cell r="C2949" t="str">
            <v>test</v>
          </cell>
        </row>
        <row r="2950">
          <cell r="B2950" t="str">
            <v>25</v>
          </cell>
          <cell r="C2950" t="str">
            <v>test</v>
          </cell>
        </row>
        <row r="2951">
          <cell r="B2951" t="str">
            <v>15</v>
          </cell>
          <cell r="C2951" t="str">
            <v>test</v>
          </cell>
        </row>
        <row r="2952">
          <cell r="B2952" t="str">
            <v>94</v>
          </cell>
          <cell r="C2952" t="str">
            <v>test</v>
          </cell>
        </row>
        <row r="2953">
          <cell r="B2953" t="str">
            <v>35</v>
          </cell>
          <cell r="C2953" t="str">
            <v>test</v>
          </cell>
        </row>
        <row r="2954">
          <cell r="B2954" t="str">
            <v>45</v>
          </cell>
          <cell r="C2954" t="str">
            <v>test</v>
          </cell>
        </row>
        <row r="2955">
          <cell r="B2955" t="str">
            <v>55</v>
          </cell>
          <cell r="C2955" t="str">
            <v>test</v>
          </cell>
        </row>
        <row r="2956">
          <cell r="B2956" t="str">
            <v>65</v>
          </cell>
          <cell r="C2956" t="str">
            <v>test</v>
          </cell>
        </row>
        <row r="2957">
          <cell r="B2957" t="str">
            <v>75</v>
          </cell>
          <cell r="C2957" t="str">
            <v>test</v>
          </cell>
        </row>
        <row r="2958">
          <cell r="B2958" t="str">
            <v>85</v>
          </cell>
          <cell r="C2958" t="str">
            <v>test</v>
          </cell>
        </row>
        <row r="2959">
          <cell r="B2959" t="str">
            <v>95</v>
          </cell>
          <cell r="C2959" t="str">
            <v>test</v>
          </cell>
        </row>
        <row r="2960">
          <cell r="B2960" t="str">
            <v>16</v>
          </cell>
          <cell r="C2960" t="str">
            <v>test</v>
          </cell>
        </row>
        <row r="2961">
          <cell r="B2961" t="str">
            <v>26</v>
          </cell>
          <cell r="C2961" t="str">
            <v>test</v>
          </cell>
        </row>
        <row r="2962">
          <cell r="B2962" t="str">
            <v>36</v>
          </cell>
          <cell r="C2962" t="str">
            <v>test</v>
          </cell>
        </row>
        <row r="2963">
          <cell r="B2963" t="str">
            <v>46</v>
          </cell>
          <cell r="C2963" t="str">
            <v>test</v>
          </cell>
        </row>
        <row r="2964">
          <cell r="B2964" t="str">
            <v>56</v>
          </cell>
          <cell r="C2964" t="str">
            <v>test</v>
          </cell>
        </row>
        <row r="2965">
          <cell r="B2965" t="str">
            <v>66</v>
          </cell>
          <cell r="C2965" t="str">
            <v>test</v>
          </cell>
        </row>
        <row r="2966">
          <cell r="B2966" t="str">
            <v>76</v>
          </cell>
          <cell r="C2966" t="str">
            <v>test</v>
          </cell>
        </row>
        <row r="2967">
          <cell r="B2967" t="str">
            <v>86</v>
          </cell>
          <cell r="C2967" t="str">
            <v>test</v>
          </cell>
        </row>
        <row r="2968">
          <cell r="B2968" t="str">
            <v>96</v>
          </cell>
          <cell r="C2968" t="str">
            <v>test</v>
          </cell>
        </row>
        <row r="2969">
          <cell r="B2969" t="str">
            <v>17</v>
          </cell>
          <cell r="C2969" t="str">
            <v>test</v>
          </cell>
        </row>
        <row r="2970">
          <cell r="B2970" t="str">
            <v>27</v>
          </cell>
          <cell r="C2970" t="str">
            <v>test</v>
          </cell>
        </row>
        <row r="2971">
          <cell r="B2971" t="str">
            <v>37</v>
          </cell>
          <cell r="C2971" t="str">
            <v>test</v>
          </cell>
        </row>
        <row r="2972">
          <cell r="B2972" t="str">
            <v>47</v>
          </cell>
          <cell r="C2972" t="str">
            <v>test</v>
          </cell>
        </row>
        <row r="2973">
          <cell r="B2973" t="str">
            <v>57</v>
          </cell>
          <cell r="C2973" t="str">
            <v>test</v>
          </cell>
        </row>
        <row r="2974">
          <cell r="B2974" t="str">
            <v>67</v>
          </cell>
          <cell r="C2974" t="str">
            <v>test</v>
          </cell>
        </row>
        <row r="2975">
          <cell r="B2975" t="str">
            <v>77</v>
          </cell>
          <cell r="C2975" t="str">
            <v>test</v>
          </cell>
        </row>
        <row r="2976">
          <cell r="B2976" t="str">
            <v>87</v>
          </cell>
          <cell r="C2976" t="str">
            <v>test</v>
          </cell>
        </row>
        <row r="2977">
          <cell r="B2977" t="str">
            <v>97</v>
          </cell>
          <cell r="C2977" t="str">
            <v>test</v>
          </cell>
        </row>
        <row r="2978">
          <cell r="B2978" t="str">
            <v>18</v>
          </cell>
          <cell r="C2978" t="str">
            <v>test</v>
          </cell>
        </row>
        <row r="2979">
          <cell r="B2979" t="str">
            <v>28</v>
          </cell>
          <cell r="C2979" t="str">
            <v>test</v>
          </cell>
        </row>
        <row r="2980">
          <cell r="B2980" t="str">
            <v>38</v>
          </cell>
          <cell r="C2980" t="str">
            <v>test</v>
          </cell>
        </row>
        <row r="2981">
          <cell r="B2981" t="str">
            <v>48</v>
          </cell>
          <cell r="C2981" t="str">
            <v>test</v>
          </cell>
        </row>
        <row r="2982">
          <cell r="B2982" t="str">
            <v>58</v>
          </cell>
          <cell r="C2982" t="str">
            <v>test</v>
          </cell>
        </row>
        <row r="2983">
          <cell r="B2983" t="str">
            <v>68</v>
          </cell>
          <cell r="C2983" t="str">
            <v>test</v>
          </cell>
        </row>
        <row r="2984">
          <cell r="B2984" t="str">
            <v>78</v>
          </cell>
          <cell r="C2984" t="str">
            <v>test</v>
          </cell>
        </row>
        <row r="2985">
          <cell r="B2985" t="str">
            <v>88</v>
          </cell>
          <cell r="C2985" t="str">
            <v>test</v>
          </cell>
        </row>
        <row r="2986">
          <cell r="B2986" t="str">
            <v>98</v>
          </cell>
          <cell r="C2986" t="str">
            <v>test</v>
          </cell>
        </row>
        <row r="2987">
          <cell r="B2987" t="str">
            <v>19</v>
          </cell>
          <cell r="C2987" t="str">
            <v>test</v>
          </cell>
        </row>
        <row r="2988">
          <cell r="B2988" t="str">
            <v>29</v>
          </cell>
          <cell r="C2988" t="str">
            <v>test</v>
          </cell>
        </row>
        <row r="2989">
          <cell r="B2989" t="str">
            <v>39</v>
          </cell>
          <cell r="C2989" t="str">
            <v>test</v>
          </cell>
        </row>
        <row r="2990">
          <cell r="B2990" t="str">
            <v>49</v>
          </cell>
          <cell r="C2990" t="str">
            <v>test</v>
          </cell>
        </row>
        <row r="2991">
          <cell r="B2991" t="str">
            <v>59</v>
          </cell>
          <cell r="C2991" t="str">
            <v>test</v>
          </cell>
        </row>
        <row r="2992">
          <cell r="B2992" t="str">
            <v>69</v>
          </cell>
          <cell r="C2992" t="str">
            <v>test</v>
          </cell>
        </row>
        <row r="2993">
          <cell r="B2993" t="str">
            <v>79</v>
          </cell>
          <cell r="C2993" t="str">
            <v>test</v>
          </cell>
        </row>
        <row r="2994">
          <cell r="B2994" t="str">
            <v>89</v>
          </cell>
          <cell r="C2994" t="str">
            <v>test</v>
          </cell>
        </row>
        <row r="2995">
          <cell r="B2995" t="str">
            <v>99</v>
          </cell>
          <cell r="C2995" t="str">
            <v>test</v>
          </cell>
        </row>
        <row r="2996">
          <cell r="B2996" t="str">
            <v>0003850000</v>
          </cell>
          <cell r="C2996" t="str">
            <v>Shriram Life Insurance Company Limited</v>
          </cell>
        </row>
        <row r="2997">
          <cell r="B2997" t="str">
            <v>PFSSA16039</v>
          </cell>
          <cell r="C2997" t="str">
            <v>Food Safety and Standard Authority of India (FSSAI)</v>
          </cell>
        </row>
        <row r="2998">
          <cell r="B2998" t="str">
            <v>0923</v>
          </cell>
          <cell r="C2998" t="str">
            <v>Northern Eastern Railway</v>
          </cell>
        </row>
        <row r="2999">
          <cell r="B2999" t="str">
            <v>PPMMT10253</v>
          </cell>
          <cell r="C2999" t="str">
            <v>PM Mementos</v>
          </cell>
        </row>
        <row r="3000">
          <cell r="B3000" t="str">
            <v>PYEID20860</v>
          </cell>
          <cell r="C3000" t="str">
            <v>Yamuna Expressway Industrial Development Authority</v>
          </cell>
        </row>
        <row r="3001">
          <cell r="B3001" t="str">
            <v>4040</v>
          </cell>
          <cell r="C3001" t="str">
            <v xml:space="preserve">SOUTH WESTERN RAILWAY	</v>
          </cell>
        </row>
        <row r="3002">
          <cell r="B3002" t="str">
            <v>PDOWW20855</v>
          </cell>
          <cell r="C3002" t="str">
            <v>Department of Women Welfare</v>
          </cell>
        </row>
        <row r="3003">
          <cell r="B3003" t="str">
            <v>863</v>
          </cell>
          <cell r="C3003" t="str">
            <v>School Education Deparment</v>
          </cell>
        </row>
        <row r="3004">
          <cell r="B3004" t="str">
            <v>0863</v>
          </cell>
          <cell r="C3004" t="str">
            <v>School Education Deparment</v>
          </cell>
        </row>
        <row r="3005">
          <cell r="B3005" t="str">
            <v>M2PV</v>
          </cell>
          <cell r="C3005" t="str">
            <v>Manipal</v>
          </cell>
        </row>
        <row r="3006">
          <cell r="B3006" t="str">
            <v>S2PV</v>
          </cell>
          <cell r="C3006" t="str">
            <v>Seshasaai</v>
          </cell>
        </row>
        <row r="3007">
          <cell r="B3007" t="str">
            <v>PECIN16041</v>
          </cell>
          <cell r="C3007" t="str">
            <v xml:space="preserve">Election Commission of India </v>
          </cell>
        </row>
        <row r="3008">
          <cell r="B3008" t="str">
            <v>PTSMF16429</v>
          </cell>
          <cell r="C3008" t="str">
            <v>Telangana State Minorities Finance Corporation (TSMFC)</v>
          </cell>
        </row>
        <row r="3009">
          <cell r="B3009" t="str">
            <v>PSBKO10255</v>
          </cell>
          <cell r="C3009" t="str">
            <v>Spices Board Kochi</v>
          </cell>
        </row>
        <row r="3010">
          <cell r="B3010" t="str">
            <v>693</v>
          </cell>
          <cell r="C3010" t="str">
            <v>Jana Small Finance Bank Limited</v>
          </cell>
        </row>
        <row r="3011">
          <cell r="B3011" t="str">
            <v>0693</v>
          </cell>
          <cell r="C3011" t="str">
            <v>Jana Small Finance Bank Limited</v>
          </cell>
        </row>
        <row r="3012">
          <cell r="B3012" t="str">
            <v>247</v>
          </cell>
          <cell r="C3012" t="str">
            <v>State Urban Development Agency, Govt of Chhattisgarh</v>
          </cell>
        </row>
        <row r="3013">
          <cell r="B3013" t="str">
            <v>4055</v>
          </cell>
          <cell r="C3013" t="str">
            <v>State Urban Development Agency, Govt. of Chhattisgarh</v>
          </cell>
        </row>
        <row r="3014">
          <cell r="B3014" t="str">
            <v>727</v>
          </cell>
          <cell r="C3014" t="str">
            <v>BSNL UP East</v>
          </cell>
        </row>
        <row r="3015">
          <cell r="B3015" t="str">
            <v>0727</v>
          </cell>
          <cell r="C3015" t="str">
            <v>BSNL UP East</v>
          </cell>
        </row>
        <row r="3016">
          <cell r="B3016" t="str">
            <v>R2SH</v>
          </cell>
          <cell r="C3016" t="str">
            <v>Seshasaai</v>
          </cell>
        </row>
        <row r="3017">
          <cell r="B3017" t="str">
            <v>0003860000</v>
          </cell>
          <cell r="C3017" t="str">
            <v>Royal Sundaram General Insurance Co. Limited</v>
          </cell>
        </row>
        <row r="3018">
          <cell r="B3018" t="str">
            <v>PPDUP10256</v>
          </cell>
          <cell r="C3018" t="str">
            <v>Planning Dept UP</v>
          </cell>
        </row>
        <row r="3019">
          <cell r="B3019" t="str">
            <v>PDIFG24478</v>
          </cell>
          <cell r="C3019" t="str">
            <v>Directorate of Institutional Finance, GoMP</v>
          </cell>
        </row>
        <row r="3020">
          <cell r="B3020" t="str">
            <v>0003870000</v>
          </cell>
          <cell r="C3020" t="str">
            <v>Max Life Insurance Company Limited</v>
          </cell>
        </row>
        <row r="3021">
          <cell r="B3021" t="str">
            <v>PRDMD1643</v>
          </cell>
          <cell r="C3021" t="str">
            <v>Revenue and Disaster Management Department, Assam</v>
          </cell>
        </row>
        <row r="3022">
          <cell r="B3022" t="str">
            <v>PRAFD23059</v>
          </cell>
          <cell r="C3022" t="str">
            <v>Revenue and Forest Department, Government of Maharashtra</v>
          </cell>
        </row>
        <row r="3023">
          <cell r="B3023" t="str">
            <v>0003880000</v>
          </cell>
          <cell r="C3023" t="str">
            <v>UIDAI RGI Internal</v>
          </cell>
        </row>
        <row r="3024">
          <cell r="B3024" t="str">
            <v>PBCWD20846</v>
          </cell>
          <cell r="C3024" t="str">
            <v>Backward Class Welfare Department U.P</v>
          </cell>
        </row>
        <row r="3025">
          <cell r="B3025" t="str">
            <v>F5MN</v>
          </cell>
          <cell r="C3025" t="str">
            <v>Manipal</v>
          </cell>
        </row>
        <row r="3026">
          <cell r="B3026" t="str">
            <v>245</v>
          </cell>
          <cell r="C3026" t="str">
            <v>SUDAH</v>
          </cell>
        </row>
        <row r="3027">
          <cell r="B3027" t="str">
            <v>4053</v>
          </cell>
          <cell r="C3027" t="str">
            <v>State Urban Development Authority, Haryana</v>
          </cell>
        </row>
        <row r="3028">
          <cell r="B3028" t="str">
            <v>249</v>
          </cell>
          <cell r="C3028" t="str">
            <v>Labour Department Haryana</v>
          </cell>
        </row>
        <row r="3029">
          <cell r="B3029" t="str">
            <v>4058</v>
          </cell>
          <cell r="C3029" t="str">
            <v>Labour Department Haryana</v>
          </cell>
        </row>
        <row r="3030">
          <cell r="B3030" t="str">
            <v>250</v>
          </cell>
          <cell r="C3030" t="str">
            <v>Director GVWV&amp;VSWS Department</v>
          </cell>
        </row>
        <row r="3031">
          <cell r="B3031" t="str">
            <v>177</v>
          </cell>
          <cell r="C3031" t="str">
            <v>Director Family Welfare MCH &amp; Immunization J&amp;K</v>
          </cell>
        </row>
        <row r="3032">
          <cell r="B3032" t="str">
            <v>2905</v>
          </cell>
          <cell r="C3032" t="str">
            <v>Director Family Welfare MCH &amp; Immunization J&amp;K</v>
          </cell>
        </row>
        <row r="3033">
          <cell r="B3033" t="str">
            <v>PLDMP24471</v>
          </cell>
          <cell r="C3033" t="str">
            <v>Labour Department</v>
          </cell>
        </row>
        <row r="3034">
          <cell r="B3034" t="str">
            <v>PTRIP10237</v>
          </cell>
          <cell r="C3034" t="str">
            <v>Food and Civil Service Dept,Tripura</v>
          </cell>
        </row>
        <row r="3035">
          <cell r="B3035" t="str">
            <v>PDTAE20856</v>
          </cell>
          <cell r="C3035" t="str">
            <v>Director, Training and Employment</v>
          </cell>
        </row>
        <row r="3036">
          <cell r="B3036" t="str">
            <v>PTMNG20046</v>
          </cell>
          <cell r="C3036" t="str">
            <v>Tamil Nadu Generation and Distribution Corporation Limited</v>
          </cell>
        </row>
        <row r="3037">
          <cell r="B3037" t="str">
            <v>3016</v>
          </cell>
          <cell r="C3037" t="str">
            <v>ADES Kamle</v>
          </cell>
        </row>
        <row r="3038">
          <cell r="B3038" t="str">
            <v>PDBTA10029</v>
          </cell>
          <cell r="C3038" t="str">
            <v>DBT Tribal Affairs</v>
          </cell>
        </row>
        <row r="3039">
          <cell r="B3039" t="str">
            <v>PDTAA24477</v>
          </cell>
          <cell r="C3039" t="str">
            <v>Directorate of Treasuries and Accounts</v>
          </cell>
        </row>
        <row r="3040">
          <cell r="B3040" t="str">
            <v>4003</v>
          </cell>
          <cell r="C3040" t="str">
            <v>Health Department</v>
          </cell>
        </row>
        <row r="3041">
          <cell r="B3041" t="str">
            <v>PNVSA26403</v>
          </cell>
          <cell r="C3041" t="str">
            <v>Navodaya Vidyalaya Samiti</v>
          </cell>
        </row>
        <row r="3042">
          <cell r="B3042" t="str">
            <v>PMPSR24480</v>
          </cell>
          <cell r="C3042" t="str">
            <v xml:space="preserve">Madhya Pradesh State Rural Livelihoods Mission </v>
          </cell>
        </row>
        <row r="3043">
          <cell r="B3043" t="str">
            <v>PDAUP20863</v>
          </cell>
          <cell r="C3043" t="str">
            <v>Department of Ayush, U.P</v>
          </cell>
        </row>
        <row r="3044">
          <cell r="B3044" t="str">
            <v>PAHCT16431</v>
          </cell>
          <cell r="C3044" t="str">
            <v>Aarogyasri Health Care Trust</v>
          </cell>
        </row>
        <row r="3045">
          <cell r="B3045" t="str">
            <v>PDOAE24479</v>
          </cell>
          <cell r="C3045" t="str">
            <v>Directorate of Agricultural Engineering</v>
          </cell>
        </row>
        <row r="3046">
          <cell r="B3046" t="str">
            <v>PUADD24470</v>
          </cell>
          <cell r="C3046" t="str">
            <v>Urban Administration and Development Department</v>
          </cell>
        </row>
        <row r="3047">
          <cell r="B3047" t="str">
            <v>251</v>
          </cell>
          <cell r="C3047" t="str">
            <v>Prohibition Excise &amp; Registration</v>
          </cell>
        </row>
        <row r="3048">
          <cell r="B3048" t="str">
            <v>4060</v>
          </cell>
          <cell r="C3048" t="str">
            <v>Prohibition Excise &amp; Registration Department Bihar</v>
          </cell>
        </row>
        <row r="3049">
          <cell r="B3049" t="str">
            <v>0003890000</v>
          </cell>
          <cell r="C3049" t="str">
            <v>Phonepe Private Limited</v>
          </cell>
        </row>
        <row r="3050">
          <cell r="B3050" t="str">
            <v>PFPES10225</v>
          </cell>
          <cell r="C3050" t="str">
            <v>Food Processing Enterprises Scheme</v>
          </cell>
        </row>
        <row r="3051">
          <cell r="B3051" t="str">
            <v>PBCWD1645</v>
          </cell>
          <cell r="C3051" t="str">
            <v>Backward Classes Welfare Department Govt. of West Bengal</v>
          </cell>
        </row>
        <row r="3052">
          <cell r="B3052" t="str">
            <v>PBHRA23472</v>
          </cell>
          <cell r="C3052" t="str">
            <v xml:space="preserve"> The Bhandara District Central Co-operative Bank Ltd</v>
          </cell>
        </row>
        <row r="3053">
          <cell r="B3053" t="str">
            <v>PESIC16046</v>
          </cell>
          <cell r="C3053" t="str">
            <v>Employees State Insurance Corporation</v>
          </cell>
        </row>
        <row r="3054">
          <cell r="B3054" t="str">
            <v>PDSEN10030</v>
          </cell>
          <cell r="C3054" t="str">
            <v>Dept of School Education</v>
          </cell>
        </row>
        <row r="3055">
          <cell r="B3055" t="str">
            <v>0003910000</v>
          </cell>
          <cell r="C3055" t="str">
            <v>SBI Cards &amp;amp;amp;amp; Payments Services Ltd</v>
          </cell>
        </row>
        <row r="3056">
          <cell r="B3056" t="str">
            <v>PSEGE24265</v>
          </cell>
          <cell r="C3056" t="str">
            <v xml:space="preserve">Society for Employment Generation &amp; Enterprise Development in AP </v>
          </cell>
        </row>
        <row r="3057">
          <cell r="B3057" t="str">
            <v>PTDDP23062</v>
          </cell>
          <cell r="C3057" t="str">
            <v>Tribal Development Department</v>
          </cell>
        </row>
        <row r="3058">
          <cell r="B3058" t="str">
            <v>PMADB23060</v>
          </cell>
          <cell r="C3058" t="str">
            <v>MahaDBT</v>
          </cell>
        </row>
        <row r="3059">
          <cell r="B3059" t="str">
            <v>PADUP20853</v>
          </cell>
          <cell r="C3059" t="str">
            <v>Agriculture Department, Uttar Pradesh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ch. Report-February 2023"/>
      <sheetName val="Summary Reg_Tech Report"/>
      <sheetName val="Reg Wise_QC"/>
      <sheetName val="Defi-01-TC &amp; QC"/>
      <sheetName val="Defi Report-QC Penalty"/>
      <sheetName val="EA Wise_QC"/>
      <sheetName val="Defi-India Post-TC &amp; QC"/>
      <sheetName val="Defi Report-Indiapost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000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84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84</v>
          </cell>
        </row>
        <row r="5">
          <cell r="C5" t="str">
            <v>001</v>
          </cell>
          <cell r="D5">
            <v>725</v>
          </cell>
          <cell r="E5">
            <v>2</v>
          </cell>
          <cell r="F5">
            <v>0</v>
          </cell>
          <cell r="G5">
            <v>73</v>
          </cell>
          <cell r="H5">
            <v>3</v>
          </cell>
          <cell r="I5">
            <v>15</v>
          </cell>
          <cell r="J5">
            <v>6</v>
          </cell>
          <cell r="K5">
            <v>101</v>
          </cell>
          <cell r="L5">
            <v>19905</v>
          </cell>
          <cell r="M5">
            <v>0</v>
          </cell>
          <cell r="N5">
            <v>2</v>
          </cell>
          <cell r="O5">
            <v>0</v>
          </cell>
          <cell r="P5">
            <v>15</v>
          </cell>
          <cell r="Q5">
            <v>0</v>
          </cell>
          <cell r="R5">
            <v>76</v>
          </cell>
          <cell r="S5">
            <v>19</v>
          </cell>
          <cell r="T5">
            <v>15</v>
          </cell>
          <cell r="U5">
            <v>0</v>
          </cell>
          <cell r="V5">
            <v>19</v>
          </cell>
          <cell r="W5">
            <v>15</v>
          </cell>
          <cell r="X5">
            <v>725</v>
          </cell>
          <cell r="Y5">
            <v>2</v>
          </cell>
          <cell r="Z5">
            <v>0</v>
          </cell>
          <cell r="AA5">
            <v>73</v>
          </cell>
          <cell r="AB5">
            <v>0</v>
          </cell>
          <cell r="AC5">
            <v>15</v>
          </cell>
          <cell r="AD5">
            <v>0</v>
          </cell>
          <cell r="AE5">
            <v>76</v>
          </cell>
          <cell r="AF5">
            <v>19924</v>
          </cell>
        </row>
        <row r="6">
          <cell r="C6">
            <v>101</v>
          </cell>
          <cell r="D6">
            <v>2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259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</v>
          </cell>
          <cell r="Y6">
            <v>0</v>
          </cell>
          <cell r="Z6">
            <v>0</v>
          </cell>
          <cell r="AA6">
            <v>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259</v>
          </cell>
        </row>
        <row r="7">
          <cell r="C7">
            <v>102</v>
          </cell>
          <cell r="D7">
            <v>122</v>
          </cell>
          <cell r="E7">
            <v>0</v>
          </cell>
          <cell r="F7">
            <v>0</v>
          </cell>
          <cell r="G7">
            <v>33</v>
          </cell>
          <cell r="H7">
            <v>2</v>
          </cell>
          <cell r="I7">
            <v>2</v>
          </cell>
          <cell r="J7">
            <v>3</v>
          </cell>
          <cell r="K7">
            <v>6</v>
          </cell>
          <cell r="L7">
            <v>5166</v>
          </cell>
          <cell r="M7">
            <v>0</v>
          </cell>
          <cell r="N7">
            <v>0</v>
          </cell>
          <cell r="O7">
            <v>2</v>
          </cell>
          <cell r="P7">
            <v>2</v>
          </cell>
          <cell r="Q7">
            <v>3</v>
          </cell>
          <cell r="R7">
            <v>1</v>
          </cell>
          <cell r="S7">
            <v>5</v>
          </cell>
          <cell r="T7">
            <v>0</v>
          </cell>
          <cell r="U7">
            <v>0</v>
          </cell>
          <cell r="V7">
            <v>5</v>
          </cell>
          <cell r="W7">
            <v>0</v>
          </cell>
          <cell r="X7">
            <v>122</v>
          </cell>
          <cell r="Y7">
            <v>0</v>
          </cell>
          <cell r="Z7">
            <v>0</v>
          </cell>
          <cell r="AA7">
            <v>33</v>
          </cell>
          <cell r="AB7">
            <v>2</v>
          </cell>
          <cell r="AC7">
            <v>2</v>
          </cell>
          <cell r="AD7">
            <v>3</v>
          </cell>
          <cell r="AE7">
            <v>1</v>
          </cell>
          <cell r="AF7">
            <v>5171</v>
          </cell>
        </row>
        <row r="8">
          <cell r="C8">
            <v>103</v>
          </cell>
          <cell r="D8">
            <v>627</v>
          </cell>
          <cell r="E8">
            <v>0</v>
          </cell>
          <cell r="F8">
            <v>1</v>
          </cell>
          <cell r="G8">
            <v>101</v>
          </cell>
          <cell r="H8">
            <v>4</v>
          </cell>
          <cell r="I8">
            <v>0</v>
          </cell>
          <cell r="J8">
            <v>5</v>
          </cell>
          <cell r="K8">
            <v>13</v>
          </cell>
          <cell r="L8">
            <v>16115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3</v>
          </cell>
          <cell r="S8">
            <v>5</v>
          </cell>
          <cell r="T8">
            <v>14</v>
          </cell>
          <cell r="U8">
            <v>0</v>
          </cell>
          <cell r="V8">
            <v>5</v>
          </cell>
          <cell r="W8">
            <v>14</v>
          </cell>
          <cell r="X8">
            <v>627</v>
          </cell>
          <cell r="Y8">
            <v>0</v>
          </cell>
          <cell r="Z8">
            <v>1</v>
          </cell>
          <cell r="AA8">
            <v>101</v>
          </cell>
          <cell r="AB8">
            <v>0</v>
          </cell>
          <cell r="AC8">
            <v>0</v>
          </cell>
          <cell r="AD8">
            <v>0</v>
          </cell>
          <cell r="AE8">
            <v>3</v>
          </cell>
          <cell r="AF8">
            <v>16120</v>
          </cell>
        </row>
        <row r="9">
          <cell r="C9">
            <v>105</v>
          </cell>
          <cell r="D9">
            <v>18</v>
          </cell>
          <cell r="E9">
            <v>0</v>
          </cell>
          <cell r="F9">
            <v>0</v>
          </cell>
          <cell r="G9">
            <v>6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628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18</v>
          </cell>
          <cell r="Y9">
            <v>0</v>
          </cell>
          <cell r="Z9">
            <v>0</v>
          </cell>
          <cell r="AA9">
            <v>6</v>
          </cell>
          <cell r="AB9">
            <v>0</v>
          </cell>
          <cell r="AC9">
            <v>0</v>
          </cell>
          <cell r="AD9">
            <v>0</v>
          </cell>
          <cell r="AE9">
            <v>1</v>
          </cell>
          <cell r="AF9">
            <v>628</v>
          </cell>
        </row>
        <row r="10">
          <cell r="C10">
            <v>106</v>
          </cell>
          <cell r="D10">
            <v>553</v>
          </cell>
          <cell r="E10">
            <v>0</v>
          </cell>
          <cell r="F10">
            <v>1</v>
          </cell>
          <cell r="G10">
            <v>74</v>
          </cell>
          <cell r="H10">
            <v>0</v>
          </cell>
          <cell r="I10">
            <v>1</v>
          </cell>
          <cell r="J10">
            <v>3</v>
          </cell>
          <cell r="K10">
            <v>36</v>
          </cell>
          <cell r="L10">
            <v>10237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31</v>
          </cell>
          <cell r="S10">
            <v>4</v>
          </cell>
          <cell r="T10">
            <v>4</v>
          </cell>
          <cell r="U10">
            <v>0</v>
          </cell>
          <cell r="V10">
            <v>4</v>
          </cell>
          <cell r="W10">
            <v>4</v>
          </cell>
          <cell r="X10">
            <v>553</v>
          </cell>
          <cell r="Y10">
            <v>0</v>
          </cell>
          <cell r="Z10">
            <v>1</v>
          </cell>
          <cell r="AA10">
            <v>74</v>
          </cell>
          <cell r="AB10">
            <v>0</v>
          </cell>
          <cell r="AC10">
            <v>1</v>
          </cell>
          <cell r="AD10">
            <v>0</v>
          </cell>
          <cell r="AE10">
            <v>31</v>
          </cell>
          <cell r="AF10">
            <v>10241</v>
          </cell>
        </row>
        <row r="11">
          <cell r="C11">
            <v>108</v>
          </cell>
          <cell r="D11">
            <v>1052</v>
          </cell>
          <cell r="E11">
            <v>0</v>
          </cell>
          <cell r="F11">
            <v>1</v>
          </cell>
          <cell r="G11">
            <v>154</v>
          </cell>
          <cell r="H11">
            <v>9</v>
          </cell>
          <cell r="I11">
            <v>1</v>
          </cell>
          <cell r="J11">
            <v>6</v>
          </cell>
          <cell r="K11">
            <v>36</v>
          </cell>
          <cell r="L11">
            <v>30044</v>
          </cell>
          <cell r="M11">
            <v>0</v>
          </cell>
          <cell r="N11">
            <v>0</v>
          </cell>
          <cell r="O11">
            <v>7</v>
          </cell>
          <cell r="P11">
            <v>1</v>
          </cell>
          <cell r="Q11">
            <v>4</v>
          </cell>
          <cell r="R11">
            <v>13</v>
          </cell>
          <cell r="S11">
            <v>14</v>
          </cell>
          <cell r="T11">
            <v>13</v>
          </cell>
          <cell r="U11">
            <v>0</v>
          </cell>
          <cell r="V11">
            <v>14</v>
          </cell>
          <cell r="W11">
            <v>13</v>
          </cell>
          <cell r="X11">
            <v>1052</v>
          </cell>
          <cell r="Y11">
            <v>0</v>
          </cell>
          <cell r="Z11">
            <v>1</v>
          </cell>
          <cell r="AA11">
            <v>154</v>
          </cell>
          <cell r="AB11">
            <v>7</v>
          </cell>
          <cell r="AC11">
            <v>1</v>
          </cell>
          <cell r="AD11">
            <v>4</v>
          </cell>
          <cell r="AE11">
            <v>13</v>
          </cell>
          <cell r="AF11">
            <v>30058</v>
          </cell>
        </row>
        <row r="12">
          <cell r="C12">
            <v>111</v>
          </cell>
          <cell r="D12">
            <v>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670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670</v>
          </cell>
        </row>
        <row r="13">
          <cell r="C13">
            <v>116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  <cell r="L13">
            <v>386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386</v>
          </cell>
        </row>
        <row r="14">
          <cell r="C14">
            <v>118</v>
          </cell>
          <cell r="D14">
            <v>88</v>
          </cell>
          <cell r="E14">
            <v>0</v>
          </cell>
          <cell r="F14">
            <v>0</v>
          </cell>
          <cell r="G14">
            <v>12</v>
          </cell>
          <cell r="H14">
            <v>0</v>
          </cell>
          <cell r="I14">
            <v>0</v>
          </cell>
          <cell r="J14">
            <v>3</v>
          </cell>
          <cell r="K14">
            <v>5</v>
          </cell>
          <cell r="L14">
            <v>7405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4</v>
          </cell>
          <cell r="S14">
            <v>2</v>
          </cell>
          <cell r="T14">
            <v>2</v>
          </cell>
          <cell r="U14">
            <v>0</v>
          </cell>
          <cell r="V14">
            <v>2</v>
          </cell>
          <cell r="W14">
            <v>2</v>
          </cell>
          <cell r="X14">
            <v>88</v>
          </cell>
          <cell r="Y14">
            <v>0</v>
          </cell>
          <cell r="Z14">
            <v>0</v>
          </cell>
          <cell r="AA14">
            <v>12</v>
          </cell>
          <cell r="AB14">
            <v>0</v>
          </cell>
          <cell r="AC14">
            <v>0</v>
          </cell>
          <cell r="AD14">
            <v>0</v>
          </cell>
          <cell r="AE14">
            <v>4</v>
          </cell>
          <cell r="AF14">
            <v>7407</v>
          </cell>
        </row>
        <row r="15">
          <cell r="C15">
            <v>124</v>
          </cell>
          <cell r="D15">
            <v>78</v>
          </cell>
          <cell r="E15">
            <v>0</v>
          </cell>
          <cell r="F15">
            <v>0</v>
          </cell>
          <cell r="G15">
            <v>27</v>
          </cell>
          <cell r="H15">
            <v>1</v>
          </cell>
          <cell r="I15">
            <v>1</v>
          </cell>
          <cell r="J15">
            <v>28</v>
          </cell>
          <cell r="K15">
            <v>7</v>
          </cell>
          <cell r="L15">
            <v>4632</v>
          </cell>
          <cell r="M15">
            <v>0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1</v>
          </cell>
          <cell r="S15">
            <v>11</v>
          </cell>
          <cell r="T15">
            <v>24</v>
          </cell>
          <cell r="U15">
            <v>0</v>
          </cell>
          <cell r="V15">
            <v>11</v>
          </cell>
          <cell r="W15">
            <v>24</v>
          </cell>
          <cell r="X15">
            <v>78</v>
          </cell>
          <cell r="Y15">
            <v>0</v>
          </cell>
          <cell r="Z15">
            <v>0</v>
          </cell>
          <cell r="AA15">
            <v>27</v>
          </cell>
          <cell r="AB15">
            <v>0</v>
          </cell>
          <cell r="AC15">
            <v>1</v>
          </cell>
          <cell r="AD15">
            <v>0</v>
          </cell>
          <cell r="AE15">
            <v>1</v>
          </cell>
          <cell r="AF15">
            <v>4643</v>
          </cell>
        </row>
        <row r="16">
          <cell r="C16">
            <v>125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52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0</v>
          </cell>
          <cell r="W16">
            <v>1</v>
          </cell>
          <cell r="X16">
            <v>7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52</v>
          </cell>
        </row>
        <row r="17">
          <cell r="C17">
            <v>126</v>
          </cell>
          <cell r="D17">
            <v>1</v>
          </cell>
          <cell r="E17">
            <v>0</v>
          </cell>
          <cell r="F17">
            <v>0</v>
          </cell>
          <cell r="G17">
            <v>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92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92</v>
          </cell>
        </row>
        <row r="18">
          <cell r="C18">
            <v>127</v>
          </cell>
          <cell r="D18">
            <v>1563</v>
          </cell>
          <cell r="E18">
            <v>1</v>
          </cell>
          <cell r="F18">
            <v>3</v>
          </cell>
          <cell r="G18">
            <v>309</v>
          </cell>
          <cell r="H18">
            <v>3</v>
          </cell>
          <cell r="I18">
            <v>4</v>
          </cell>
          <cell r="J18">
            <v>2</v>
          </cell>
          <cell r="K18">
            <v>29</v>
          </cell>
          <cell r="L18">
            <v>56985</v>
          </cell>
          <cell r="M18">
            <v>0</v>
          </cell>
          <cell r="N18">
            <v>1</v>
          </cell>
          <cell r="O18">
            <v>0</v>
          </cell>
          <cell r="P18">
            <v>4</v>
          </cell>
          <cell r="Q18">
            <v>0</v>
          </cell>
          <cell r="R18">
            <v>19</v>
          </cell>
          <cell r="S18">
            <v>10</v>
          </cell>
          <cell r="T18">
            <v>5</v>
          </cell>
          <cell r="U18">
            <v>0</v>
          </cell>
          <cell r="V18">
            <v>10</v>
          </cell>
          <cell r="W18">
            <v>5</v>
          </cell>
          <cell r="X18">
            <v>1563</v>
          </cell>
          <cell r="Y18">
            <v>1</v>
          </cell>
          <cell r="Z18">
            <v>3</v>
          </cell>
          <cell r="AA18">
            <v>309</v>
          </cell>
          <cell r="AB18">
            <v>0</v>
          </cell>
          <cell r="AC18">
            <v>4</v>
          </cell>
          <cell r="AD18">
            <v>0</v>
          </cell>
          <cell r="AE18">
            <v>19</v>
          </cell>
          <cell r="AF18">
            <v>56995</v>
          </cell>
        </row>
        <row r="19">
          <cell r="C19">
            <v>129</v>
          </cell>
          <cell r="D19">
            <v>140</v>
          </cell>
          <cell r="E19">
            <v>1</v>
          </cell>
          <cell r="F19">
            <v>0</v>
          </cell>
          <cell r="G19">
            <v>3</v>
          </cell>
          <cell r="H19">
            <v>0</v>
          </cell>
          <cell r="I19">
            <v>0</v>
          </cell>
          <cell r="J19">
            <v>3</v>
          </cell>
          <cell r="K19">
            <v>0</v>
          </cell>
          <cell r="L19">
            <v>1812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2</v>
          </cell>
          <cell r="R19">
            <v>0</v>
          </cell>
          <cell r="S19">
            <v>0</v>
          </cell>
          <cell r="T19">
            <v>1</v>
          </cell>
          <cell r="U19">
            <v>0</v>
          </cell>
          <cell r="V19">
            <v>0</v>
          </cell>
          <cell r="W19">
            <v>1</v>
          </cell>
          <cell r="X19">
            <v>140</v>
          </cell>
          <cell r="Y19">
            <v>1</v>
          </cell>
          <cell r="Z19">
            <v>0</v>
          </cell>
          <cell r="AA19">
            <v>3</v>
          </cell>
          <cell r="AB19">
            <v>0</v>
          </cell>
          <cell r="AC19">
            <v>0</v>
          </cell>
          <cell r="AD19">
            <v>2</v>
          </cell>
          <cell r="AE19">
            <v>0</v>
          </cell>
          <cell r="AF19">
            <v>1812</v>
          </cell>
        </row>
        <row r="20">
          <cell r="C20">
            <v>130</v>
          </cell>
          <cell r="D20">
            <v>20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552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1</v>
          </cell>
          <cell r="W20">
            <v>0</v>
          </cell>
          <cell r="X20">
            <v>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553</v>
          </cell>
        </row>
        <row r="21">
          <cell r="C21">
            <v>132</v>
          </cell>
          <cell r="D21">
            <v>339</v>
          </cell>
          <cell r="E21">
            <v>0</v>
          </cell>
          <cell r="F21">
            <v>1</v>
          </cell>
          <cell r="G21">
            <v>122</v>
          </cell>
          <cell r="H21">
            <v>1</v>
          </cell>
          <cell r="I21">
            <v>4</v>
          </cell>
          <cell r="J21">
            <v>2</v>
          </cell>
          <cell r="K21">
            <v>13</v>
          </cell>
          <cell r="L21">
            <v>12892</v>
          </cell>
          <cell r="M21">
            <v>0</v>
          </cell>
          <cell r="N21">
            <v>0</v>
          </cell>
          <cell r="O21">
            <v>0</v>
          </cell>
          <cell r="P21">
            <v>4</v>
          </cell>
          <cell r="Q21">
            <v>1</v>
          </cell>
          <cell r="R21">
            <v>8</v>
          </cell>
          <cell r="S21">
            <v>5</v>
          </cell>
          <cell r="T21">
            <v>2</v>
          </cell>
          <cell r="U21">
            <v>0</v>
          </cell>
          <cell r="V21">
            <v>5</v>
          </cell>
          <cell r="W21">
            <v>2</v>
          </cell>
          <cell r="X21">
            <v>339</v>
          </cell>
          <cell r="Y21">
            <v>0</v>
          </cell>
          <cell r="Z21">
            <v>1</v>
          </cell>
          <cell r="AA21">
            <v>122</v>
          </cell>
          <cell r="AB21">
            <v>0</v>
          </cell>
          <cell r="AC21">
            <v>4</v>
          </cell>
          <cell r="AD21">
            <v>1</v>
          </cell>
          <cell r="AE21">
            <v>8</v>
          </cell>
          <cell r="AF21">
            <v>12897</v>
          </cell>
        </row>
        <row r="22">
          <cell r="C22">
            <v>134</v>
          </cell>
          <cell r="D22">
            <v>8</v>
          </cell>
          <cell r="E22">
            <v>0</v>
          </cell>
          <cell r="F22">
            <v>0</v>
          </cell>
          <cell r="G22">
            <v>6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596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8</v>
          </cell>
          <cell r="Y22">
            <v>0</v>
          </cell>
          <cell r="Z22">
            <v>0</v>
          </cell>
          <cell r="AA22">
            <v>6</v>
          </cell>
          <cell r="AB22">
            <v>0</v>
          </cell>
          <cell r="AC22">
            <v>0</v>
          </cell>
          <cell r="AD22">
            <v>0</v>
          </cell>
          <cell r="AE22">
            <v>1</v>
          </cell>
          <cell r="AF22">
            <v>596</v>
          </cell>
        </row>
        <row r="23">
          <cell r="C23">
            <v>135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71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71</v>
          </cell>
        </row>
        <row r="24">
          <cell r="C24">
            <v>138</v>
          </cell>
          <cell r="D24">
            <v>25</v>
          </cell>
          <cell r="E24">
            <v>0</v>
          </cell>
          <cell r="F24">
            <v>0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750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25</v>
          </cell>
          <cell r="Y24">
            <v>0</v>
          </cell>
          <cell r="Z24">
            <v>0</v>
          </cell>
          <cell r="AA24">
            <v>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751</v>
          </cell>
        </row>
        <row r="25">
          <cell r="C25">
            <v>143</v>
          </cell>
          <cell r="D25">
            <v>490</v>
          </cell>
          <cell r="E25">
            <v>0</v>
          </cell>
          <cell r="F25">
            <v>0</v>
          </cell>
          <cell r="G25">
            <v>31</v>
          </cell>
          <cell r="H25">
            <v>0</v>
          </cell>
          <cell r="I25">
            <v>0</v>
          </cell>
          <cell r="J25">
            <v>21</v>
          </cell>
          <cell r="K25">
            <v>6</v>
          </cell>
          <cell r="L25">
            <v>8638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</v>
          </cell>
          <cell r="S25">
            <v>6</v>
          </cell>
          <cell r="T25">
            <v>18</v>
          </cell>
          <cell r="U25">
            <v>0</v>
          </cell>
          <cell r="V25">
            <v>6</v>
          </cell>
          <cell r="W25">
            <v>18</v>
          </cell>
          <cell r="X25">
            <v>490</v>
          </cell>
          <cell r="Y25">
            <v>0</v>
          </cell>
          <cell r="Z25">
            <v>0</v>
          </cell>
          <cell r="AA25">
            <v>31</v>
          </cell>
          <cell r="AB25">
            <v>0</v>
          </cell>
          <cell r="AC25">
            <v>0</v>
          </cell>
          <cell r="AD25">
            <v>0</v>
          </cell>
          <cell r="AE25">
            <v>3</v>
          </cell>
          <cell r="AF25">
            <v>8644</v>
          </cell>
        </row>
        <row r="26">
          <cell r="C26">
            <v>166</v>
          </cell>
          <cell r="D26">
            <v>6</v>
          </cell>
          <cell r="E26">
            <v>0</v>
          </cell>
          <cell r="F26">
            <v>0</v>
          </cell>
          <cell r="G26">
            <v>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172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6</v>
          </cell>
          <cell r="Y26">
            <v>0</v>
          </cell>
          <cell r="Z26">
            <v>0</v>
          </cell>
          <cell r="AA26">
            <v>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172</v>
          </cell>
        </row>
        <row r="27">
          <cell r="C27">
            <v>167</v>
          </cell>
          <cell r="D27">
            <v>15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194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194</v>
          </cell>
        </row>
        <row r="28">
          <cell r="C28">
            <v>169</v>
          </cell>
          <cell r="D28">
            <v>857</v>
          </cell>
          <cell r="E28">
            <v>0</v>
          </cell>
          <cell r="F28">
            <v>1</v>
          </cell>
          <cell r="G28">
            <v>94</v>
          </cell>
          <cell r="H28">
            <v>2</v>
          </cell>
          <cell r="I28">
            <v>2</v>
          </cell>
          <cell r="J28">
            <v>1</v>
          </cell>
          <cell r="K28">
            <v>22</v>
          </cell>
          <cell r="L28">
            <v>13355</v>
          </cell>
          <cell r="M28">
            <v>0</v>
          </cell>
          <cell r="N28">
            <v>0</v>
          </cell>
          <cell r="O28">
            <v>1</v>
          </cell>
          <cell r="P28">
            <v>2</v>
          </cell>
          <cell r="Q28">
            <v>0</v>
          </cell>
          <cell r="R28">
            <v>17</v>
          </cell>
          <cell r="S28">
            <v>5</v>
          </cell>
          <cell r="T28">
            <v>2</v>
          </cell>
          <cell r="U28">
            <v>0</v>
          </cell>
          <cell r="V28">
            <v>5</v>
          </cell>
          <cell r="W28">
            <v>2</v>
          </cell>
          <cell r="X28">
            <v>857</v>
          </cell>
          <cell r="Y28">
            <v>0</v>
          </cell>
          <cell r="Z28">
            <v>1</v>
          </cell>
          <cell r="AA28">
            <v>94</v>
          </cell>
          <cell r="AB28">
            <v>1</v>
          </cell>
          <cell r="AC28">
            <v>2</v>
          </cell>
          <cell r="AD28">
            <v>0</v>
          </cell>
          <cell r="AE28">
            <v>17</v>
          </cell>
          <cell r="AF28">
            <v>13360</v>
          </cell>
        </row>
        <row r="29">
          <cell r="C29">
            <v>170</v>
          </cell>
          <cell r="D29">
            <v>72</v>
          </cell>
          <cell r="E29">
            <v>0</v>
          </cell>
          <cell r="F29">
            <v>0</v>
          </cell>
          <cell r="G29">
            <v>5</v>
          </cell>
          <cell r="H29">
            <v>0</v>
          </cell>
          <cell r="I29">
            <v>1</v>
          </cell>
          <cell r="J29">
            <v>1</v>
          </cell>
          <cell r="K29">
            <v>5</v>
          </cell>
          <cell r="L29">
            <v>1492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4</v>
          </cell>
          <cell r="S29">
            <v>1</v>
          </cell>
          <cell r="T29">
            <v>1</v>
          </cell>
          <cell r="U29">
            <v>0</v>
          </cell>
          <cell r="V29">
            <v>1</v>
          </cell>
          <cell r="W29">
            <v>1</v>
          </cell>
          <cell r="X29">
            <v>72</v>
          </cell>
          <cell r="Y29">
            <v>0</v>
          </cell>
          <cell r="Z29">
            <v>0</v>
          </cell>
          <cell r="AA29">
            <v>5</v>
          </cell>
          <cell r="AB29">
            <v>0</v>
          </cell>
          <cell r="AC29">
            <v>1</v>
          </cell>
          <cell r="AD29">
            <v>0</v>
          </cell>
          <cell r="AE29">
            <v>4</v>
          </cell>
          <cell r="AF29">
            <v>1493</v>
          </cell>
        </row>
        <row r="30">
          <cell r="C30">
            <v>171</v>
          </cell>
          <cell r="D30">
            <v>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5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3</v>
          </cell>
        </row>
        <row r="31">
          <cell r="C31">
            <v>172</v>
          </cell>
          <cell r="D31">
            <v>22</v>
          </cell>
          <cell r="E31">
            <v>0</v>
          </cell>
          <cell r="F31">
            <v>0</v>
          </cell>
          <cell r="G31">
            <v>6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1131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22</v>
          </cell>
          <cell r="Y31">
            <v>0</v>
          </cell>
          <cell r="Z31">
            <v>0</v>
          </cell>
          <cell r="AA31">
            <v>6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1131</v>
          </cell>
        </row>
        <row r="32">
          <cell r="C32">
            <v>175</v>
          </cell>
          <cell r="D32">
            <v>14</v>
          </cell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280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  <cell r="U32">
            <v>0</v>
          </cell>
          <cell r="V32">
            <v>1</v>
          </cell>
          <cell r="W32">
            <v>0</v>
          </cell>
          <cell r="X32">
            <v>14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281</v>
          </cell>
        </row>
        <row r="33">
          <cell r="C33">
            <v>177</v>
          </cell>
          <cell r="D33">
            <v>124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17</v>
          </cell>
          <cell r="K33">
            <v>3</v>
          </cell>
          <cell r="L33">
            <v>3276</v>
          </cell>
          <cell r="M33">
            <v>0</v>
          </cell>
          <cell r="N33">
            <v>0</v>
          </cell>
          <cell r="O33">
            <v>1</v>
          </cell>
          <cell r="P33">
            <v>0</v>
          </cell>
          <cell r="Q33">
            <v>17</v>
          </cell>
          <cell r="R33">
            <v>0</v>
          </cell>
          <cell r="S33">
            <v>3</v>
          </cell>
          <cell r="T33">
            <v>0</v>
          </cell>
          <cell r="U33">
            <v>0</v>
          </cell>
          <cell r="V33">
            <v>3</v>
          </cell>
          <cell r="W33">
            <v>0</v>
          </cell>
          <cell r="X33">
            <v>124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17</v>
          </cell>
          <cell r="AE33">
            <v>0</v>
          </cell>
          <cell r="AF33">
            <v>3279</v>
          </cell>
        </row>
        <row r="34">
          <cell r="C34">
            <v>208</v>
          </cell>
          <cell r="D34">
            <v>285</v>
          </cell>
          <cell r="E34">
            <v>0</v>
          </cell>
          <cell r="F34">
            <v>0</v>
          </cell>
          <cell r="G34">
            <v>44</v>
          </cell>
          <cell r="H34">
            <v>0</v>
          </cell>
          <cell r="I34">
            <v>0</v>
          </cell>
          <cell r="J34">
            <v>1</v>
          </cell>
          <cell r="K34">
            <v>6</v>
          </cell>
          <cell r="L34">
            <v>7021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4</v>
          </cell>
          <cell r="T34">
            <v>1</v>
          </cell>
          <cell r="U34">
            <v>0</v>
          </cell>
          <cell r="V34">
            <v>4</v>
          </cell>
          <cell r="W34">
            <v>1</v>
          </cell>
          <cell r="X34">
            <v>285</v>
          </cell>
          <cell r="Y34">
            <v>0</v>
          </cell>
          <cell r="Z34">
            <v>0</v>
          </cell>
          <cell r="AA34">
            <v>44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7025</v>
          </cell>
        </row>
        <row r="35">
          <cell r="C35">
            <v>212</v>
          </cell>
          <cell r="D35">
            <v>20</v>
          </cell>
          <cell r="E35">
            <v>0</v>
          </cell>
          <cell r="F35">
            <v>0</v>
          </cell>
          <cell r="G35">
            <v>8</v>
          </cell>
          <cell r="H35">
            <v>0</v>
          </cell>
          <cell r="I35">
            <v>1</v>
          </cell>
          <cell r="J35">
            <v>0</v>
          </cell>
          <cell r="K35">
            <v>4</v>
          </cell>
          <cell r="L35">
            <v>1182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3</v>
          </cell>
          <cell r="S35">
            <v>1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20</v>
          </cell>
          <cell r="Y35">
            <v>0</v>
          </cell>
          <cell r="Z35">
            <v>0</v>
          </cell>
          <cell r="AA35">
            <v>8</v>
          </cell>
          <cell r="AB35">
            <v>0</v>
          </cell>
          <cell r="AC35">
            <v>1</v>
          </cell>
          <cell r="AD35">
            <v>0</v>
          </cell>
          <cell r="AE35">
            <v>3</v>
          </cell>
          <cell r="AF35">
            <v>1183</v>
          </cell>
        </row>
        <row r="36">
          <cell r="C36">
            <v>213</v>
          </cell>
          <cell r="D36">
            <v>68</v>
          </cell>
          <cell r="E36">
            <v>0</v>
          </cell>
          <cell r="F36">
            <v>0</v>
          </cell>
          <cell r="G36">
            <v>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983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68</v>
          </cell>
          <cell r="Y36">
            <v>0</v>
          </cell>
          <cell r="Z36">
            <v>0</v>
          </cell>
          <cell r="AA36">
            <v>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983</v>
          </cell>
        </row>
        <row r="37">
          <cell r="C37">
            <v>214</v>
          </cell>
          <cell r="D37">
            <v>14</v>
          </cell>
          <cell r="E37">
            <v>0</v>
          </cell>
          <cell r="F37">
            <v>0</v>
          </cell>
          <cell r="G37">
            <v>3</v>
          </cell>
          <cell r="H37">
            <v>0</v>
          </cell>
          <cell r="I37">
            <v>0</v>
          </cell>
          <cell r="J37">
            <v>0</v>
          </cell>
          <cell r="K37">
            <v>1</v>
          </cell>
          <cell r="L37">
            <v>602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14</v>
          </cell>
          <cell r="Y37">
            <v>0</v>
          </cell>
          <cell r="Z37">
            <v>0</v>
          </cell>
          <cell r="AA37">
            <v>3</v>
          </cell>
          <cell r="AB37">
            <v>0</v>
          </cell>
          <cell r="AC37">
            <v>0</v>
          </cell>
          <cell r="AD37">
            <v>0</v>
          </cell>
          <cell r="AE37">
            <v>1</v>
          </cell>
          <cell r="AF37">
            <v>602</v>
          </cell>
        </row>
        <row r="38">
          <cell r="C38">
            <v>217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53</v>
          </cell>
        </row>
        <row r="39">
          <cell r="C39">
            <v>218</v>
          </cell>
          <cell r="D39">
            <v>188</v>
          </cell>
          <cell r="E39">
            <v>0</v>
          </cell>
          <cell r="F39">
            <v>1</v>
          </cell>
          <cell r="G39">
            <v>10</v>
          </cell>
          <cell r="H39">
            <v>0</v>
          </cell>
          <cell r="I39">
            <v>1</v>
          </cell>
          <cell r="J39">
            <v>0</v>
          </cell>
          <cell r="K39">
            <v>2</v>
          </cell>
          <cell r="L39">
            <v>4153</v>
          </cell>
          <cell r="M39">
            <v>0</v>
          </cell>
          <cell r="N39">
            <v>0</v>
          </cell>
          <cell r="O39">
            <v>0</v>
          </cell>
          <cell r="P39">
            <v>1</v>
          </cell>
          <cell r="Q39">
            <v>0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0</v>
          </cell>
          <cell r="X39">
            <v>188</v>
          </cell>
          <cell r="Y39">
            <v>0</v>
          </cell>
          <cell r="Z39">
            <v>1</v>
          </cell>
          <cell r="AA39">
            <v>10</v>
          </cell>
          <cell r="AB39">
            <v>0</v>
          </cell>
          <cell r="AC39">
            <v>1</v>
          </cell>
          <cell r="AD39">
            <v>0</v>
          </cell>
          <cell r="AE39">
            <v>1</v>
          </cell>
          <cell r="AF39">
            <v>4154</v>
          </cell>
        </row>
        <row r="40">
          <cell r="C40">
            <v>219</v>
          </cell>
          <cell r="D40">
            <v>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20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20</v>
          </cell>
        </row>
        <row r="41">
          <cell r="C41">
            <v>221</v>
          </cell>
          <cell r="D41">
            <v>701</v>
          </cell>
          <cell r="E41">
            <v>0</v>
          </cell>
          <cell r="F41">
            <v>0</v>
          </cell>
          <cell r="G41">
            <v>66</v>
          </cell>
          <cell r="H41">
            <v>1</v>
          </cell>
          <cell r="I41">
            <v>4</v>
          </cell>
          <cell r="J41">
            <v>21</v>
          </cell>
          <cell r="K41">
            <v>70</v>
          </cell>
          <cell r="L41">
            <v>41392</v>
          </cell>
          <cell r="M41">
            <v>0</v>
          </cell>
          <cell r="N41">
            <v>0</v>
          </cell>
          <cell r="O41">
            <v>0</v>
          </cell>
          <cell r="P41">
            <v>4</v>
          </cell>
          <cell r="Q41">
            <v>0</v>
          </cell>
          <cell r="R41">
            <v>37</v>
          </cell>
          <cell r="S41">
            <v>39</v>
          </cell>
          <cell r="T41">
            <v>16</v>
          </cell>
          <cell r="U41">
            <v>0</v>
          </cell>
          <cell r="V41">
            <v>39</v>
          </cell>
          <cell r="W41">
            <v>16</v>
          </cell>
          <cell r="X41">
            <v>701</v>
          </cell>
          <cell r="Y41">
            <v>0</v>
          </cell>
          <cell r="Z41">
            <v>0</v>
          </cell>
          <cell r="AA41">
            <v>66</v>
          </cell>
          <cell r="AB41">
            <v>0</v>
          </cell>
          <cell r="AC41">
            <v>4</v>
          </cell>
          <cell r="AD41">
            <v>0</v>
          </cell>
          <cell r="AE41">
            <v>37</v>
          </cell>
          <cell r="AF41">
            <v>41431</v>
          </cell>
        </row>
        <row r="42">
          <cell r="C42">
            <v>222</v>
          </cell>
          <cell r="D42">
            <v>9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285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9</v>
          </cell>
          <cell r="Y42">
            <v>0</v>
          </cell>
          <cell r="Z42">
            <v>0</v>
          </cell>
          <cell r="AA42">
            <v>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285</v>
          </cell>
        </row>
        <row r="43">
          <cell r="C43">
            <v>224</v>
          </cell>
          <cell r="D43">
            <v>7988</v>
          </cell>
          <cell r="E43">
            <v>0</v>
          </cell>
          <cell r="F43">
            <v>0</v>
          </cell>
          <cell r="G43">
            <v>0</v>
          </cell>
          <cell r="H43">
            <v>88</v>
          </cell>
          <cell r="I43">
            <v>0</v>
          </cell>
          <cell r="J43">
            <v>119</v>
          </cell>
          <cell r="K43">
            <v>97</v>
          </cell>
          <cell r="L43">
            <v>51312</v>
          </cell>
          <cell r="M43">
            <v>3</v>
          </cell>
          <cell r="N43">
            <v>0</v>
          </cell>
          <cell r="O43">
            <v>82</v>
          </cell>
          <cell r="P43">
            <v>0</v>
          </cell>
          <cell r="Q43">
            <v>119</v>
          </cell>
          <cell r="R43">
            <v>52</v>
          </cell>
          <cell r="S43">
            <v>20</v>
          </cell>
          <cell r="T43">
            <v>28</v>
          </cell>
          <cell r="U43">
            <v>3</v>
          </cell>
          <cell r="V43">
            <v>20</v>
          </cell>
          <cell r="W43">
            <v>28</v>
          </cell>
          <cell r="X43">
            <v>7991</v>
          </cell>
          <cell r="Y43">
            <v>0</v>
          </cell>
          <cell r="Z43">
            <v>0</v>
          </cell>
          <cell r="AA43">
            <v>0</v>
          </cell>
          <cell r="AB43">
            <v>82</v>
          </cell>
          <cell r="AC43">
            <v>0</v>
          </cell>
          <cell r="AD43">
            <v>119</v>
          </cell>
          <cell r="AE43">
            <v>52</v>
          </cell>
          <cell r="AF43">
            <v>51332</v>
          </cell>
        </row>
        <row r="44">
          <cell r="C44">
            <v>225</v>
          </cell>
          <cell r="D44">
            <v>36</v>
          </cell>
          <cell r="E44">
            <v>0</v>
          </cell>
          <cell r="F44">
            <v>0</v>
          </cell>
          <cell r="G44">
            <v>4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4586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4</v>
          </cell>
          <cell r="S44">
            <v>1</v>
          </cell>
          <cell r="T44">
            <v>0</v>
          </cell>
          <cell r="U44">
            <v>0</v>
          </cell>
          <cell r="V44">
            <v>1</v>
          </cell>
          <cell r="W44">
            <v>0</v>
          </cell>
          <cell r="X44">
            <v>36</v>
          </cell>
          <cell r="Y44">
            <v>0</v>
          </cell>
          <cell r="Z44">
            <v>0</v>
          </cell>
          <cell r="AA44">
            <v>4</v>
          </cell>
          <cell r="AB44">
            <v>0</v>
          </cell>
          <cell r="AC44">
            <v>0</v>
          </cell>
          <cell r="AD44">
            <v>0</v>
          </cell>
          <cell r="AE44">
            <v>4</v>
          </cell>
          <cell r="AF44">
            <v>4587</v>
          </cell>
        </row>
        <row r="45">
          <cell r="C45">
            <v>227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3</v>
          </cell>
        </row>
        <row r="46">
          <cell r="C46">
            <v>229</v>
          </cell>
          <cell r="D46">
            <v>61</v>
          </cell>
          <cell r="E46">
            <v>0</v>
          </cell>
          <cell r="F46">
            <v>0</v>
          </cell>
          <cell r="G46">
            <v>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1363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61</v>
          </cell>
          <cell r="Y46">
            <v>0</v>
          </cell>
          <cell r="Z46">
            <v>0</v>
          </cell>
          <cell r="AA46">
            <v>9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1363</v>
          </cell>
        </row>
        <row r="47">
          <cell r="C47">
            <v>230</v>
          </cell>
          <cell r="D47">
            <v>24</v>
          </cell>
          <cell r="E47">
            <v>0</v>
          </cell>
          <cell r="F47">
            <v>0</v>
          </cell>
          <cell r="G47">
            <v>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24</v>
          </cell>
          <cell r="Y47">
            <v>0</v>
          </cell>
          <cell r="Z47">
            <v>0</v>
          </cell>
          <cell r="AA47">
            <v>1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450</v>
          </cell>
        </row>
        <row r="48">
          <cell r="C48">
            <v>233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12</v>
          </cell>
        </row>
        <row r="49">
          <cell r="C49">
            <v>240</v>
          </cell>
          <cell r="D49">
            <v>24</v>
          </cell>
          <cell r="E49">
            <v>0</v>
          </cell>
          <cell r="F49">
            <v>0</v>
          </cell>
          <cell r="G49">
            <v>4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674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0</v>
          </cell>
          <cell r="V49">
            <v>0</v>
          </cell>
          <cell r="W49">
            <v>1</v>
          </cell>
          <cell r="X49">
            <v>24</v>
          </cell>
          <cell r="Y49">
            <v>0</v>
          </cell>
          <cell r="Z49">
            <v>0</v>
          </cell>
          <cell r="AA49">
            <v>4</v>
          </cell>
          <cell r="AB49">
            <v>0</v>
          </cell>
          <cell r="AC49">
            <v>0</v>
          </cell>
          <cell r="AD49">
            <v>0</v>
          </cell>
          <cell r="AE49">
            <v>1</v>
          </cell>
          <cell r="AF49">
            <v>674</v>
          </cell>
        </row>
        <row r="50">
          <cell r="C50">
            <v>241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2</v>
          </cell>
        </row>
        <row r="51">
          <cell r="C51">
            <v>243</v>
          </cell>
          <cell r="D51">
            <v>258</v>
          </cell>
          <cell r="E51">
            <v>0</v>
          </cell>
          <cell r="F51">
            <v>0</v>
          </cell>
          <cell r="G51">
            <v>16</v>
          </cell>
          <cell r="H51">
            <v>0</v>
          </cell>
          <cell r="I51">
            <v>0</v>
          </cell>
          <cell r="J51">
            <v>4</v>
          </cell>
          <cell r="K51">
            <v>2</v>
          </cell>
          <cell r="L51">
            <v>6047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</v>
          </cell>
          <cell r="R51">
            <v>0</v>
          </cell>
          <cell r="S51">
            <v>1</v>
          </cell>
          <cell r="T51">
            <v>3</v>
          </cell>
          <cell r="U51">
            <v>0</v>
          </cell>
          <cell r="V51">
            <v>1</v>
          </cell>
          <cell r="W51">
            <v>3</v>
          </cell>
          <cell r="X51">
            <v>258</v>
          </cell>
          <cell r="Y51">
            <v>0</v>
          </cell>
          <cell r="Z51">
            <v>0</v>
          </cell>
          <cell r="AA51">
            <v>16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6048</v>
          </cell>
        </row>
        <row r="52">
          <cell r="C52">
            <v>245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19</v>
          </cell>
        </row>
        <row r="53">
          <cell r="C53">
            <v>247</v>
          </cell>
          <cell r="D53">
            <v>22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0</v>
          </cell>
          <cell r="J53">
            <v>0</v>
          </cell>
          <cell r="K53">
            <v>1</v>
          </cell>
          <cell r="L53">
            <v>21</v>
          </cell>
          <cell r="M53">
            <v>0</v>
          </cell>
          <cell r="N53">
            <v>0</v>
          </cell>
          <cell r="O53">
            <v>2</v>
          </cell>
          <cell r="P53">
            <v>0</v>
          </cell>
          <cell r="Q53">
            <v>0</v>
          </cell>
          <cell r="R53">
            <v>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22</v>
          </cell>
          <cell r="Y53">
            <v>0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1</v>
          </cell>
          <cell r="AF53">
            <v>21</v>
          </cell>
        </row>
        <row r="54">
          <cell r="C54">
            <v>249</v>
          </cell>
          <cell r="D54">
            <v>14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507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</v>
          </cell>
          <cell r="T54">
            <v>0</v>
          </cell>
          <cell r="U54">
            <v>0</v>
          </cell>
          <cell r="V54">
            <v>1</v>
          </cell>
          <cell r="W54">
            <v>0</v>
          </cell>
          <cell r="X54">
            <v>14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508</v>
          </cell>
        </row>
        <row r="55">
          <cell r="C55">
            <v>250</v>
          </cell>
          <cell r="D55">
            <v>451</v>
          </cell>
          <cell r="E55">
            <v>1</v>
          </cell>
          <cell r="F55">
            <v>0</v>
          </cell>
          <cell r="G55">
            <v>63</v>
          </cell>
          <cell r="H55">
            <v>0</v>
          </cell>
          <cell r="I55">
            <v>0</v>
          </cell>
          <cell r="J55">
            <v>0</v>
          </cell>
          <cell r="K55">
            <v>22</v>
          </cell>
          <cell r="L55">
            <v>10471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>
            <v>0</v>
          </cell>
          <cell r="R55">
            <v>11</v>
          </cell>
          <cell r="S55">
            <v>10</v>
          </cell>
          <cell r="T55">
            <v>1</v>
          </cell>
          <cell r="U55">
            <v>0</v>
          </cell>
          <cell r="V55">
            <v>10</v>
          </cell>
          <cell r="W55">
            <v>1</v>
          </cell>
          <cell r="X55">
            <v>451</v>
          </cell>
          <cell r="Y55">
            <v>1</v>
          </cell>
          <cell r="Z55">
            <v>0</v>
          </cell>
          <cell r="AA55">
            <v>63</v>
          </cell>
          <cell r="AB55">
            <v>0</v>
          </cell>
          <cell r="AC55">
            <v>0</v>
          </cell>
          <cell r="AD55">
            <v>0</v>
          </cell>
          <cell r="AE55">
            <v>11</v>
          </cell>
          <cell r="AF55">
            <v>10481</v>
          </cell>
        </row>
        <row r="56">
          <cell r="C56">
            <v>251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C57">
            <v>513</v>
          </cell>
          <cell r="D57">
            <v>9</v>
          </cell>
          <cell r="E57">
            <v>0</v>
          </cell>
          <cell r="F57">
            <v>0</v>
          </cell>
          <cell r="G57">
            <v>2</v>
          </cell>
          <cell r="H57">
            <v>1</v>
          </cell>
          <cell r="I57">
            <v>0</v>
          </cell>
          <cell r="J57">
            <v>6</v>
          </cell>
          <cell r="K57">
            <v>1</v>
          </cell>
          <cell r="L57">
            <v>1111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1</v>
          </cell>
          <cell r="T57">
            <v>5</v>
          </cell>
          <cell r="U57">
            <v>1</v>
          </cell>
          <cell r="V57">
            <v>1</v>
          </cell>
          <cell r="W57">
            <v>5</v>
          </cell>
          <cell r="X57">
            <v>10</v>
          </cell>
          <cell r="Y57">
            <v>0</v>
          </cell>
          <cell r="Z57">
            <v>0</v>
          </cell>
          <cell r="AA57">
            <v>2</v>
          </cell>
          <cell r="AB57">
            <v>0</v>
          </cell>
          <cell r="AC57">
            <v>0</v>
          </cell>
          <cell r="AD57">
            <v>0</v>
          </cell>
          <cell r="AE57">
            <v>1</v>
          </cell>
          <cell r="AF57">
            <v>1112</v>
          </cell>
        </row>
        <row r="58">
          <cell r="C58">
            <v>514</v>
          </cell>
          <cell r="D58">
            <v>48</v>
          </cell>
          <cell r="E58">
            <v>0</v>
          </cell>
          <cell r="F58">
            <v>0</v>
          </cell>
          <cell r="G58">
            <v>3</v>
          </cell>
          <cell r="H58">
            <v>0</v>
          </cell>
          <cell r="I58">
            <v>1</v>
          </cell>
          <cell r="J58">
            <v>0</v>
          </cell>
          <cell r="K58">
            <v>4</v>
          </cell>
          <cell r="L58">
            <v>1372</v>
          </cell>
          <cell r="M58">
            <v>0</v>
          </cell>
          <cell r="N58">
            <v>0</v>
          </cell>
          <cell r="O58">
            <v>0</v>
          </cell>
          <cell r="P58">
            <v>1</v>
          </cell>
          <cell r="Q58">
            <v>0</v>
          </cell>
          <cell r="R58">
            <v>2</v>
          </cell>
          <cell r="S58">
            <v>2</v>
          </cell>
          <cell r="T58">
            <v>0</v>
          </cell>
          <cell r="U58">
            <v>0</v>
          </cell>
          <cell r="V58">
            <v>2</v>
          </cell>
          <cell r="W58">
            <v>0</v>
          </cell>
          <cell r="X58">
            <v>48</v>
          </cell>
          <cell r="Y58">
            <v>0</v>
          </cell>
          <cell r="Z58">
            <v>0</v>
          </cell>
          <cell r="AA58">
            <v>3</v>
          </cell>
          <cell r="AB58">
            <v>0</v>
          </cell>
          <cell r="AC58">
            <v>1</v>
          </cell>
          <cell r="AD58">
            <v>0</v>
          </cell>
          <cell r="AE58">
            <v>2</v>
          </cell>
          <cell r="AF58">
            <v>1374</v>
          </cell>
        </row>
        <row r="59">
          <cell r="C59">
            <v>516</v>
          </cell>
          <cell r="D59">
            <v>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0</v>
          </cell>
          <cell r="L59">
            <v>82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</v>
          </cell>
          <cell r="AE59">
            <v>0</v>
          </cell>
          <cell r="AF59">
            <v>82</v>
          </cell>
        </row>
        <row r="60">
          <cell r="C60">
            <v>518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C61">
            <v>519</v>
          </cell>
          <cell r="D61">
            <v>2</v>
          </cell>
          <cell r="E61">
            <v>0</v>
          </cell>
          <cell r="F61">
            <v>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78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2</v>
          </cell>
          <cell r="Y61">
            <v>0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78</v>
          </cell>
        </row>
        <row r="62">
          <cell r="C62">
            <v>604</v>
          </cell>
          <cell r="D62">
            <v>43</v>
          </cell>
          <cell r="E62">
            <v>0</v>
          </cell>
          <cell r="F62">
            <v>0</v>
          </cell>
          <cell r="G62">
            <v>6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1437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43</v>
          </cell>
          <cell r="Y62">
            <v>0</v>
          </cell>
          <cell r="Z62">
            <v>0</v>
          </cell>
          <cell r="AA62">
            <v>6</v>
          </cell>
          <cell r="AB62">
            <v>0</v>
          </cell>
          <cell r="AC62">
            <v>0</v>
          </cell>
          <cell r="AD62">
            <v>0</v>
          </cell>
          <cell r="AE62">
            <v>1</v>
          </cell>
          <cell r="AF62">
            <v>1437</v>
          </cell>
        </row>
        <row r="63">
          <cell r="C63">
            <v>620</v>
          </cell>
          <cell r="D63">
            <v>118</v>
          </cell>
          <cell r="E63">
            <v>0</v>
          </cell>
          <cell r="F63">
            <v>0</v>
          </cell>
          <cell r="G63">
            <v>9</v>
          </cell>
          <cell r="H63">
            <v>1</v>
          </cell>
          <cell r="I63">
            <v>0</v>
          </cell>
          <cell r="J63">
            <v>2</v>
          </cell>
          <cell r="K63">
            <v>2</v>
          </cell>
          <cell r="L63">
            <v>2453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2</v>
          </cell>
          <cell r="U63">
            <v>1</v>
          </cell>
          <cell r="V63">
            <v>0</v>
          </cell>
          <cell r="W63">
            <v>2</v>
          </cell>
          <cell r="X63">
            <v>119</v>
          </cell>
          <cell r="Y63">
            <v>0</v>
          </cell>
          <cell r="Z63">
            <v>0</v>
          </cell>
          <cell r="AA63">
            <v>9</v>
          </cell>
          <cell r="AB63">
            <v>0</v>
          </cell>
          <cell r="AC63">
            <v>0</v>
          </cell>
          <cell r="AD63">
            <v>0</v>
          </cell>
          <cell r="AE63">
            <v>2</v>
          </cell>
          <cell r="AF63">
            <v>2453</v>
          </cell>
        </row>
        <row r="64">
          <cell r="C64">
            <v>623</v>
          </cell>
          <cell r="D64">
            <v>48</v>
          </cell>
          <cell r="E64">
            <v>0</v>
          </cell>
          <cell r="F64">
            <v>0</v>
          </cell>
          <cell r="G64">
            <v>6</v>
          </cell>
          <cell r="H64">
            <v>0</v>
          </cell>
          <cell r="I64">
            <v>0</v>
          </cell>
          <cell r="J64">
            <v>1</v>
          </cell>
          <cell r="K64">
            <v>3</v>
          </cell>
          <cell r="L64">
            <v>1209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</v>
          </cell>
          <cell r="S64">
            <v>1</v>
          </cell>
          <cell r="T64">
            <v>1</v>
          </cell>
          <cell r="U64">
            <v>0</v>
          </cell>
          <cell r="V64">
            <v>1</v>
          </cell>
          <cell r="W64">
            <v>1</v>
          </cell>
          <cell r="X64">
            <v>48</v>
          </cell>
          <cell r="Y64">
            <v>0</v>
          </cell>
          <cell r="Z64">
            <v>0</v>
          </cell>
          <cell r="AA64">
            <v>6</v>
          </cell>
          <cell r="AB64">
            <v>0</v>
          </cell>
          <cell r="AC64">
            <v>0</v>
          </cell>
          <cell r="AD64">
            <v>0</v>
          </cell>
          <cell r="AE64">
            <v>2</v>
          </cell>
          <cell r="AF64">
            <v>1210</v>
          </cell>
        </row>
        <row r="65">
          <cell r="C65">
            <v>628</v>
          </cell>
          <cell r="D65">
            <v>82</v>
          </cell>
          <cell r="E65">
            <v>0</v>
          </cell>
          <cell r="F65">
            <v>0</v>
          </cell>
          <cell r="G65">
            <v>6</v>
          </cell>
          <cell r="H65">
            <v>0</v>
          </cell>
          <cell r="I65">
            <v>0</v>
          </cell>
          <cell r="J65">
            <v>0</v>
          </cell>
          <cell r="K65">
            <v>2</v>
          </cell>
          <cell r="L65">
            <v>2129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82</v>
          </cell>
          <cell r="Y65">
            <v>0</v>
          </cell>
          <cell r="Z65">
            <v>0</v>
          </cell>
          <cell r="AA65">
            <v>6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2130</v>
          </cell>
        </row>
        <row r="66">
          <cell r="C66">
            <v>629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2</v>
          </cell>
        </row>
        <row r="67">
          <cell r="C67">
            <v>630</v>
          </cell>
          <cell r="D67">
            <v>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157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0</v>
          </cell>
          <cell r="X67">
            <v>4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158</v>
          </cell>
        </row>
        <row r="68">
          <cell r="C68">
            <v>631</v>
          </cell>
          <cell r="D68">
            <v>3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49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3</v>
          </cell>
          <cell r="Y68">
            <v>0</v>
          </cell>
          <cell r="Z68">
            <v>0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49</v>
          </cell>
        </row>
        <row r="69">
          <cell r="C69">
            <v>632</v>
          </cell>
          <cell r="D69">
            <v>25</v>
          </cell>
          <cell r="E69">
            <v>0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1</v>
          </cell>
          <cell r="L69">
            <v>780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25</v>
          </cell>
          <cell r="Y69">
            <v>0</v>
          </cell>
          <cell r="Z69">
            <v>0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1</v>
          </cell>
          <cell r="AF69">
            <v>780</v>
          </cell>
        </row>
        <row r="70">
          <cell r="C70">
            <v>633</v>
          </cell>
          <cell r="D70">
            <v>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311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5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311</v>
          </cell>
        </row>
        <row r="71">
          <cell r="C71">
            <v>634</v>
          </cell>
          <cell r="D71">
            <v>6</v>
          </cell>
          <cell r="E71">
            <v>0</v>
          </cell>
          <cell r="F71">
            <v>0</v>
          </cell>
          <cell r="G71">
            <v>3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  <cell r="L71">
            <v>453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6</v>
          </cell>
          <cell r="Y71">
            <v>0</v>
          </cell>
          <cell r="Z71">
            <v>0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1</v>
          </cell>
          <cell r="AF71">
            <v>453</v>
          </cell>
        </row>
        <row r="72">
          <cell r="C72">
            <v>635</v>
          </cell>
          <cell r="D72">
            <v>53</v>
          </cell>
          <cell r="E72">
            <v>0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3</v>
          </cell>
          <cell r="K72">
            <v>2</v>
          </cell>
          <cell r="L72">
            <v>2621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</v>
          </cell>
          <cell r="T72">
            <v>3</v>
          </cell>
          <cell r="U72">
            <v>0</v>
          </cell>
          <cell r="V72">
            <v>2</v>
          </cell>
          <cell r="W72">
            <v>3</v>
          </cell>
          <cell r="X72">
            <v>53</v>
          </cell>
          <cell r="Y72">
            <v>0</v>
          </cell>
          <cell r="Z72">
            <v>0</v>
          </cell>
          <cell r="AA72">
            <v>1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2623</v>
          </cell>
        </row>
        <row r="73">
          <cell r="C73">
            <v>636</v>
          </cell>
          <cell r="D73">
            <v>144</v>
          </cell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1</v>
          </cell>
          <cell r="J73">
            <v>2</v>
          </cell>
          <cell r="K73">
            <v>7</v>
          </cell>
          <cell r="L73">
            <v>4935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2</v>
          </cell>
          <cell r="S73">
            <v>5</v>
          </cell>
          <cell r="T73">
            <v>2</v>
          </cell>
          <cell r="U73">
            <v>0</v>
          </cell>
          <cell r="V73">
            <v>5</v>
          </cell>
          <cell r="W73">
            <v>2</v>
          </cell>
          <cell r="X73">
            <v>144</v>
          </cell>
          <cell r="Y73">
            <v>0</v>
          </cell>
          <cell r="Z73">
            <v>0</v>
          </cell>
          <cell r="AA73">
            <v>1</v>
          </cell>
          <cell r="AB73">
            <v>0</v>
          </cell>
          <cell r="AC73">
            <v>1</v>
          </cell>
          <cell r="AD73">
            <v>0</v>
          </cell>
          <cell r="AE73">
            <v>2</v>
          </cell>
          <cell r="AF73">
            <v>4940</v>
          </cell>
        </row>
        <row r="74">
          <cell r="C74">
            <v>637</v>
          </cell>
          <cell r="D74">
            <v>13</v>
          </cell>
          <cell r="E74">
            <v>0</v>
          </cell>
          <cell r="F74">
            <v>0</v>
          </cell>
          <cell r="G74">
            <v>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358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13</v>
          </cell>
          <cell r="Y74">
            <v>0</v>
          </cell>
          <cell r="Z74">
            <v>0</v>
          </cell>
          <cell r="AA74">
            <v>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358</v>
          </cell>
        </row>
        <row r="75">
          <cell r="C75">
            <v>638</v>
          </cell>
          <cell r="D75">
            <v>93</v>
          </cell>
          <cell r="E75">
            <v>0</v>
          </cell>
          <cell r="F75">
            <v>0</v>
          </cell>
          <cell r="G75">
            <v>12</v>
          </cell>
          <cell r="H75">
            <v>1</v>
          </cell>
          <cell r="I75">
            <v>0</v>
          </cell>
          <cell r="J75">
            <v>2</v>
          </cell>
          <cell r="K75">
            <v>5</v>
          </cell>
          <cell r="L75">
            <v>4921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6</v>
          </cell>
          <cell r="T75">
            <v>2</v>
          </cell>
          <cell r="U75">
            <v>0</v>
          </cell>
          <cell r="V75">
            <v>6</v>
          </cell>
          <cell r="W75">
            <v>2</v>
          </cell>
          <cell r="X75">
            <v>93</v>
          </cell>
          <cell r="Y75">
            <v>0</v>
          </cell>
          <cell r="Z75">
            <v>0</v>
          </cell>
          <cell r="AA75">
            <v>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4927</v>
          </cell>
        </row>
        <row r="76">
          <cell r="C76">
            <v>639</v>
          </cell>
          <cell r="D76">
            <v>29</v>
          </cell>
          <cell r="E76">
            <v>0</v>
          </cell>
          <cell r="F76">
            <v>0</v>
          </cell>
          <cell r="G76">
            <v>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832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29</v>
          </cell>
          <cell r="Y76">
            <v>0</v>
          </cell>
          <cell r="Z76">
            <v>0</v>
          </cell>
          <cell r="AA76">
            <v>2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832</v>
          </cell>
        </row>
        <row r="77">
          <cell r="C77">
            <v>640</v>
          </cell>
          <cell r="D77">
            <v>25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525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25</v>
          </cell>
          <cell r="Y77">
            <v>0</v>
          </cell>
          <cell r="Z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525</v>
          </cell>
        </row>
        <row r="78">
          <cell r="C78">
            <v>641</v>
          </cell>
          <cell r="D78">
            <v>4</v>
          </cell>
          <cell r="E78">
            <v>0</v>
          </cell>
          <cell r="F78">
            <v>0</v>
          </cell>
          <cell r="G78">
            <v>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351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4</v>
          </cell>
          <cell r="Y78">
            <v>0</v>
          </cell>
          <cell r="Z78">
            <v>0</v>
          </cell>
          <cell r="AA78">
            <v>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351</v>
          </cell>
        </row>
        <row r="79">
          <cell r="C79">
            <v>642</v>
          </cell>
          <cell r="D79">
            <v>14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447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447</v>
          </cell>
        </row>
        <row r="80">
          <cell r="C80">
            <v>643</v>
          </cell>
          <cell r="D80">
            <v>9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288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9</v>
          </cell>
          <cell r="Y80">
            <v>0</v>
          </cell>
          <cell r="Z80">
            <v>0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288</v>
          </cell>
        </row>
        <row r="81">
          <cell r="C81">
            <v>644</v>
          </cell>
          <cell r="D81">
            <v>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3</v>
          </cell>
          <cell r="L81">
            <v>299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3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9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</v>
          </cell>
          <cell r="AF81">
            <v>299</v>
          </cell>
        </row>
        <row r="82">
          <cell r="C82">
            <v>645</v>
          </cell>
          <cell r="D82">
            <v>3</v>
          </cell>
          <cell r="E82">
            <v>0</v>
          </cell>
          <cell r="F82">
            <v>0</v>
          </cell>
          <cell r="G82">
            <v>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220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3</v>
          </cell>
          <cell r="Y82">
            <v>0</v>
          </cell>
          <cell r="Z82">
            <v>0</v>
          </cell>
          <cell r="AA82">
            <v>1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220</v>
          </cell>
        </row>
        <row r="83">
          <cell r="C83">
            <v>646</v>
          </cell>
          <cell r="D83">
            <v>40</v>
          </cell>
          <cell r="E83">
            <v>0</v>
          </cell>
          <cell r="F83">
            <v>0</v>
          </cell>
          <cell r="G83">
            <v>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545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40</v>
          </cell>
          <cell r="Y83">
            <v>0</v>
          </cell>
          <cell r="Z83">
            <v>0</v>
          </cell>
          <cell r="AA83">
            <v>1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545</v>
          </cell>
        </row>
        <row r="84">
          <cell r="C84">
            <v>647</v>
          </cell>
          <cell r="D84">
            <v>21</v>
          </cell>
          <cell r="E84">
            <v>0</v>
          </cell>
          <cell r="F84">
            <v>0</v>
          </cell>
          <cell r="G84">
            <v>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906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21</v>
          </cell>
          <cell r="Y84">
            <v>0</v>
          </cell>
          <cell r="Z84">
            <v>0</v>
          </cell>
          <cell r="AA84">
            <v>2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906</v>
          </cell>
        </row>
        <row r="85">
          <cell r="C85">
            <v>648</v>
          </cell>
          <cell r="D85">
            <v>341</v>
          </cell>
          <cell r="E85">
            <v>1</v>
          </cell>
          <cell r="F85">
            <v>0</v>
          </cell>
          <cell r="G85">
            <v>46</v>
          </cell>
          <cell r="H85">
            <v>2</v>
          </cell>
          <cell r="I85">
            <v>0</v>
          </cell>
          <cell r="J85">
            <v>18</v>
          </cell>
          <cell r="K85">
            <v>7</v>
          </cell>
          <cell r="L85">
            <v>9838</v>
          </cell>
          <cell r="M85">
            <v>1</v>
          </cell>
          <cell r="N85">
            <v>1</v>
          </cell>
          <cell r="O85">
            <v>0</v>
          </cell>
          <cell r="P85">
            <v>0</v>
          </cell>
          <cell r="Q85">
            <v>0</v>
          </cell>
          <cell r="R85">
            <v>4</v>
          </cell>
          <cell r="S85">
            <v>9</v>
          </cell>
          <cell r="T85">
            <v>13</v>
          </cell>
          <cell r="U85">
            <v>1</v>
          </cell>
          <cell r="V85">
            <v>9</v>
          </cell>
          <cell r="W85">
            <v>13</v>
          </cell>
          <cell r="X85">
            <v>342</v>
          </cell>
          <cell r="Y85">
            <v>1</v>
          </cell>
          <cell r="Z85">
            <v>0</v>
          </cell>
          <cell r="AA85">
            <v>46</v>
          </cell>
          <cell r="AB85">
            <v>0</v>
          </cell>
          <cell r="AC85">
            <v>0</v>
          </cell>
          <cell r="AD85">
            <v>0</v>
          </cell>
          <cell r="AE85">
            <v>4</v>
          </cell>
          <cell r="AF85">
            <v>9847</v>
          </cell>
        </row>
        <row r="86">
          <cell r="C86">
            <v>649</v>
          </cell>
          <cell r="D86">
            <v>509</v>
          </cell>
          <cell r="E86">
            <v>0</v>
          </cell>
          <cell r="F86">
            <v>1</v>
          </cell>
          <cell r="G86">
            <v>67</v>
          </cell>
          <cell r="H86">
            <v>0</v>
          </cell>
          <cell r="I86">
            <v>0</v>
          </cell>
          <cell r="J86">
            <v>4</v>
          </cell>
          <cell r="K86">
            <v>19</v>
          </cell>
          <cell r="L86">
            <v>10648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11</v>
          </cell>
          <cell r="S86">
            <v>6</v>
          </cell>
          <cell r="T86">
            <v>6</v>
          </cell>
          <cell r="U86">
            <v>0</v>
          </cell>
          <cell r="V86">
            <v>6</v>
          </cell>
          <cell r="W86">
            <v>6</v>
          </cell>
          <cell r="X86">
            <v>509</v>
          </cell>
          <cell r="Y86">
            <v>0</v>
          </cell>
          <cell r="Z86">
            <v>1</v>
          </cell>
          <cell r="AA86">
            <v>67</v>
          </cell>
          <cell r="AB86">
            <v>0</v>
          </cell>
          <cell r="AC86">
            <v>0</v>
          </cell>
          <cell r="AD86">
            <v>0</v>
          </cell>
          <cell r="AE86">
            <v>11</v>
          </cell>
          <cell r="AF86">
            <v>10654</v>
          </cell>
        </row>
        <row r="87">
          <cell r="C87">
            <v>650</v>
          </cell>
          <cell r="D87">
            <v>65</v>
          </cell>
          <cell r="E87">
            <v>0</v>
          </cell>
          <cell r="F87">
            <v>0</v>
          </cell>
          <cell r="G87">
            <v>17</v>
          </cell>
          <cell r="H87">
            <v>0</v>
          </cell>
          <cell r="I87">
            <v>0</v>
          </cell>
          <cell r="J87">
            <v>0</v>
          </cell>
          <cell r="K87">
            <v>1</v>
          </cell>
          <cell r="L87">
            <v>3215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1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65</v>
          </cell>
          <cell r="Y87">
            <v>0</v>
          </cell>
          <cell r="Z87">
            <v>0</v>
          </cell>
          <cell r="AA87">
            <v>17</v>
          </cell>
          <cell r="AB87">
            <v>0</v>
          </cell>
          <cell r="AC87">
            <v>0</v>
          </cell>
          <cell r="AD87">
            <v>0</v>
          </cell>
          <cell r="AE87">
            <v>1</v>
          </cell>
          <cell r="AF87">
            <v>3215</v>
          </cell>
        </row>
        <row r="88">
          <cell r="C88">
            <v>651</v>
          </cell>
          <cell r="D88">
            <v>570</v>
          </cell>
          <cell r="E88">
            <v>1</v>
          </cell>
          <cell r="F88">
            <v>0</v>
          </cell>
          <cell r="G88">
            <v>86</v>
          </cell>
          <cell r="H88">
            <v>1</v>
          </cell>
          <cell r="I88">
            <v>2</v>
          </cell>
          <cell r="J88">
            <v>1</v>
          </cell>
          <cell r="K88">
            <v>20</v>
          </cell>
          <cell r="L88">
            <v>12208</v>
          </cell>
          <cell r="M88">
            <v>0</v>
          </cell>
          <cell r="N88">
            <v>1</v>
          </cell>
          <cell r="O88">
            <v>0</v>
          </cell>
          <cell r="P88">
            <v>2</v>
          </cell>
          <cell r="Q88">
            <v>0</v>
          </cell>
          <cell r="R88">
            <v>18</v>
          </cell>
          <cell r="S88">
            <v>2</v>
          </cell>
          <cell r="T88">
            <v>2</v>
          </cell>
          <cell r="U88">
            <v>0</v>
          </cell>
          <cell r="V88">
            <v>2</v>
          </cell>
          <cell r="W88">
            <v>2</v>
          </cell>
          <cell r="X88">
            <v>570</v>
          </cell>
          <cell r="Y88">
            <v>1</v>
          </cell>
          <cell r="Z88">
            <v>0</v>
          </cell>
          <cell r="AA88">
            <v>86</v>
          </cell>
          <cell r="AB88">
            <v>0</v>
          </cell>
          <cell r="AC88">
            <v>2</v>
          </cell>
          <cell r="AD88">
            <v>0</v>
          </cell>
          <cell r="AE88">
            <v>18</v>
          </cell>
          <cell r="AF88">
            <v>12210</v>
          </cell>
        </row>
        <row r="89">
          <cell r="C89">
            <v>653</v>
          </cell>
          <cell r="D89">
            <v>807</v>
          </cell>
          <cell r="E89">
            <v>1</v>
          </cell>
          <cell r="F89">
            <v>0</v>
          </cell>
          <cell r="G89">
            <v>63</v>
          </cell>
          <cell r="H89">
            <v>3</v>
          </cell>
          <cell r="I89">
            <v>0</v>
          </cell>
          <cell r="J89">
            <v>1</v>
          </cell>
          <cell r="K89">
            <v>18</v>
          </cell>
          <cell r="L89">
            <v>12642</v>
          </cell>
          <cell r="M89">
            <v>0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15</v>
          </cell>
          <cell r="S89">
            <v>5</v>
          </cell>
          <cell r="T89">
            <v>1</v>
          </cell>
          <cell r="U89">
            <v>0</v>
          </cell>
          <cell r="V89">
            <v>5</v>
          </cell>
          <cell r="W89">
            <v>1</v>
          </cell>
          <cell r="X89">
            <v>807</v>
          </cell>
          <cell r="Y89">
            <v>1</v>
          </cell>
          <cell r="Z89">
            <v>0</v>
          </cell>
          <cell r="AA89">
            <v>63</v>
          </cell>
          <cell r="AB89">
            <v>1</v>
          </cell>
          <cell r="AC89">
            <v>0</v>
          </cell>
          <cell r="AD89">
            <v>0</v>
          </cell>
          <cell r="AE89">
            <v>15</v>
          </cell>
          <cell r="AF89">
            <v>12647</v>
          </cell>
        </row>
        <row r="90">
          <cell r="C90">
            <v>654</v>
          </cell>
          <cell r="D90">
            <v>907</v>
          </cell>
          <cell r="E90">
            <v>0</v>
          </cell>
          <cell r="F90">
            <v>1</v>
          </cell>
          <cell r="G90">
            <v>57</v>
          </cell>
          <cell r="H90">
            <v>1</v>
          </cell>
          <cell r="I90">
            <v>1</v>
          </cell>
          <cell r="J90">
            <v>8</v>
          </cell>
          <cell r="K90">
            <v>42</v>
          </cell>
          <cell r="L90">
            <v>25346</v>
          </cell>
          <cell r="M90">
            <v>0</v>
          </cell>
          <cell r="N90">
            <v>0</v>
          </cell>
          <cell r="O90">
            <v>1</v>
          </cell>
          <cell r="P90">
            <v>1</v>
          </cell>
          <cell r="Q90">
            <v>0</v>
          </cell>
          <cell r="R90">
            <v>22</v>
          </cell>
          <cell r="S90">
            <v>21</v>
          </cell>
          <cell r="T90">
            <v>7</v>
          </cell>
          <cell r="U90">
            <v>0</v>
          </cell>
          <cell r="V90">
            <v>21</v>
          </cell>
          <cell r="W90">
            <v>7</v>
          </cell>
          <cell r="X90">
            <v>907</v>
          </cell>
          <cell r="Y90">
            <v>0</v>
          </cell>
          <cell r="Z90">
            <v>1</v>
          </cell>
          <cell r="AA90">
            <v>57</v>
          </cell>
          <cell r="AB90">
            <v>1</v>
          </cell>
          <cell r="AC90">
            <v>1</v>
          </cell>
          <cell r="AD90">
            <v>0</v>
          </cell>
          <cell r="AE90">
            <v>22</v>
          </cell>
          <cell r="AF90">
            <v>25367</v>
          </cell>
        </row>
        <row r="91">
          <cell r="C91">
            <v>656</v>
          </cell>
          <cell r="D91">
            <v>301</v>
          </cell>
          <cell r="E91">
            <v>0</v>
          </cell>
          <cell r="F91">
            <v>0</v>
          </cell>
          <cell r="G91">
            <v>28</v>
          </cell>
          <cell r="H91">
            <v>0</v>
          </cell>
          <cell r="I91">
            <v>1</v>
          </cell>
          <cell r="J91">
            <v>1</v>
          </cell>
          <cell r="K91">
            <v>8</v>
          </cell>
          <cell r="L91">
            <v>6690</v>
          </cell>
          <cell r="M91">
            <v>0</v>
          </cell>
          <cell r="N91">
            <v>0</v>
          </cell>
          <cell r="O91">
            <v>0</v>
          </cell>
          <cell r="P91">
            <v>1</v>
          </cell>
          <cell r="Q91">
            <v>0</v>
          </cell>
          <cell r="R91">
            <v>7</v>
          </cell>
          <cell r="S91">
            <v>1</v>
          </cell>
          <cell r="T91">
            <v>1</v>
          </cell>
          <cell r="U91">
            <v>0</v>
          </cell>
          <cell r="V91">
            <v>1</v>
          </cell>
          <cell r="W91">
            <v>1</v>
          </cell>
          <cell r="X91">
            <v>301</v>
          </cell>
          <cell r="Y91">
            <v>0</v>
          </cell>
          <cell r="Z91">
            <v>0</v>
          </cell>
          <cell r="AA91">
            <v>28</v>
          </cell>
          <cell r="AB91">
            <v>0</v>
          </cell>
          <cell r="AC91">
            <v>1</v>
          </cell>
          <cell r="AD91">
            <v>0</v>
          </cell>
          <cell r="AE91">
            <v>7</v>
          </cell>
          <cell r="AF91">
            <v>6691</v>
          </cell>
        </row>
        <row r="92">
          <cell r="C92">
            <v>657</v>
          </cell>
          <cell r="D92">
            <v>565</v>
          </cell>
          <cell r="E92">
            <v>0</v>
          </cell>
          <cell r="F92">
            <v>1</v>
          </cell>
          <cell r="G92">
            <v>25</v>
          </cell>
          <cell r="H92">
            <v>33</v>
          </cell>
          <cell r="I92">
            <v>1</v>
          </cell>
          <cell r="J92">
            <v>9</v>
          </cell>
          <cell r="K92">
            <v>19</v>
          </cell>
          <cell r="L92">
            <v>12184</v>
          </cell>
          <cell r="M92">
            <v>0</v>
          </cell>
          <cell r="N92">
            <v>0</v>
          </cell>
          <cell r="O92">
            <v>27</v>
          </cell>
          <cell r="P92">
            <v>1</v>
          </cell>
          <cell r="Q92">
            <v>5</v>
          </cell>
          <cell r="R92">
            <v>10</v>
          </cell>
          <cell r="S92">
            <v>15</v>
          </cell>
          <cell r="T92">
            <v>4</v>
          </cell>
          <cell r="U92">
            <v>0</v>
          </cell>
          <cell r="V92">
            <v>15</v>
          </cell>
          <cell r="W92">
            <v>4</v>
          </cell>
          <cell r="X92">
            <v>565</v>
          </cell>
          <cell r="Y92">
            <v>0</v>
          </cell>
          <cell r="Z92">
            <v>1</v>
          </cell>
          <cell r="AA92">
            <v>25</v>
          </cell>
          <cell r="AB92">
            <v>27</v>
          </cell>
          <cell r="AC92">
            <v>1</v>
          </cell>
          <cell r="AD92">
            <v>5</v>
          </cell>
          <cell r="AE92">
            <v>10</v>
          </cell>
          <cell r="AF92">
            <v>12199</v>
          </cell>
        </row>
        <row r="93">
          <cell r="C93">
            <v>658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C94">
            <v>659</v>
          </cell>
          <cell r="D94">
            <v>149</v>
          </cell>
          <cell r="E94">
            <v>0</v>
          </cell>
          <cell r="F94">
            <v>0</v>
          </cell>
          <cell r="G94">
            <v>9</v>
          </cell>
          <cell r="H94">
            <v>2</v>
          </cell>
          <cell r="I94">
            <v>0</v>
          </cell>
          <cell r="J94">
            <v>2</v>
          </cell>
          <cell r="K94">
            <v>7</v>
          </cell>
          <cell r="L94">
            <v>3718</v>
          </cell>
          <cell r="M94">
            <v>0</v>
          </cell>
          <cell r="N94">
            <v>0</v>
          </cell>
          <cell r="O94">
            <v>2</v>
          </cell>
          <cell r="P94">
            <v>0</v>
          </cell>
          <cell r="Q94">
            <v>0</v>
          </cell>
          <cell r="R94">
            <v>5</v>
          </cell>
          <cell r="S94">
            <v>1</v>
          </cell>
          <cell r="T94">
            <v>3</v>
          </cell>
          <cell r="U94">
            <v>0</v>
          </cell>
          <cell r="V94">
            <v>1</v>
          </cell>
          <cell r="W94">
            <v>3</v>
          </cell>
          <cell r="X94">
            <v>149</v>
          </cell>
          <cell r="Y94">
            <v>0</v>
          </cell>
          <cell r="Z94">
            <v>0</v>
          </cell>
          <cell r="AA94">
            <v>9</v>
          </cell>
          <cell r="AB94">
            <v>2</v>
          </cell>
          <cell r="AC94">
            <v>0</v>
          </cell>
          <cell r="AD94">
            <v>0</v>
          </cell>
          <cell r="AE94">
            <v>5</v>
          </cell>
          <cell r="AF94">
            <v>3719</v>
          </cell>
        </row>
        <row r="95">
          <cell r="C95">
            <v>660</v>
          </cell>
          <cell r="D95">
            <v>1</v>
          </cell>
          <cell r="E95">
            <v>0</v>
          </cell>
          <cell r="F95">
            <v>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101</v>
          </cell>
        </row>
        <row r="96">
          <cell r="C96">
            <v>662</v>
          </cell>
          <cell r="D96">
            <v>77</v>
          </cell>
          <cell r="E96">
            <v>0</v>
          </cell>
          <cell r="F96">
            <v>0</v>
          </cell>
          <cell r="G96">
            <v>6</v>
          </cell>
          <cell r="H96">
            <v>1</v>
          </cell>
          <cell r="I96">
            <v>2</v>
          </cell>
          <cell r="J96">
            <v>0</v>
          </cell>
          <cell r="K96">
            <v>4</v>
          </cell>
          <cell r="L96">
            <v>2940</v>
          </cell>
          <cell r="M96">
            <v>0</v>
          </cell>
          <cell r="N96">
            <v>0</v>
          </cell>
          <cell r="O96">
            <v>0</v>
          </cell>
          <cell r="P96">
            <v>2</v>
          </cell>
          <cell r="Q96">
            <v>0</v>
          </cell>
          <cell r="R96">
            <v>1</v>
          </cell>
          <cell r="S96">
            <v>0</v>
          </cell>
          <cell r="T96">
            <v>4</v>
          </cell>
          <cell r="U96">
            <v>0</v>
          </cell>
          <cell r="V96">
            <v>0</v>
          </cell>
          <cell r="W96">
            <v>4</v>
          </cell>
          <cell r="X96">
            <v>77</v>
          </cell>
          <cell r="Y96">
            <v>0</v>
          </cell>
          <cell r="Z96">
            <v>0</v>
          </cell>
          <cell r="AA96">
            <v>6</v>
          </cell>
          <cell r="AB96">
            <v>0</v>
          </cell>
          <cell r="AC96">
            <v>2</v>
          </cell>
          <cell r="AD96">
            <v>0</v>
          </cell>
          <cell r="AE96">
            <v>1</v>
          </cell>
          <cell r="AF96">
            <v>2940</v>
          </cell>
        </row>
        <row r="97">
          <cell r="C97">
            <v>667</v>
          </cell>
          <cell r="D97">
            <v>51</v>
          </cell>
          <cell r="E97">
            <v>0</v>
          </cell>
          <cell r="F97">
            <v>0</v>
          </cell>
          <cell r="G97">
            <v>7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1658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X97">
            <v>51</v>
          </cell>
          <cell r="Y97">
            <v>0</v>
          </cell>
          <cell r="Z97">
            <v>0</v>
          </cell>
          <cell r="AA97">
            <v>7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1658</v>
          </cell>
        </row>
        <row r="98">
          <cell r="C98">
            <v>670</v>
          </cell>
          <cell r="D98">
            <v>255</v>
          </cell>
          <cell r="E98">
            <v>0</v>
          </cell>
          <cell r="F98">
            <v>0</v>
          </cell>
          <cell r="G98">
            <v>29</v>
          </cell>
          <cell r="H98">
            <v>0</v>
          </cell>
          <cell r="I98">
            <v>1</v>
          </cell>
          <cell r="J98">
            <v>0</v>
          </cell>
          <cell r="K98">
            <v>7</v>
          </cell>
          <cell r="L98">
            <v>2571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0</v>
          </cell>
          <cell r="R98">
            <v>3</v>
          </cell>
          <cell r="S98">
            <v>0</v>
          </cell>
          <cell r="T98">
            <v>4</v>
          </cell>
          <cell r="U98">
            <v>0</v>
          </cell>
          <cell r="V98">
            <v>0</v>
          </cell>
          <cell r="W98">
            <v>4</v>
          </cell>
          <cell r="X98">
            <v>255</v>
          </cell>
          <cell r="Y98">
            <v>0</v>
          </cell>
          <cell r="Z98">
            <v>0</v>
          </cell>
          <cell r="AA98">
            <v>29</v>
          </cell>
          <cell r="AB98">
            <v>0</v>
          </cell>
          <cell r="AC98">
            <v>1</v>
          </cell>
          <cell r="AD98">
            <v>0</v>
          </cell>
          <cell r="AE98">
            <v>3</v>
          </cell>
          <cell r="AF98">
            <v>2571</v>
          </cell>
        </row>
        <row r="99">
          <cell r="C99">
            <v>671</v>
          </cell>
          <cell r="D99">
            <v>43</v>
          </cell>
          <cell r="E99">
            <v>0</v>
          </cell>
          <cell r="F99">
            <v>0</v>
          </cell>
          <cell r="G99">
            <v>5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2354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2</v>
          </cell>
          <cell r="U99">
            <v>0</v>
          </cell>
          <cell r="V99">
            <v>0</v>
          </cell>
          <cell r="W99">
            <v>2</v>
          </cell>
          <cell r="X99">
            <v>43</v>
          </cell>
          <cell r="Y99">
            <v>0</v>
          </cell>
          <cell r="Z99">
            <v>0</v>
          </cell>
          <cell r="AA99">
            <v>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2354</v>
          </cell>
        </row>
        <row r="100">
          <cell r="C100">
            <v>689</v>
          </cell>
          <cell r="D100">
            <v>5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150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5</v>
          </cell>
          <cell r="Y100">
            <v>0</v>
          </cell>
          <cell r="Z100">
            <v>0</v>
          </cell>
          <cell r="AA100">
            <v>1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150</v>
          </cell>
        </row>
        <row r="101">
          <cell r="C101">
            <v>690</v>
          </cell>
          <cell r="D101">
            <v>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>
            <v>0</v>
          </cell>
          <cell r="L101">
            <v>37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</v>
          </cell>
          <cell r="T101">
            <v>0</v>
          </cell>
          <cell r="U101">
            <v>0</v>
          </cell>
          <cell r="V101">
            <v>1</v>
          </cell>
          <cell r="W101">
            <v>0</v>
          </cell>
          <cell r="X101">
            <v>2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38</v>
          </cell>
        </row>
        <row r="102">
          <cell r="C102">
            <v>691</v>
          </cell>
          <cell r="D102">
            <v>26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542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26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542</v>
          </cell>
        </row>
        <row r="103">
          <cell r="C103">
            <v>692</v>
          </cell>
          <cell r="D103">
            <v>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153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153</v>
          </cell>
        </row>
        <row r="104">
          <cell r="C104">
            <v>694</v>
          </cell>
          <cell r="D104">
            <v>7</v>
          </cell>
          <cell r="E104">
            <v>0</v>
          </cell>
          <cell r="F104">
            <v>0</v>
          </cell>
          <cell r="G104">
            <v>3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641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7</v>
          </cell>
          <cell r="Y104">
            <v>0</v>
          </cell>
          <cell r="Z104">
            <v>0</v>
          </cell>
          <cell r="AA104">
            <v>3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641</v>
          </cell>
        </row>
        <row r="105">
          <cell r="C105">
            <v>696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117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117</v>
          </cell>
        </row>
        <row r="106">
          <cell r="C106">
            <v>702</v>
          </cell>
          <cell r="D106">
            <v>105</v>
          </cell>
          <cell r="E106">
            <v>0</v>
          </cell>
          <cell r="F106">
            <v>0</v>
          </cell>
          <cell r="G106">
            <v>25</v>
          </cell>
          <cell r="H106">
            <v>0</v>
          </cell>
          <cell r="I106">
            <v>0</v>
          </cell>
          <cell r="J106">
            <v>0</v>
          </cell>
          <cell r="K106">
            <v>2</v>
          </cell>
          <cell r="L106">
            <v>1917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105</v>
          </cell>
          <cell r="Y106">
            <v>0</v>
          </cell>
          <cell r="Z106">
            <v>0</v>
          </cell>
          <cell r="AA106">
            <v>25</v>
          </cell>
          <cell r="AB106">
            <v>0</v>
          </cell>
          <cell r="AC106">
            <v>0</v>
          </cell>
          <cell r="AD106">
            <v>0</v>
          </cell>
          <cell r="AE106">
            <v>2</v>
          </cell>
          <cell r="AF106">
            <v>1917</v>
          </cell>
        </row>
        <row r="107">
          <cell r="C107">
            <v>703</v>
          </cell>
          <cell r="D107">
            <v>1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</v>
          </cell>
          <cell r="L107">
            <v>23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</v>
          </cell>
          <cell r="AF107">
            <v>23</v>
          </cell>
        </row>
        <row r="108">
          <cell r="C108">
            <v>704</v>
          </cell>
          <cell r="D108">
            <v>69</v>
          </cell>
          <cell r="E108">
            <v>0</v>
          </cell>
          <cell r="F108">
            <v>0</v>
          </cell>
          <cell r="G108">
            <v>5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1752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69</v>
          </cell>
          <cell r="Y108">
            <v>0</v>
          </cell>
          <cell r="Z108">
            <v>0</v>
          </cell>
          <cell r="AA108">
            <v>5</v>
          </cell>
          <cell r="AB108">
            <v>0</v>
          </cell>
          <cell r="AC108">
            <v>0</v>
          </cell>
          <cell r="AD108">
            <v>0</v>
          </cell>
          <cell r="AE108">
            <v>1</v>
          </cell>
          <cell r="AF108">
            <v>1752</v>
          </cell>
        </row>
        <row r="109">
          <cell r="C109">
            <v>705</v>
          </cell>
          <cell r="D109">
            <v>12</v>
          </cell>
          <cell r="E109">
            <v>0</v>
          </cell>
          <cell r="F109">
            <v>0</v>
          </cell>
          <cell r="G109">
            <v>3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446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12</v>
          </cell>
          <cell r="Y109">
            <v>0</v>
          </cell>
          <cell r="Z109">
            <v>0</v>
          </cell>
          <cell r="AA109">
            <v>3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446</v>
          </cell>
        </row>
        <row r="110">
          <cell r="C110">
            <v>707</v>
          </cell>
          <cell r="D110">
            <v>74</v>
          </cell>
          <cell r="E110">
            <v>0</v>
          </cell>
          <cell r="F110">
            <v>0</v>
          </cell>
          <cell r="G110">
            <v>2</v>
          </cell>
          <cell r="H110">
            <v>1</v>
          </cell>
          <cell r="I110">
            <v>0</v>
          </cell>
          <cell r="J110">
            <v>2</v>
          </cell>
          <cell r="K110">
            <v>3</v>
          </cell>
          <cell r="L110">
            <v>3167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3</v>
          </cell>
          <cell r="S110">
            <v>1</v>
          </cell>
          <cell r="T110">
            <v>2</v>
          </cell>
          <cell r="U110">
            <v>0</v>
          </cell>
          <cell r="V110">
            <v>1</v>
          </cell>
          <cell r="W110">
            <v>2</v>
          </cell>
          <cell r="X110">
            <v>74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3</v>
          </cell>
          <cell r="AF110">
            <v>3168</v>
          </cell>
        </row>
        <row r="111">
          <cell r="C111">
            <v>710</v>
          </cell>
          <cell r="D111">
            <v>115</v>
          </cell>
          <cell r="E111">
            <v>0</v>
          </cell>
          <cell r="F111">
            <v>0</v>
          </cell>
          <cell r="G111">
            <v>5</v>
          </cell>
          <cell r="H111">
            <v>0</v>
          </cell>
          <cell r="I111">
            <v>0</v>
          </cell>
          <cell r="J111">
            <v>0</v>
          </cell>
          <cell r="K111">
            <v>2</v>
          </cell>
          <cell r="L111">
            <v>1816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2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115</v>
          </cell>
          <cell r="Y111">
            <v>0</v>
          </cell>
          <cell r="Z111">
            <v>0</v>
          </cell>
          <cell r="AA111">
            <v>5</v>
          </cell>
          <cell r="AB111">
            <v>0</v>
          </cell>
          <cell r="AC111">
            <v>0</v>
          </cell>
          <cell r="AD111">
            <v>0</v>
          </cell>
          <cell r="AE111">
            <v>2</v>
          </cell>
          <cell r="AF111">
            <v>1816</v>
          </cell>
        </row>
        <row r="112">
          <cell r="C112">
            <v>711</v>
          </cell>
          <cell r="D112">
            <v>11</v>
          </cell>
          <cell r="E112">
            <v>0</v>
          </cell>
          <cell r="F112">
            <v>0</v>
          </cell>
          <cell r="G112">
            <v>2</v>
          </cell>
          <cell r="H112">
            <v>0</v>
          </cell>
          <cell r="I112">
            <v>0</v>
          </cell>
          <cell r="J112">
            <v>1</v>
          </cell>
          <cell r="K112">
            <v>0</v>
          </cell>
          <cell r="L112">
            <v>377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</v>
          </cell>
          <cell r="U112">
            <v>0</v>
          </cell>
          <cell r="V112">
            <v>0</v>
          </cell>
          <cell r="W112">
            <v>1</v>
          </cell>
          <cell r="X112">
            <v>11</v>
          </cell>
          <cell r="Y112">
            <v>0</v>
          </cell>
          <cell r="Z112">
            <v>0</v>
          </cell>
          <cell r="AA112">
            <v>2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377</v>
          </cell>
        </row>
        <row r="113">
          <cell r="C113">
            <v>712</v>
          </cell>
          <cell r="D113">
            <v>9</v>
          </cell>
          <cell r="E113">
            <v>0</v>
          </cell>
          <cell r="F113">
            <v>0</v>
          </cell>
          <cell r="G113">
            <v>2</v>
          </cell>
          <cell r="H113">
            <v>0</v>
          </cell>
          <cell r="I113">
            <v>0</v>
          </cell>
          <cell r="J113">
            <v>0</v>
          </cell>
          <cell r="K113">
            <v>1</v>
          </cell>
          <cell r="L113">
            <v>185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9</v>
          </cell>
          <cell r="Y113">
            <v>0</v>
          </cell>
          <cell r="Z113">
            <v>0</v>
          </cell>
          <cell r="AA113">
            <v>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186</v>
          </cell>
        </row>
        <row r="114">
          <cell r="C114">
            <v>713</v>
          </cell>
          <cell r="D114">
            <v>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370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5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</v>
          </cell>
          <cell r="AF114">
            <v>370</v>
          </cell>
        </row>
        <row r="115">
          <cell r="C115">
            <v>714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7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7</v>
          </cell>
        </row>
        <row r="116">
          <cell r="C116">
            <v>715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12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12</v>
          </cell>
        </row>
        <row r="117">
          <cell r="C117">
            <v>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13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</v>
          </cell>
        </row>
        <row r="118">
          <cell r="C118">
            <v>717</v>
          </cell>
          <cell r="D118">
            <v>2</v>
          </cell>
          <cell r="E118">
            <v>0</v>
          </cell>
          <cell r="F118">
            <v>0</v>
          </cell>
          <cell r="G118">
            <v>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215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</v>
          </cell>
          <cell r="Y118">
            <v>0</v>
          </cell>
          <cell r="Z118">
            <v>0</v>
          </cell>
          <cell r="AA118">
            <v>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215</v>
          </cell>
        </row>
        <row r="119">
          <cell r="C119">
            <v>718</v>
          </cell>
          <cell r="D119">
            <v>4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286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286</v>
          </cell>
        </row>
        <row r="120">
          <cell r="C120">
            <v>719</v>
          </cell>
          <cell r="D120">
            <v>52</v>
          </cell>
          <cell r="E120">
            <v>0</v>
          </cell>
          <cell r="F120">
            <v>0</v>
          </cell>
          <cell r="G120">
            <v>21</v>
          </cell>
          <cell r="H120">
            <v>0</v>
          </cell>
          <cell r="I120">
            <v>0</v>
          </cell>
          <cell r="J120">
            <v>1</v>
          </cell>
          <cell r="K120">
            <v>2</v>
          </cell>
          <cell r="L120">
            <v>2431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2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1</v>
          </cell>
          <cell r="X120">
            <v>52</v>
          </cell>
          <cell r="Y120">
            <v>0</v>
          </cell>
          <cell r="Z120">
            <v>0</v>
          </cell>
          <cell r="AA120">
            <v>21</v>
          </cell>
          <cell r="AB120">
            <v>0</v>
          </cell>
          <cell r="AC120">
            <v>0</v>
          </cell>
          <cell r="AD120">
            <v>0</v>
          </cell>
          <cell r="AE120">
            <v>2</v>
          </cell>
          <cell r="AF120">
            <v>2431</v>
          </cell>
        </row>
        <row r="121">
          <cell r="C121">
            <v>720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12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12</v>
          </cell>
        </row>
        <row r="122">
          <cell r="C122">
            <v>721</v>
          </cell>
          <cell r="D122">
            <v>1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82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82</v>
          </cell>
        </row>
        <row r="123">
          <cell r="C123">
            <v>722</v>
          </cell>
          <cell r="D123">
            <v>93</v>
          </cell>
          <cell r="E123">
            <v>0</v>
          </cell>
          <cell r="F123">
            <v>0</v>
          </cell>
          <cell r="G123">
            <v>18</v>
          </cell>
          <cell r="H123">
            <v>0</v>
          </cell>
          <cell r="I123">
            <v>1</v>
          </cell>
          <cell r="J123">
            <v>1</v>
          </cell>
          <cell r="K123">
            <v>9</v>
          </cell>
          <cell r="L123">
            <v>3926</v>
          </cell>
          <cell r="M123">
            <v>0</v>
          </cell>
          <cell r="N123">
            <v>0</v>
          </cell>
          <cell r="O123">
            <v>0</v>
          </cell>
          <cell r="P123">
            <v>1</v>
          </cell>
          <cell r="Q123">
            <v>0</v>
          </cell>
          <cell r="R123">
            <v>7</v>
          </cell>
          <cell r="S123">
            <v>2</v>
          </cell>
          <cell r="T123">
            <v>1</v>
          </cell>
          <cell r="U123">
            <v>0</v>
          </cell>
          <cell r="V123">
            <v>2</v>
          </cell>
          <cell r="W123">
            <v>1</v>
          </cell>
          <cell r="X123">
            <v>93</v>
          </cell>
          <cell r="Y123">
            <v>0</v>
          </cell>
          <cell r="Z123">
            <v>0</v>
          </cell>
          <cell r="AA123">
            <v>18</v>
          </cell>
          <cell r="AB123">
            <v>0</v>
          </cell>
          <cell r="AC123">
            <v>1</v>
          </cell>
          <cell r="AD123">
            <v>0</v>
          </cell>
          <cell r="AE123">
            <v>7</v>
          </cell>
          <cell r="AF123">
            <v>3928</v>
          </cell>
        </row>
        <row r="124">
          <cell r="C124">
            <v>723</v>
          </cell>
          <cell r="D124">
            <v>2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98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98</v>
          </cell>
        </row>
        <row r="125">
          <cell r="C125">
            <v>724</v>
          </cell>
          <cell r="D125">
            <v>2</v>
          </cell>
          <cell r="E125">
            <v>0</v>
          </cell>
          <cell r="F125">
            <v>0</v>
          </cell>
          <cell r="G125">
            <v>1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79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</v>
          </cell>
          <cell r="Y125">
            <v>0</v>
          </cell>
          <cell r="Z125">
            <v>0</v>
          </cell>
          <cell r="AA125">
            <v>1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79</v>
          </cell>
        </row>
        <row r="126">
          <cell r="C126">
            <v>727</v>
          </cell>
          <cell r="D126">
            <v>40</v>
          </cell>
          <cell r="E126">
            <v>0</v>
          </cell>
          <cell r="F126">
            <v>0</v>
          </cell>
          <cell r="G126">
            <v>5</v>
          </cell>
          <cell r="H126">
            <v>0</v>
          </cell>
          <cell r="I126">
            <v>0</v>
          </cell>
          <cell r="J126">
            <v>1</v>
          </cell>
          <cell r="K126">
            <v>4</v>
          </cell>
          <cell r="L126">
            <v>1311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</v>
          </cell>
          <cell r="S126">
            <v>1</v>
          </cell>
          <cell r="T126">
            <v>1</v>
          </cell>
          <cell r="U126">
            <v>0</v>
          </cell>
          <cell r="V126">
            <v>1</v>
          </cell>
          <cell r="W126">
            <v>1</v>
          </cell>
          <cell r="X126">
            <v>40</v>
          </cell>
          <cell r="Y126">
            <v>0</v>
          </cell>
          <cell r="Z126">
            <v>0</v>
          </cell>
          <cell r="AA126">
            <v>5</v>
          </cell>
          <cell r="AB126">
            <v>0</v>
          </cell>
          <cell r="AC126">
            <v>0</v>
          </cell>
          <cell r="AD126">
            <v>0</v>
          </cell>
          <cell r="AE126">
            <v>3</v>
          </cell>
          <cell r="AF126">
            <v>1312</v>
          </cell>
        </row>
        <row r="127">
          <cell r="C127">
            <v>728</v>
          </cell>
          <cell r="D127">
            <v>114</v>
          </cell>
          <cell r="E127">
            <v>0</v>
          </cell>
          <cell r="F127">
            <v>0</v>
          </cell>
          <cell r="G127">
            <v>19</v>
          </cell>
          <cell r="H127">
            <v>18</v>
          </cell>
          <cell r="I127">
            <v>0</v>
          </cell>
          <cell r="J127">
            <v>0</v>
          </cell>
          <cell r="K127">
            <v>4</v>
          </cell>
          <cell r="L127">
            <v>2112</v>
          </cell>
          <cell r="M127">
            <v>0</v>
          </cell>
          <cell r="N127">
            <v>0</v>
          </cell>
          <cell r="O127">
            <v>17</v>
          </cell>
          <cell r="P127">
            <v>0</v>
          </cell>
          <cell r="Q127">
            <v>0</v>
          </cell>
          <cell r="R127">
            <v>4</v>
          </cell>
          <cell r="S127">
            <v>1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114</v>
          </cell>
          <cell r="Y127">
            <v>0</v>
          </cell>
          <cell r="Z127">
            <v>0</v>
          </cell>
          <cell r="AA127">
            <v>19</v>
          </cell>
          <cell r="AB127">
            <v>17</v>
          </cell>
          <cell r="AC127">
            <v>0</v>
          </cell>
          <cell r="AD127">
            <v>0</v>
          </cell>
          <cell r="AE127">
            <v>4</v>
          </cell>
          <cell r="AF127">
            <v>2113</v>
          </cell>
        </row>
        <row r="128">
          <cell r="C128">
            <v>804</v>
          </cell>
          <cell r="D128">
            <v>2627</v>
          </cell>
          <cell r="E128">
            <v>1</v>
          </cell>
          <cell r="F128">
            <v>4</v>
          </cell>
          <cell r="G128">
            <v>513</v>
          </cell>
          <cell r="H128">
            <v>1</v>
          </cell>
          <cell r="I128">
            <v>8</v>
          </cell>
          <cell r="J128">
            <v>19</v>
          </cell>
          <cell r="K128">
            <v>196</v>
          </cell>
          <cell r="L128">
            <v>97663</v>
          </cell>
          <cell r="M128">
            <v>0</v>
          </cell>
          <cell r="N128">
            <v>1</v>
          </cell>
          <cell r="O128">
            <v>0</v>
          </cell>
          <cell r="P128">
            <v>8</v>
          </cell>
          <cell r="Q128">
            <v>3</v>
          </cell>
          <cell r="R128">
            <v>119</v>
          </cell>
          <cell r="S128">
            <v>77</v>
          </cell>
          <cell r="T128">
            <v>17</v>
          </cell>
          <cell r="U128">
            <v>0</v>
          </cell>
          <cell r="V128">
            <v>77</v>
          </cell>
          <cell r="W128">
            <v>17</v>
          </cell>
          <cell r="X128">
            <v>2627</v>
          </cell>
          <cell r="Y128">
            <v>1</v>
          </cell>
          <cell r="Z128">
            <v>4</v>
          </cell>
          <cell r="AA128">
            <v>513</v>
          </cell>
          <cell r="AB128">
            <v>0</v>
          </cell>
          <cell r="AC128">
            <v>8</v>
          </cell>
          <cell r="AD128">
            <v>3</v>
          </cell>
          <cell r="AE128">
            <v>119</v>
          </cell>
          <cell r="AF128">
            <v>97740</v>
          </cell>
        </row>
        <row r="129">
          <cell r="C129">
            <v>805</v>
          </cell>
          <cell r="D129">
            <v>12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505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12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505</v>
          </cell>
        </row>
        <row r="130">
          <cell r="C130">
            <v>806</v>
          </cell>
          <cell r="D130">
            <v>55</v>
          </cell>
          <cell r="E130">
            <v>0</v>
          </cell>
          <cell r="F130">
            <v>0</v>
          </cell>
          <cell r="G130">
            <v>8</v>
          </cell>
          <cell r="H130">
            <v>7</v>
          </cell>
          <cell r="I130">
            <v>0</v>
          </cell>
          <cell r="J130">
            <v>0</v>
          </cell>
          <cell r="K130">
            <v>4</v>
          </cell>
          <cell r="L130">
            <v>1205</v>
          </cell>
          <cell r="M130">
            <v>0</v>
          </cell>
          <cell r="N130">
            <v>0</v>
          </cell>
          <cell r="O130">
            <v>7</v>
          </cell>
          <cell r="P130">
            <v>0</v>
          </cell>
          <cell r="Q130">
            <v>0</v>
          </cell>
          <cell r="R130">
            <v>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55</v>
          </cell>
          <cell r="Y130">
            <v>0</v>
          </cell>
          <cell r="Z130">
            <v>0</v>
          </cell>
          <cell r="AA130">
            <v>8</v>
          </cell>
          <cell r="AB130">
            <v>7</v>
          </cell>
          <cell r="AC130">
            <v>0</v>
          </cell>
          <cell r="AD130">
            <v>0</v>
          </cell>
          <cell r="AE130">
            <v>4</v>
          </cell>
          <cell r="AF130">
            <v>1205</v>
          </cell>
        </row>
        <row r="131">
          <cell r="C131">
            <v>807</v>
          </cell>
          <cell r="D131">
            <v>6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248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6</v>
          </cell>
          <cell r="Y131">
            <v>0</v>
          </cell>
          <cell r="Z131">
            <v>0</v>
          </cell>
          <cell r="AA131">
            <v>1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248</v>
          </cell>
        </row>
        <row r="132">
          <cell r="C132">
            <v>808</v>
          </cell>
          <cell r="D132">
            <v>5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158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5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158</v>
          </cell>
        </row>
        <row r="133">
          <cell r="C133">
            <v>809</v>
          </cell>
          <cell r="D133">
            <v>12</v>
          </cell>
          <cell r="E133">
            <v>0</v>
          </cell>
          <cell r="F133">
            <v>0</v>
          </cell>
          <cell r="G133">
            <v>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311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</v>
          </cell>
          <cell r="Y133">
            <v>0</v>
          </cell>
          <cell r="Z133">
            <v>0</v>
          </cell>
          <cell r="AA133">
            <v>2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311</v>
          </cell>
        </row>
        <row r="134">
          <cell r="C134">
            <v>810</v>
          </cell>
          <cell r="D134">
            <v>6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270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270</v>
          </cell>
        </row>
        <row r="135">
          <cell r="C135">
            <v>811</v>
          </cell>
          <cell r="D135">
            <v>46</v>
          </cell>
          <cell r="E135">
            <v>0</v>
          </cell>
          <cell r="F135">
            <v>0</v>
          </cell>
          <cell r="G135">
            <v>2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328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46</v>
          </cell>
          <cell r="Y135">
            <v>0</v>
          </cell>
          <cell r="Z135">
            <v>0</v>
          </cell>
          <cell r="AA135">
            <v>2</v>
          </cell>
          <cell r="AB135">
            <v>0</v>
          </cell>
          <cell r="AC135">
            <v>0</v>
          </cell>
          <cell r="AD135">
            <v>0</v>
          </cell>
          <cell r="AE135">
            <v>1</v>
          </cell>
          <cell r="AF135">
            <v>328</v>
          </cell>
        </row>
        <row r="136">
          <cell r="C136">
            <v>812</v>
          </cell>
          <cell r="D136">
            <v>6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254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6</v>
          </cell>
          <cell r="Y136">
            <v>0</v>
          </cell>
          <cell r="Z136">
            <v>0</v>
          </cell>
          <cell r="AA136">
            <v>1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254</v>
          </cell>
        </row>
        <row r="137">
          <cell r="C137">
            <v>813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21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</v>
          </cell>
          <cell r="AF137">
            <v>21</v>
          </cell>
        </row>
        <row r="138">
          <cell r="C138">
            <v>815</v>
          </cell>
          <cell r="D138">
            <v>1128</v>
          </cell>
          <cell r="E138">
            <v>0</v>
          </cell>
          <cell r="F138">
            <v>0</v>
          </cell>
          <cell r="G138">
            <v>94</v>
          </cell>
          <cell r="H138">
            <v>6</v>
          </cell>
          <cell r="I138">
            <v>2</v>
          </cell>
          <cell r="J138">
            <v>3</v>
          </cell>
          <cell r="K138">
            <v>39</v>
          </cell>
          <cell r="L138">
            <v>14685</v>
          </cell>
          <cell r="M138">
            <v>0</v>
          </cell>
          <cell r="N138">
            <v>0</v>
          </cell>
          <cell r="O138">
            <v>3</v>
          </cell>
          <cell r="P138">
            <v>2</v>
          </cell>
          <cell r="Q138">
            <v>1</v>
          </cell>
          <cell r="R138">
            <v>31</v>
          </cell>
          <cell r="S138">
            <v>8</v>
          </cell>
          <cell r="T138">
            <v>5</v>
          </cell>
          <cell r="U138">
            <v>0</v>
          </cell>
          <cell r="V138">
            <v>8</v>
          </cell>
          <cell r="W138">
            <v>5</v>
          </cell>
          <cell r="X138">
            <v>1128</v>
          </cell>
          <cell r="Y138">
            <v>0</v>
          </cell>
          <cell r="Z138">
            <v>0</v>
          </cell>
          <cell r="AA138">
            <v>94</v>
          </cell>
          <cell r="AB138">
            <v>3</v>
          </cell>
          <cell r="AC138">
            <v>2</v>
          </cell>
          <cell r="AD138">
            <v>1</v>
          </cell>
          <cell r="AE138">
            <v>31</v>
          </cell>
          <cell r="AF138">
            <v>14693</v>
          </cell>
        </row>
        <row r="139">
          <cell r="C139">
            <v>816</v>
          </cell>
          <cell r="D139">
            <v>193</v>
          </cell>
          <cell r="E139">
            <v>0</v>
          </cell>
          <cell r="F139">
            <v>0</v>
          </cell>
          <cell r="G139">
            <v>17</v>
          </cell>
          <cell r="H139">
            <v>0</v>
          </cell>
          <cell r="I139">
            <v>0</v>
          </cell>
          <cell r="J139">
            <v>1</v>
          </cell>
          <cell r="K139">
            <v>23</v>
          </cell>
          <cell r="L139">
            <v>3960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1</v>
          </cell>
          <cell r="R139">
            <v>17</v>
          </cell>
          <cell r="S139">
            <v>6</v>
          </cell>
          <cell r="T139">
            <v>0</v>
          </cell>
          <cell r="U139">
            <v>0</v>
          </cell>
          <cell r="V139">
            <v>6</v>
          </cell>
          <cell r="W139">
            <v>0</v>
          </cell>
          <cell r="X139">
            <v>193</v>
          </cell>
          <cell r="Y139">
            <v>0</v>
          </cell>
          <cell r="Z139">
            <v>0</v>
          </cell>
          <cell r="AA139">
            <v>17</v>
          </cell>
          <cell r="AB139">
            <v>0</v>
          </cell>
          <cell r="AC139">
            <v>0</v>
          </cell>
          <cell r="AD139">
            <v>1</v>
          </cell>
          <cell r="AE139">
            <v>17</v>
          </cell>
          <cell r="AF139">
            <v>3966</v>
          </cell>
        </row>
        <row r="140">
          <cell r="C140">
            <v>818</v>
          </cell>
          <cell r="D140">
            <v>353</v>
          </cell>
          <cell r="E140">
            <v>0</v>
          </cell>
          <cell r="F140">
            <v>0</v>
          </cell>
          <cell r="G140">
            <v>48</v>
          </cell>
          <cell r="H140">
            <v>1</v>
          </cell>
          <cell r="I140">
            <v>2</v>
          </cell>
          <cell r="J140">
            <v>0</v>
          </cell>
          <cell r="K140">
            <v>16</v>
          </cell>
          <cell r="L140">
            <v>9785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0</v>
          </cell>
          <cell r="R140">
            <v>11</v>
          </cell>
          <cell r="S140">
            <v>5</v>
          </cell>
          <cell r="T140">
            <v>1</v>
          </cell>
          <cell r="U140">
            <v>0</v>
          </cell>
          <cell r="V140">
            <v>5</v>
          </cell>
          <cell r="W140">
            <v>1</v>
          </cell>
          <cell r="X140">
            <v>353</v>
          </cell>
          <cell r="Y140">
            <v>0</v>
          </cell>
          <cell r="Z140">
            <v>0</v>
          </cell>
          <cell r="AA140">
            <v>48</v>
          </cell>
          <cell r="AB140">
            <v>0</v>
          </cell>
          <cell r="AC140">
            <v>2</v>
          </cell>
          <cell r="AD140">
            <v>0</v>
          </cell>
          <cell r="AE140">
            <v>11</v>
          </cell>
          <cell r="AF140">
            <v>9790</v>
          </cell>
        </row>
        <row r="141">
          <cell r="C141">
            <v>820</v>
          </cell>
          <cell r="D141">
            <v>309</v>
          </cell>
          <cell r="E141">
            <v>1</v>
          </cell>
          <cell r="F141">
            <v>0</v>
          </cell>
          <cell r="G141">
            <v>224</v>
          </cell>
          <cell r="H141">
            <v>3</v>
          </cell>
          <cell r="I141">
            <v>1</v>
          </cell>
          <cell r="J141">
            <v>9</v>
          </cell>
          <cell r="K141">
            <v>18</v>
          </cell>
          <cell r="L141">
            <v>14503</v>
          </cell>
          <cell r="M141">
            <v>1</v>
          </cell>
          <cell r="N141">
            <v>1</v>
          </cell>
          <cell r="O141">
            <v>2</v>
          </cell>
          <cell r="P141">
            <v>1</v>
          </cell>
          <cell r="Q141">
            <v>0</v>
          </cell>
          <cell r="R141">
            <v>11</v>
          </cell>
          <cell r="S141">
            <v>7</v>
          </cell>
          <cell r="T141">
            <v>9</v>
          </cell>
          <cell r="U141">
            <v>1</v>
          </cell>
          <cell r="V141">
            <v>7</v>
          </cell>
          <cell r="W141">
            <v>9</v>
          </cell>
          <cell r="X141">
            <v>310</v>
          </cell>
          <cell r="Y141">
            <v>1</v>
          </cell>
          <cell r="Z141">
            <v>0</v>
          </cell>
          <cell r="AA141">
            <v>224</v>
          </cell>
          <cell r="AB141">
            <v>2</v>
          </cell>
          <cell r="AC141">
            <v>1</v>
          </cell>
          <cell r="AD141">
            <v>0</v>
          </cell>
          <cell r="AE141">
            <v>11</v>
          </cell>
          <cell r="AF141">
            <v>14510</v>
          </cell>
        </row>
        <row r="142">
          <cell r="C142">
            <v>821</v>
          </cell>
          <cell r="D142">
            <v>185</v>
          </cell>
          <cell r="E142">
            <v>0</v>
          </cell>
          <cell r="F142">
            <v>0</v>
          </cell>
          <cell r="G142">
            <v>13</v>
          </cell>
          <cell r="H142">
            <v>0</v>
          </cell>
          <cell r="I142">
            <v>0</v>
          </cell>
          <cell r="J142">
            <v>7</v>
          </cell>
          <cell r="K142">
            <v>3</v>
          </cell>
          <cell r="L142">
            <v>4671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1</v>
          </cell>
          <cell r="S142">
            <v>1</v>
          </cell>
          <cell r="T142">
            <v>8</v>
          </cell>
          <cell r="U142">
            <v>0</v>
          </cell>
          <cell r="V142">
            <v>1</v>
          </cell>
          <cell r="W142">
            <v>8</v>
          </cell>
          <cell r="X142">
            <v>185</v>
          </cell>
          <cell r="Y142">
            <v>0</v>
          </cell>
          <cell r="Z142">
            <v>0</v>
          </cell>
          <cell r="AA142">
            <v>13</v>
          </cell>
          <cell r="AB142">
            <v>0</v>
          </cell>
          <cell r="AC142">
            <v>0</v>
          </cell>
          <cell r="AD142">
            <v>0</v>
          </cell>
          <cell r="AE142">
            <v>1</v>
          </cell>
          <cell r="AF142">
            <v>4672</v>
          </cell>
        </row>
        <row r="143">
          <cell r="C143">
            <v>826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>
            <v>827</v>
          </cell>
          <cell r="D144">
            <v>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7</v>
          </cell>
        </row>
        <row r="145">
          <cell r="C145">
            <v>829</v>
          </cell>
          <cell r="D145">
            <v>31</v>
          </cell>
          <cell r="E145">
            <v>0</v>
          </cell>
          <cell r="F145">
            <v>0</v>
          </cell>
          <cell r="G145">
            <v>9</v>
          </cell>
          <cell r="H145">
            <v>0</v>
          </cell>
          <cell r="I145">
            <v>0</v>
          </cell>
          <cell r="J145">
            <v>0</v>
          </cell>
          <cell r="K145">
            <v>4</v>
          </cell>
          <cell r="L145">
            <v>1438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</v>
          </cell>
          <cell r="S145">
            <v>3</v>
          </cell>
          <cell r="T145">
            <v>0</v>
          </cell>
          <cell r="U145">
            <v>0</v>
          </cell>
          <cell r="V145">
            <v>3</v>
          </cell>
          <cell r="W145">
            <v>0</v>
          </cell>
          <cell r="X145">
            <v>31</v>
          </cell>
          <cell r="Y145">
            <v>0</v>
          </cell>
          <cell r="Z145">
            <v>0</v>
          </cell>
          <cell r="AA145">
            <v>9</v>
          </cell>
          <cell r="AB145">
            <v>0</v>
          </cell>
          <cell r="AC145">
            <v>0</v>
          </cell>
          <cell r="AD145">
            <v>0</v>
          </cell>
          <cell r="AE145">
            <v>1</v>
          </cell>
          <cell r="AF145">
            <v>1441</v>
          </cell>
        </row>
        <row r="146">
          <cell r="C146">
            <v>830</v>
          </cell>
          <cell r="D146">
            <v>31</v>
          </cell>
          <cell r="E146">
            <v>0</v>
          </cell>
          <cell r="F146">
            <v>0</v>
          </cell>
          <cell r="G146">
            <v>3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328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31</v>
          </cell>
          <cell r="Y146">
            <v>0</v>
          </cell>
          <cell r="Z146">
            <v>0</v>
          </cell>
          <cell r="AA146">
            <v>3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328</v>
          </cell>
        </row>
        <row r="147">
          <cell r="C147">
            <v>832</v>
          </cell>
          <cell r="D147">
            <v>2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37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2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</v>
          </cell>
        </row>
        <row r="148">
          <cell r="C148">
            <v>833</v>
          </cell>
          <cell r="D148">
            <v>4</v>
          </cell>
          <cell r="E148">
            <v>0</v>
          </cell>
          <cell r="F148">
            <v>0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9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4</v>
          </cell>
          <cell r="Y148">
            <v>0</v>
          </cell>
          <cell r="Z148">
            <v>0</v>
          </cell>
          <cell r="AA148">
            <v>4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9</v>
          </cell>
        </row>
        <row r="149">
          <cell r="C149">
            <v>834</v>
          </cell>
          <cell r="D149">
            <v>10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256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256</v>
          </cell>
        </row>
        <row r="150">
          <cell r="C150">
            <v>840</v>
          </cell>
          <cell r="D150">
            <v>218</v>
          </cell>
          <cell r="E150">
            <v>0</v>
          </cell>
          <cell r="F150">
            <v>0</v>
          </cell>
          <cell r="G150">
            <v>4</v>
          </cell>
          <cell r="H150">
            <v>0</v>
          </cell>
          <cell r="I150">
            <v>0</v>
          </cell>
          <cell r="J150">
            <v>11</v>
          </cell>
          <cell r="K150">
            <v>3</v>
          </cell>
          <cell r="L150">
            <v>4422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3</v>
          </cell>
          <cell r="S150">
            <v>5</v>
          </cell>
          <cell r="T150">
            <v>6</v>
          </cell>
          <cell r="U150">
            <v>0</v>
          </cell>
          <cell r="V150">
            <v>5</v>
          </cell>
          <cell r="W150">
            <v>6</v>
          </cell>
          <cell r="X150">
            <v>218</v>
          </cell>
          <cell r="Y150">
            <v>0</v>
          </cell>
          <cell r="Z150">
            <v>0</v>
          </cell>
          <cell r="AA150">
            <v>4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4427</v>
          </cell>
        </row>
        <row r="151">
          <cell r="C151">
            <v>841</v>
          </cell>
          <cell r="D151">
            <v>99</v>
          </cell>
          <cell r="E151">
            <v>0</v>
          </cell>
          <cell r="F151">
            <v>0</v>
          </cell>
          <cell r="G151">
            <v>3</v>
          </cell>
          <cell r="H151">
            <v>1</v>
          </cell>
          <cell r="I151">
            <v>0</v>
          </cell>
          <cell r="J151">
            <v>19</v>
          </cell>
          <cell r="K151">
            <v>5</v>
          </cell>
          <cell r="L151">
            <v>4802</v>
          </cell>
          <cell r="M151">
            <v>0</v>
          </cell>
          <cell r="N151">
            <v>0</v>
          </cell>
          <cell r="O151">
            <v>1</v>
          </cell>
          <cell r="P151">
            <v>0</v>
          </cell>
          <cell r="Q151">
            <v>0</v>
          </cell>
          <cell r="R151">
            <v>4</v>
          </cell>
          <cell r="S151">
            <v>5</v>
          </cell>
          <cell r="T151">
            <v>15</v>
          </cell>
          <cell r="U151">
            <v>0</v>
          </cell>
          <cell r="V151">
            <v>5</v>
          </cell>
          <cell r="W151">
            <v>15</v>
          </cell>
          <cell r="X151">
            <v>99</v>
          </cell>
          <cell r="Y151">
            <v>0</v>
          </cell>
          <cell r="Z151">
            <v>0</v>
          </cell>
          <cell r="AA151">
            <v>3</v>
          </cell>
          <cell r="AB151">
            <v>1</v>
          </cell>
          <cell r="AC151">
            <v>0</v>
          </cell>
          <cell r="AD151">
            <v>0</v>
          </cell>
          <cell r="AE151">
            <v>4</v>
          </cell>
          <cell r="AF151">
            <v>4807</v>
          </cell>
        </row>
        <row r="152">
          <cell r="C152">
            <v>842</v>
          </cell>
          <cell r="D152">
            <v>32</v>
          </cell>
          <cell r="E152">
            <v>0</v>
          </cell>
          <cell r="F152">
            <v>0</v>
          </cell>
          <cell r="G152">
            <v>4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467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32</v>
          </cell>
          <cell r="Y152">
            <v>0</v>
          </cell>
          <cell r="Z152">
            <v>0</v>
          </cell>
          <cell r="AA152">
            <v>4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467</v>
          </cell>
        </row>
        <row r="153">
          <cell r="C153">
            <v>843</v>
          </cell>
          <cell r="D153">
            <v>218</v>
          </cell>
          <cell r="E153">
            <v>0</v>
          </cell>
          <cell r="F153">
            <v>0</v>
          </cell>
          <cell r="G153">
            <v>18</v>
          </cell>
          <cell r="H153">
            <v>6</v>
          </cell>
          <cell r="I153">
            <v>1</v>
          </cell>
          <cell r="J153">
            <v>1</v>
          </cell>
          <cell r="K153">
            <v>1</v>
          </cell>
          <cell r="L153">
            <v>3461</v>
          </cell>
          <cell r="M153">
            <v>0</v>
          </cell>
          <cell r="N153">
            <v>0</v>
          </cell>
          <cell r="O153">
            <v>5</v>
          </cell>
          <cell r="P153">
            <v>1</v>
          </cell>
          <cell r="Q153">
            <v>0</v>
          </cell>
          <cell r="R153">
            <v>0</v>
          </cell>
          <cell r="S153">
            <v>2</v>
          </cell>
          <cell r="T153">
            <v>1</v>
          </cell>
          <cell r="U153">
            <v>0</v>
          </cell>
          <cell r="V153">
            <v>2</v>
          </cell>
          <cell r="W153">
            <v>1</v>
          </cell>
          <cell r="X153">
            <v>218</v>
          </cell>
          <cell r="Y153">
            <v>0</v>
          </cell>
          <cell r="Z153">
            <v>0</v>
          </cell>
          <cell r="AA153">
            <v>18</v>
          </cell>
          <cell r="AB153">
            <v>5</v>
          </cell>
          <cell r="AC153">
            <v>1</v>
          </cell>
          <cell r="AD153">
            <v>0</v>
          </cell>
          <cell r="AE153">
            <v>0</v>
          </cell>
          <cell r="AF153">
            <v>3463</v>
          </cell>
        </row>
        <row r="154">
          <cell r="C154">
            <v>844</v>
          </cell>
          <cell r="D154">
            <v>28</v>
          </cell>
          <cell r="E154">
            <v>0</v>
          </cell>
          <cell r="F154">
            <v>0</v>
          </cell>
          <cell r="G154">
            <v>1</v>
          </cell>
          <cell r="H154">
            <v>0</v>
          </cell>
          <cell r="I154">
            <v>0</v>
          </cell>
          <cell r="J154">
            <v>0</v>
          </cell>
          <cell r="K154">
            <v>2</v>
          </cell>
          <cell r="L154">
            <v>720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28</v>
          </cell>
          <cell r="Y154">
            <v>0</v>
          </cell>
          <cell r="Z154">
            <v>0</v>
          </cell>
          <cell r="AA154">
            <v>1</v>
          </cell>
          <cell r="AB154">
            <v>0</v>
          </cell>
          <cell r="AC154">
            <v>0</v>
          </cell>
          <cell r="AD154">
            <v>0</v>
          </cell>
          <cell r="AE154">
            <v>2</v>
          </cell>
          <cell r="AF154">
            <v>720</v>
          </cell>
        </row>
        <row r="155">
          <cell r="C155">
            <v>847</v>
          </cell>
          <cell r="D155">
            <v>85</v>
          </cell>
          <cell r="E155">
            <v>0</v>
          </cell>
          <cell r="F155">
            <v>0</v>
          </cell>
          <cell r="G155">
            <v>4</v>
          </cell>
          <cell r="H155">
            <v>0</v>
          </cell>
          <cell r="I155">
            <v>0</v>
          </cell>
          <cell r="J155">
            <v>0</v>
          </cell>
          <cell r="K155">
            <v>1</v>
          </cell>
          <cell r="L155">
            <v>883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1</v>
          </cell>
          <cell r="W155">
            <v>0</v>
          </cell>
          <cell r="X155">
            <v>85</v>
          </cell>
          <cell r="Y155">
            <v>0</v>
          </cell>
          <cell r="Z155">
            <v>0</v>
          </cell>
          <cell r="AA155">
            <v>4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884</v>
          </cell>
        </row>
        <row r="156">
          <cell r="C156">
            <v>852</v>
          </cell>
          <cell r="D156">
            <v>39</v>
          </cell>
          <cell r="E156">
            <v>1</v>
          </cell>
          <cell r="F156">
            <v>0</v>
          </cell>
          <cell r="G156">
            <v>35</v>
          </cell>
          <cell r="H156">
            <v>1</v>
          </cell>
          <cell r="I156">
            <v>0</v>
          </cell>
          <cell r="J156">
            <v>1</v>
          </cell>
          <cell r="K156">
            <v>3</v>
          </cell>
          <cell r="L156">
            <v>2496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3</v>
          </cell>
          <cell r="T156">
            <v>2</v>
          </cell>
          <cell r="U156">
            <v>0</v>
          </cell>
          <cell r="V156">
            <v>3</v>
          </cell>
          <cell r="W156">
            <v>2</v>
          </cell>
          <cell r="X156">
            <v>39</v>
          </cell>
          <cell r="Y156">
            <v>1</v>
          </cell>
          <cell r="Z156">
            <v>0</v>
          </cell>
          <cell r="AA156">
            <v>35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2499</v>
          </cell>
        </row>
        <row r="157">
          <cell r="C157">
            <v>854</v>
          </cell>
          <cell r="D157">
            <v>599</v>
          </cell>
          <cell r="E157">
            <v>0</v>
          </cell>
          <cell r="F157">
            <v>0</v>
          </cell>
          <cell r="G157">
            <v>105</v>
          </cell>
          <cell r="H157">
            <v>0</v>
          </cell>
          <cell r="I157">
            <v>2</v>
          </cell>
          <cell r="J157">
            <v>0</v>
          </cell>
          <cell r="K157">
            <v>12</v>
          </cell>
          <cell r="L157">
            <v>21390</v>
          </cell>
          <cell r="M157">
            <v>0</v>
          </cell>
          <cell r="N157">
            <v>0</v>
          </cell>
          <cell r="O157">
            <v>0</v>
          </cell>
          <cell r="P157">
            <v>2</v>
          </cell>
          <cell r="Q157">
            <v>0</v>
          </cell>
          <cell r="R157">
            <v>8</v>
          </cell>
          <cell r="S157">
            <v>3</v>
          </cell>
          <cell r="T157">
            <v>1</v>
          </cell>
          <cell r="U157">
            <v>0</v>
          </cell>
          <cell r="V157">
            <v>3</v>
          </cell>
          <cell r="W157">
            <v>1</v>
          </cell>
          <cell r="X157">
            <v>599</v>
          </cell>
          <cell r="Y157">
            <v>0</v>
          </cell>
          <cell r="Z157">
            <v>0</v>
          </cell>
          <cell r="AA157">
            <v>105</v>
          </cell>
          <cell r="AB157">
            <v>0</v>
          </cell>
          <cell r="AC157">
            <v>2</v>
          </cell>
          <cell r="AD157">
            <v>0</v>
          </cell>
          <cell r="AE157">
            <v>8</v>
          </cell>
          <cell r="AF157">
            <v>21393</v>
          </cell>
        </row>
        <row r="158">
          <cell r="C158">
            <v>855</v>
          </cell>
          <cell r="D158">
            <v>7</v>
          </cell>
          <cell r="E158">
            <v>0</v>
          </cell>
          <cell r="F158">
            <v>0</v>
          </cell>
          <cell r="G158">
            <v>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676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7</v>
          </cell>
          <cell r="Y158">
            <v>0</v>
          </cell>
          <cell r="Z158">
            <v>0</v>
          </cell>
          <cell r="AA158">
            <v>2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676</v>
          </cell>
        </row>
        <row r="159">
          <cell r="C159">
            <v>857</v>
          </cell>
          <cell r="D159">
            <v>29</v>
          </cell>
          <cell r="E159">
            <v>0</v>
          </cell>
          <cell r="F159">
            <v>0</v>
          </cell>
          <cell r="G159">
            <v>1</v>
          </cell>
          <cell r="H159">
            <v>0</v>
          </cell>
          <cell r="I159">
            <v>0</v>
          </cell>
          <cell r="J159">
            <v>0</v>
          </cell>
          <cell r="K159">
            <v>3</v>
          </cell>
          <cell r="L159">
            <v>708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3</v>
          </cell>
          <cell r="U159">
            <v>0</v>
          </cell>
          <cell r="V159">
            <v>0</v>
          </cell>
          <cell r="W159">
            <v>3</v>
          </cell>
          <cell r="X159">
            <v>29</v>
          </cell>
          <cell r="Y159">
            <v>0</v>
          </cell>
          <cell r="Z159">
            <v>0</v>
          </cell>
          <cell r="AA159">
            <v>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708</v>
          </cell>
        </row>
        <row r="160">
          <cell r="C160">
            <v>858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1</v>
          </cell>
        </row>
        <row r="161">
          <cell r="C161">
            <v>859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C162">
            <v>863</v>
          </cell>
          <cell r="D162">
            <v>433</v>
          </cell>
          <cell r="E162">
            <v>0</v>
          </cell>
          <cell r="F162">
            <v>0</v>
          </cell>
          <cell r="G162">
            <v>30</v>
          </cell>
          <cell r="H162">
            <v>0</v>
          </cell>
          <cell r="I162">
            <v>0</v>
          </cell>
          <cell r="J162">
            <v>0</v>
          </cell>
          <cell r="K162">
            <v>14</v>
          </cell>
          <cell r="L162">
            <v>20303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9</v>
          </cell>
          <cell r="S162">
            <v>3</v>
          </cell>
          <cell r="T162">
            <v>2</v>
          </cell>
          <cell r="U162">
            <v>0</v>
          </cell>
          <cell r="V162">
            <v>3</v>
          </cell>
          <cell r="W162">
            <v>2</v>
          </cell>
          <cell r="X162">
            <v>433</v>
          </cell>
          <cell r="Y162">
            <v>0</v>
          </cell>
          <cell r="Z162">
            <v>0</v>
          </cell>
          <cell r="AA162">
            <v>30</v>
          </cell>
          <cell r="AB162">
            <v>0</v>
          </cell>
          <cell r="AC162">
            <v>0</v>
          </cell>
          <cell r="AD162">
            <v>0</v>
          </cell>
          <cell r="AE162">
            <v>9</v>
          </cell>
          <cell r="AF162">
            <v>20306</v>
          </cell>
        </row>
        <row r="163">
          <cell r="C163">
            <v>866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36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36</v>
          </cell>
        </row>
        <row r="164">
          <cell r="C164">
            <v>867</v>
          </cell>
          <cell r="D164">
            <v>82</v>
          </cell>
          <cell r="E164">
            <v>0</v>
          </cell>
          <cell r="F164">
            <v>0</v>
          </cell>
          <cell r="G164">
            <v>11</v>
          </cell>
          <cell r="H164">
            <v>1</v>
          </cell>
          <cell r="I164">
            <v>0</v>
          </cell>
          <cell r="J164">
            <v>0</v>
          </cell>
          <cell r="K164">
            <v>6</v>
          </cell>
          <cell r="L164">
            <v>1862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4</v>
          </cell>
          <cell r="S164">
            <v>2</v>
          </cell>
          <cell r="T164">
            <v>1</v>
          </cell>
          <cell r="U164">
            <v>0</v>
          </cell>
          <cell r="V164">
            <v>2</v>
          </cell>
          <cell r="W164">
            <v>1</v>
          </cell>
          <cell r="X164">
            <v>82</v>
          </cell>
          <cell r="Y164">
            <v>0</v>
          </cell>
          <cell r="Z164">
            <v>0</v>
          </cell>
          <cell r="AA164">
            <v>11</v>
          </cell>
          <cell r="AB164">
            <v>0</v>
          </cell>
          <cell r="AC164">
            <v>0</v>
          </cell>
          <cell r="AD164">
            <v>0</v>
          </cell>
          <cell r="AE164">
            <v>4</v>
          </cell>
          <cell r="AF164">
            <v>1864</v>
          </cell>
        </row>
        <row r="165">
          <cell r="C165">
            <v>868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</v>
          </cell>
          <cell r="J165">
            <v>0</v>
          </cell>
          <cell r="K165">
            <v>0</v>
          </cell>
          <cell r="L165">
            <v>78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</v>
          </cell>
          <cell r="AE165">
            <v>0</v>
          </cell>
          <cell r="AF165">
            <v>78</v>
          </cell>
        </row>
        <row r="166">
          <cell r="C166">
            <v>869</v>
          </cell>
          <cell r="D166">
            <v>6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97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97</v>
          </cell>
        </row>
        <row r="167">
          <cell r="C167">
            <v>870</v>
          </cell>
          <cell r="D167">
            <v>1230</v>
          </cell>
          <cell r="E167">
            <v>0</v>
          </cell>
          <cell r="F167">
            <v>0</v>
          </cell>
          <cell r="G167">
            <v>1</v>
          </cell>
          <cell r="H167">
            <v>4</v>
          </cell>
          <cell r="I167">
            <v>0</v>
          </cell>
          <cell r="J167">
            <v>74</v>
          </cell>
          <cell r="K167">
            <v>10</v>
          </cell>
          <cell r="L167">
            <v>16062</v>
          </cell>
          <cell r="M167">
            <v>1</v>
          </cell>
          <cell r="N167">
            <v>0</v>
          </cell>
          <cell r="O167">
            <v>2</v>
          </cell>
          <cell r="P167">
            <v>0</v>
          </cell>
          <cell r="Q167">
            <v>73</v>
          </cell>
          <cell r="R167">
            <v>9</v>
          </cell>
          <cell r="S167">
            <v>3</v>
          </cell>
          <cell r="T167">
            <v>0</v>
          </cell>
          <cell r="U167">
            <v>1</v>
          </cell>
          <cell r="V167">
            <v>3</v>
          </cell>
          <cell r="W167">
            <v>0</v>
          </cell>
          <cell r="X167">
            <v>1231</v>
          </cell>
          <cell r="Y167">
            <v>0</v>
          </cell>
          <cell r="Z167">
            <v>0</v>
          </cell>
          <cell r="AA167">
            <v>1</v>
          </cell>
          <cell r="AB167">
            <v>2</v>
          </cell>
          <cell r="AC167">
            <v>0</v>
          </cell>
          <cell r="AD167">
            <v>73</v>
          </cell>
          <cell r="AE167">
            <v>9</v>
          </cell>
          <cell r="AF167">
            <v>16065</v>
          </cell>
        </row>
        <row r="168">
          <cell r="C168">
            <v>871</v>
          </cell>
          <cell r="D168">
            <v>2952</v>
          </cell>
          <cell r="E168">
            <v>0</v>
          </cell>
          <cell r="F168">
            <v>3</v>
          </cell>
          <cell r="G168">
            <v>235</v>
          </cell>
          <cell r="H168">
            <v>4</v>
          </cell>
          <cell r="I168">
            <v>5</v>
          </cell>
          <cell r="J168">
            <v>1</v>
          </cell>
          <cell r="K168">
            <v>106</v>
          </cell>
          <cell r="L168">
            <v>29080</v>
          </cell>
          <cell r="M168">
            <v>1</v>
          </cell>
          <cell r="N168">
            <v>0</v>
          </cell>
          <cell r="O168">
            <v>1</v>
          </cell>
          <cell r="P168">
            <v>5</v>
          </cell>
          <cell r="Q168">
            <v>0</v>
          </cell>
          <cell r="R168">
            <v>92</v>
          </cell>
          <cell r="S168">
            <v>16</v>
          </cell>
          <cell r="T168">
            <v>1</v>
          </cell>
          <cell r="U168">
            <v>1</v>
          </cell>
          <cell r="V168">
            <v>16</v>
          </cell>
          <cell r="W168">
            <v>1</v>
          </cell>
          <cell r="X168">
            <v>2953</v>
          </cell>
          <cell r="Y168">
            <v>0</v>
          </cell>
          <cell r="Z168">
            <v>3</v>
          </cell>
          <cell r="AA168">
            <v>235</v>
          </cell>
          <cell r="AB168">
            <v>1</v>
          </cell>
          <cell r="AC168">
            <v>5</v>
          </cell>
          <cell r="AD168">
            <v>0</v>
          </cell>
          <cell r="AE168">
            <v>92</v>
          </cell>
          <cell r="AF168">
            <v>29096</v>
          </cell>
        </row>
        <row r="169">
          <cell r="C169">
            <v>872</v>
          </cell>
          <cell r="D169">
            <v>203</v>
          </cell>
          <cell r="E169">
            <v>0</v>
          </cell>
          <cell r="F169">
            <v>0</v>
          </cell>
          <cell r="G169">
            <v>32</v>
          </cell>
          <cell r="H169">
            <v>7</v>
          </cell>
          <cell r="I169">
            <v>0</v>
          </cell>
          <cell r="J169">
            <v>1</v>
          </cell>
          <cell r="K169">
            <v>14</v>
          </cell>
          <cell r="L169">
            <v>4258</v>
          </cell>
          <cell r="M169">
            <v>0</v>
          </cell>
          <cell r="N169">
            <v>0</v>
          </cell>
          <cell r="O169">
            <v>7</v>
          </cell>
          <cell r="P169">
            <v>0</v>
          </cell>
          <cell r="Q169">
            <v>0</v>
          </cell>
          <cell r="R169">
            <v>11</v>
          </cell>
          <cell r="S169">
            <v>4</v>
          </cell>
          <cell r="T169">
            <v>0</v>
          </cell>
          <cell r="U169">
            <v>0</v>
          </cell>
          <cell r="V169">
            <v>4</v>
          </cell>
          <cell r="W169">
            <v>0</v>
          </cell>
          <cell r="X169">
            <v>203</v>
          </cell>
          <cell r="Y169">
            <v>0</v>
          </cell>
          <cell r="Z169">
            <v>0</v>
          </cell>
          <cell r="AA169">
            <v>32</v>
          </cell>
          <cell r="AB169">
            <v>7</v>
          </cell>
          <cell r="AC169">
            <v>0</v>
          </cell>
          <cell r="AD169">
            <v>0</v>
          </cell>
          <cell r="AE169">
            <v>11</v>
          </cell>
          <cell r="AF169">
            <v>4262</v>
          </cell>
        </row>
        <row r="170">
          <cell r="C170">
            <v>873</v>
          </cell>
          <cell r="D170">
            <v>5</v>
          </cell>
          <cell r="E170">
            <v>0</v>
          </cell>
          <cell r="F170">
            <v>0</v>
          </cell>
          <cell r="G170">
            <v>1</v>
          </cell>
          <cell r="H170">
            <v>0</v>
          </cell>
          <cell r="I170">
            <v>0</v>
          </cell>
          <cell r="J170">
            <v>0</v>
          </cell>
          <cell r="K170">
            <v>1</v>
          </cell>
          <cell r="L170">
            <v>160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>
            <v>0</v>
          </cell>
          <cell r="U170">
            <v>0</v>
          </cell>
          <cell r="V170">
            <v>1</v>
          </cell>
          <cell r="W170">
            <v>0</v>
          </cell>
          <cell r="X170">
            <v>5</v>
          </cell>
          <cell r="Y170">
            <v>0</v>
          </cell>
          <cell r="Z170">
            <v>0</v>
          </cell>
          <cell r="AA170">
            <v>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161</v>
          </cell>
        </row>
        <row r="171">
          <cell r="C171">
            <v>918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21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21</v>
          </cell>
        </row>
        <row r="172">
          <cell r="C172">
            <v>923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5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5</v>
          </cell>
        </row>
        <row r="173">
          <cell r="C173">
            <v>930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C174">
            <v>933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C175">
            <v>952</v>
          </cell>
          <cell r="D175">
            <v>187</v>
          </cell>
          <cell r="E175">
            <v>0</v>
          </cell>
          <cell r="F175">
            <v>0</v>
          </cell>
          <cell r="G175">
            <v>0</v>
          </cell>
          <cell r="H175">
            <v>4</v>
          </cell>
          <cell r="I175">
            <v>0</v>
          </cell>
          <cell r="J175">
            <v>1</v>
          </cell>
          <cell r="K175">
            <v>0</v>
          </cell>
          <cell r="L175">
            <v>3802</v>
          </cell>
          <cell r="M175">
            <v>0</v>
          </cell>
          <cell r="N175">
            <v>0</v>
          </cell>
          <cell r="O175">
            <v>4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187</v>
          </cell>
          <cell r="Y175">
            <v>0</v>
          </cell>
          <cell r="Z175">
            <v>0</v>
          </cell>
          <cell r="AA175">
            <v>0</v>
          </cell>
          <cell r="AB175">
            <v>4</v>
          </cell>
          <cell r="AC175">
            <v>0</v>
          </cell>
          <cell r="AD175">
            <v>1</v>
          </cell>
          <cell r="AE175">
            <v>0</v>
          </cell>
          <cell r="AF175">
            <v>3802</v>
          </cell>
        </row>
        <row r="176">
          <cell r="C176">
            <v>955</v>
          </cell>
          <cell r="D176">
            <v>67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</v>
          </cell>
          <cell r="L176">
            <v>435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1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67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436</v>
          </cell>
        </row>
        <row r="177">
          <cell r="C177">
            <v>956</v>
          </cell>
          <cell r="D177">
            <v>1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</v>
          </cell>
          <cell r="L177">
            <v>7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1</v>
          </cell>
          <cell r="T177">
            <v>0</v>
          </cell>
          <cell r="U177">
            <v>0</v>
          </cell>
          <cell r="V177">
            <v>1</v>
          </cell>
          <cell r="W177">
            <v>0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8</v>
          </cell>
        </row>
        <row r="178">
          <cell r="C178">
            <v>957</v>
          </cell>
          <cell r="D178">
            <v>157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1</v>
          </cell>
          <cell r="K178">
            <v>6</v>
          </cell>
          <cell r="L178">
            <v>827</v>
          </cell>
          <cell r="M178">
            <v>0</v>
          </cell>
          <cell r="N178">
            <v>0</v>
          </cell>
          <cell r="O178">
            <v>1</v>
          </cell>
          <cell r="P178">
            <v>0</v>
          </cell>
          <cell r="Q178">
            <v>1</v>
          </cell>
          <cell r="R178">
            <v>1</v>
          </cell>
          <cell r="S178">
            <v>1</v>
          </cell>
          <cell r="T178">
            <v>4</v>
          </cell>
          <cell r="U178">
            <v>0</v>
          </cell>
          <cell r="V178">
            <v>1</v>
          </cell>
          <cell r="W178">
            <v>4</v>
          </cell>
          <cell r="X178">
            <v>157</v>
          </cell>
          <cell r="Y178">
            <v>0</v>
          </cell>
          <cell r="Z178">
            <v>0</v>
          </cell>
          <cell r="AA178">
            <v>0</v>
          </cell>
          <cell r="AB178">
            <v>1</v>
          </cell>
          <cell r="AC178">
            <v>0</v>
          </cell>
          <cell r="AD178">
            <v>1</v>
          </cell>
          <cell r="AE178">
            <v>1</v>
          </cell>
          <cell r="AF178">
            <v>828</v>
          </cell>
        </row>
        <row r="179">
          <cell r="C179">
            <v>964</v>
          </cell>
          <cell r="D179">
            <v>97</v>
          </cell>
          <cell r="E179">
            <v>0</v>
          </cell>
          <cell r="F179">
            <v>0</v>
          </cell>
          <cell r="G179">
            <v>0</v>
          </cell>
          <cell r="H179">
            <v>3</v>
          </cell>
          <cell r="I179">
            <v>0</v>
          </cell>
          <cell r="J179">
            <v>0</v>
          </cell>
          <cell r="K179">
            <v>0</v>
          </cell>
          <cell r="L179">
            <v>819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97</v>
          </cell>
          <cell r="Y179">
            <v>0</v>
          </cell>
          <cell r="Z179">
            <v>0</v>
          </cell>
          <cell r="AA179">
            <v>0</v>
          </cell>
          <cell r="AB179">
            <v>3</v>
          </cell>
          <cell r="AC179">
            <v>0</v>
          </cell>
          <cell r="AD179">
            <v>0</v>
          </cell>
          <cell r="AE179">
            <v>0</v>
          </cell>
          <cell r="AF179">
            <v>819</v>
          </cell>
        </row>
        <row r="180">
          <cell r="C180">
            <v>975</v>
          </cell>
          <cell r="D180">
            <v>130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</v>
          </cell>
          <cell r="K180">
            <v>0</v>
          </cell>
          <cell r="L180">
            <v>2758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130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2759</v>
          </cell>
        </row>
        <row r="181">
          <cell r="C181">
            <v>977</v>
          </cell>
          <cell r="D181">
            <v>133</v>
          </cell>
          <cell r="E181">
            <v>0</v>
          </cell>
          <cell r="F181">
            <v>0</v>
          </cell>
          <cell r="G181">
            <v>0</v>
          </cell>
          <cell r="H181">
            <v>9</v>
          </cell>
          <cell r="I181">
            <v>0</v>
          </cell>
          <cell r="J181">
            <v>3</v>
          </cell>
          <cell r="K181">
            <v>0</v>
          </cell>
          <cell r="L181">
            <v>1147</v>
          </cell>
          <cell r="M181">
            <v>0</v>
          </cell>
          <cell r="N181">
            <v>0</v>
          </cell>
          <cell r="O181">
            <v>7</v>
          </cell>
          <cell r="P181">
            <v>0</v>
          </cell>
          <cell r="Q181">
            <v>3</v>
          </cell>
          <cell r="R181">
            <v>0</v>
          </cell>
          <cell r="S181">
            <v>2</v>
          </cell>
          <cell r="T181">
            <v>0</v>
          </cell>
          <cell r="U181">
            <v>0</v>
          </cell>
          <cell r="V181">
            <v>2</v>
          </cell>
          <cell r="W181">
            <v>0</v>
          </cell>
          <cell r="X181">
            <v>133</v>
          </cell>
          <cell r="Y181">
            <v>0</v>
          </cell>
          <cell r="Z181">
            <v>0</v>
          </cell>
          <cell r="AA181">
            <v>0</v>
          </cell>
          <cell r="AB181">
            <v>7</v>
          </cell>
          <cell r="AC181">
            <v>0</v>
          </cell>
          <cell r="AD181">
            <v>3</v>
          </cell>
          <cell r="AE181">
            <v>0</v>
          </cell>
          <cell r="AF181">
            <v>1149</v>
          </cell>
        </row>
        <row r="182">
          <cell r="C182">
            <v>983</v>
          </cell>
          <cell r="D182">
            <v>146</v>
          </cell>
          <cell r="E182">
            <v>0</v>
          </cell>
          <cell r="F182">
            <v>0</v>
          </cell>
          <cell r="G182">
            <v>22</v>
          </cell>
          <cell r="H182">
            <v>0</v>
          </cell>
          <cell r="I182">
            <v>0</v>
          </cell>
          <cell r="J182">
            <v>0</v>
          </cell>
          <cell r="K182">
            <v>4</v>
          </cell>
          <cell r="L182">
            <v>3924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3</v>
          </cell>
          <cell r="S182">
            <v>1</v>
          </cell>
          <cell r="T182">
            <v>0</v>
          </cell>
          <cell r="U182">
            <v>0</v>
          </cell>
          <cell r="V182">
            <v>1</v>
          </cell>
          <cell r="W182">
            <v>0</v>
          </cell>
          <cell r="X182">
            <v>146</v>
          </cell>
          <cell r="Y182">
            <v>0</v>
          </cell>
          <cell r="Z182">
            <v>0</v>
          </cell>
          <cell r="AA182">
            <v>22</v>
          </cell>
          <cell r="AB182">
            <v>0</v>
          </cell>
          <cell r="AC182">
            <v>0</v>
          </cell>
          <cell r="AD182">
            <v>0</v>
          </cell>
          <cell r="AE182">
            <v>3</v>
          </cell>
          <cell r="AF182">
            <v>3925</v>
          </cell>
        </row>
        <row r="183">
          <cell r="C183">
            <v>984</v>
          </cell>
          <cell r="D183">
            <v>135</v>
          </cell>
          <cell r="E183">
            <v>0</v>
          </cell>
          <cell r="F183">
            <v>0</v>
          </cell>
          <cell r="G183">
            <v>17</v>
          </cell>
          <cell r="H183">
            <v>0</v>
          </cell>
          <cell r="I183">
            <v>0</v>
          </cell>
          <cell r="J183">
            <v>0</v>
          </cell>
          <cell r="K183">
            <v>3</v>
          </cell>
          <cell r="L183">
            <v>4414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2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1</v>
          </cell>
          <cell r="X183">
            <v>135</v>
          </cell>
          <cell r="Y183">
            <v>0</v>
          </cell>
          <cell r="Z183">
            <v>0</v>
          </cell>
          <cell r="AA183">
            <v>17</v>
          </cell>
          <cell r="AB183">
            <v>0</v>
          </cell>
          <cell r="AC183">
            <v>0</v>
          </cell>
          <cell r="AD183">
            <v>0</v>
          </cell>
          <cell r="AE183">
            <v>2</v>
          </cell>
          <cell r="AF183">
            <v>4414</v>
          </cell>
        </row>
        <row r="184">
          <cell r="C184">
            <v>985</v>
          </cell>
          <cell r="D184">
            <v>191</v>
          </cell>
          <cell r="E184">
            <v>0</v>
          </cell>
          <cell r="F184">
            <v>0</v>
          </cell>
          <cell r="G184">
            <v>19</v>
          </cell>
          <cell r="H184">
            <v>1</v>
          </cell>
          <cell r="I184">
            <v>0</v>
          </cell>
          <cell r="J184">
            <v>1</v>
          </cell>
          <cell r="K184">
            <v>3</v>
          </cell>
          <cell r="L184">
            <v>4021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0</v>
          </cell>
          <cell r="R184">
            <v>1</v>
          </cell>
          <cell r="S184">
            <v>3</v>
          </cell>
          <cell r="T184">
            <v>0</v>
          </cell>
          <cell r="U184">
            <v>0</v>
          </cell>
          <cell r="V184">
            <v>3</v>
          </cell>
          <cell r="W184">
            <v>0</v>
          </cell>
          <cell r="X184">
            <v>191</v>
          </cell>
          <cell r="Y184">
            <v>0</v>
          </cell>
          <cell r="Z184">
            <v>0</v>
          </cell>
          <cell r="AA184">
            <v>19</v>
          </cell>
          <cell r="AB184">
            <v>1</v>
          </cell>
          <cell r="AC184">
            <v>0</v>
          </cell>
          <cell r="AD184">
            <v>0</v>
          </cell>
          <cell r="AE184">
            <v>1</v>
          </cell>
          <cell r="AF184">
            <v>4024</v>
          </cell>
        </row>
        <row r="185">
          <cell r="C185">
            <v>986</v>
          </cell>
          <cell r="D185">
            <v>272</v>
          </cell>
          <cell r="E185">
            <v>0</v>
          </cell>
          <cell r="F185">
            <v>0</v>
          </cell>
          <cell r="G185">
            <v>62</v>
          </cell>
          <cell r="H185">
            <v>2</v>
          </cell>
          <cell r="I185">
            <v>7</v>
          </cell>
          <cell r="J185">
            <v>4</v>
          </cell>
          <cell r="K185">
            <v>38</v>
          </cell>
          <cell r="L185">
            <v>18361</v>
          </cell>
          <cell r="M185">
            <v>0</v>
          </cell>
          <cell r="N185">
            <v>0</v>
          </cell>
          <cell r="O185">
            <v>0</v>
          </cell>
          <cell r="P185">
            <v>7</v>
          </cell>
          <cell r="Q185">
            <v>0</v>
          </cell>
          <cell r="R185">
            <v>22</v>
          </cell>
          <cell r="S185">
            <v>15</v>
          </cell>
          <cell r="T185">
            <v>7</v>
          </cell>
          <cell r="U185">
            <v>0</v>
          </cell>
          <cell r="V185">
            <v>15</v>
          </cell>
          <cell r="W185">
            <v>7</v>
          </cell>
          <cell r="X185">
            <v>272</v>
          </cell>
          <cell r="Y185">
            <v>0</v>
          </cell>
          <cell r="Z185">
            <v>0</v>
          </cell>
          <cell r="AA185">
            <v>62</v>
          </cell>
          <cell r="AB185">
            <v>0</v>
          </cell>
          <cell r="AC185">
            <v>7</v>
          </cell>
          <cell r="AD185">
            <v>0</v>
          </cell>
          <cell r="AE185">
            <v>22</v>
          </cell>
          <cell r="AF185">
            <v>18376</v>
          </cell>
        </row>
        <row r="186">
          <cell r="C186">
            <v>987</v>
          </cell>
          <cell r="D186">
            <v>12</v>
          </cell>
          <cell r="E186">
            <v>0</v>
          </cell>
          <cell r="F186">
            <v>0</v>
          </cell>
          <cell r="G186">
            <v>5</v>
          </cell>
          <cell r="H186">
            <v>0</v>
          </cell>
          <cell r="I186">
            <v>0</v>
          </cell>
          <cell r="J186">
            <v>4</v>
          </cell>
          <cell r="K186">
            <v>1</v>
          </cell>
          <cell r="L186">
            <v>1001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</v>
          </cell>
          <cell r="S186">
            <v>1</v>
          </cell>
          <cell r="T186">
            <v>3</v>
          </cell>
          <cell r="U186">
            <v>0</v>
          </cell>
          <cell r="V186">
            <v>1</v>
          </cell>
          <cell r="W186">
            <v>3</v>
          </cell>
          <cell r="X186">
            <v>12</v>
          </cell>
          <cell r="Y186">
            <v>0</v>
          </cell>
          <cell r="Z186">
            <v>0</v>
          </cell>
          <cell r="AA186">
            <v>5</v>
          </cell>
          <cell r="AB186">
            <v>0</v>
          </cell>
          <cell r="AC186">
            <v>0</v>
          </cell>
          <cell r="AD186">
            <v>0</v>
          </cell>
          <cell r="AE186">
            <v>1</v>
          </cell>
          <cell r="AF186">
            <v>1002</v>
          </cell>
        </row>
        <row r="187">
          <cell r="C187">
            <v>989</v>
          </cell>
          <cell r="D187">
            <v>12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106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106</v>
          </cell>
        </row>
        <row r="188">
          <cell r="C188">
            <v>991</v>
          </cell>
          <cell r="D188">
            <v>25</v>
          </cell>
          <cell r="E188">
            <v>0</v>
          </cell>
          <cell r="F188">
            <v>0</v>
          </cell>
          <cell r="G188">
            <v>1</v>
          </cell>
          <cell r="H188">
            <v>0</v>
          </cell>
          <cell r="I188">
            <v>0</v>
          </cell>
          <cell r="J188">
            <v>0</v>
          </cell>
          <cell r="K188">
            <v>3</v>
          </cell>
          <cell r="L188">
            <v>1896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2</v>
          </cell>
          <cell r="S188">
            <v>1</v>
          </cell>
          <cell r="T188">
            <v>0</v>
          </cell>
          <cell r="U188">
            <v>0</v>
          </cell>
          <cell r="V188">
            <v>1</v>
          </cell>
          <cell r="W188">
            <v>0</v>
          </cell>
          <cell r="X188">
            <v>25</v>
          </cell>
          <cell r="Y188">
            <v>0</v>
          </cell>
          <cell r="Z188">
            <v>0</v>
          </cell>
          <cell r="AA188">
            <v>1</v>
          </cell>
          <cell r="AB188">
            <v>0</v>
          </cell>
          <cell r="AC188">
            <v>0</v>
          </cell>
          <cell r="AD188">
            <v>0</v>
          </cell>
          <cell r="AE188">
            <v>2</v>
          </cell>
          <cell r="AF188">
            <v>1897</v>
          </cell>
        </row>
        <row r="189">
          <cell r="C189">
            <v>993</v>
          </cell>
          <cell r="D189">
            <v>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38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38</v>
          </cell>
        </row>
        <row r="190">
          <cell r="C190">
            <v>995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C191">
            <v>996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1"/>
  <sheetViews>
    <sheetView topLeftCell="A154" workbookViewId="0">
      <selection activeCell="F191" sqref="F191"/>
    </sheetView>
  </sheetViews>
  <sheetFormatPr defaultRowHeight="15"/>
  <cols>
    <col min="1" max="1" width="13.42578125" bestFit="1" customWidth="1"/>
    <col min="2" max="2" width="47.140625" customWidth="1"/>
    <col min="3" max="3" width="23.7109375" customWidth="1"/>
    <col min="4" max="4" width="21.28515625" customWidth="1"/>
    <col min="5" max="5" width="20.140625" customWidth="1"/>
    <col min="6" max="6" width="15.85546875" customWidth="1"/>
    <col min="7" max="7" width="24" customWidth="1"/>
    <col min="8" max="8" width="20.42578125" customWidth="1"/>
    <col min="9" max="9" width="18.28515625" customWidth="1"/>
    <col min="10" max="10" width="19.140625" customWidth="1"/>
  </cols>
  <sheetData>
    <row r="2" spans="1:10" ht="45">
      <c r="A2" s="15" t="s">
        <v>465</v>
      </c>
      <c r="B2" s="16" t="s">
        <v>467</v>
      </c>
      <c r="C2" s="17" t="s">
        <v>901</v>
      </c>
      <c r="D2" s="17" t="s">
        <v>902</v>
      </c>
      <c r="E2" s="17" t="s">
        <v>864</v>
      </c>
      <c r="F2" s="17" t="s">
        <v>925</v>
      </c>
      <c r="G2" s="17" t="s">
        <v>475</v>
      </c>
      <c r="H2" s="17" t="s">
        <v>476</v>
      </c>
      <c r="I2" s="17" t="s">
        <v>907</v>
      </c>
      <c r="J2" s="17" t="s">
        <v>908</v>
      </c>
    </row>
    <row r="3" spans="1:10">
      <c r="A3" t="s">
        <v>14</v>
      </c>
      <c r="B3" s="14" t="s">
        <v>516</v>
      </c>
      <c r="C3" s="13">
        <v>374</v>
      </c>
      <c r="D3" s="13">
        <v>246</v>
      </c>
      <c r="E3" s="13">
        <v>128</v>
      </c>
      <c r="F3" s="13">
        <v>0</v>
      </c>
      <c r="G3" s="13">
        <v>561</v>
      </c>
      <c r="H3" s="13">
        <v>1904</v>
      </c>
      <c r="I3" s="13">
        <v>65</v>
      </c>
      <c r="J3" s="13">
        <v>222</v>
      </c>
    </row>
    <row r="4" spans="1:10">
      <c r="A4" t="s">
        <v>16</v>
      </c>
      <c r="B4" s="14" t="s">
        <v>517</v>
      </c>
      <c r="C4" s="13">
        <v>13078</v>
      </c>
      <c r="D4" s="13">
        <v>11189</v>
      </c>
      <c r="E4" s="13">
        <v>1889</v>
      </c>
      <c r="F4" s="13">
        <v>1839</v>
      </c>
      <c r="G4" s="13">
        <v>37000</v>
      </c>
      <c r="H4" s="13">
        <v>29244</v>
      </c>
      <c r="I4" s="13">
        <v>9508</v>
      </c>
      <c r="J4" s="13">
        <v>7547</v>
      </c>
    </row>
    <row r="5" spans="1:10">
      <c r="A5" t="s">
        <v>18</v>
      </c>
      <c r="B5" s="14" t="s">
        <v>518</v>
      </c>
      <c r="C5" s="13">
        <v>45814</v>
      </c>
      <c r="D5" s="13">
        <v>32182</v>
      </c>
      <c r="E5" s="13">
        <v>13632</v>
      </c>
      <c r="F5" s="13">
        <v>0</v>
      </c>
      <c r="G5" s="13">
        <v>141637</v>
      </c>
      <c r="H5" s="13">
        <v>98701</v>
      </c>
      <c r="I5" s="13">
        <v>40594</v>
      </c>
      <c r="J5" s="13">
        <v>34000</v>
      </c>
    </row>
    <row r="6" spans="1:10">
      <c r="A6" t="s">
        <v>20</v>
      </c>
      <c r="B6" s="14" t="s">
        <v>519</v>
      </c>
      <c r="C6" s="13">
        <v>3459</v>
      </c>
      <c r="D6" s="13">
        <v>3055</v>
      </c>
      <c r="E6" s="13">
        <v>404</v>
      </c>
      <c r="F6" s="13">
        <v>0</v>
      </c>
      <c r="G6" s="13">
        <v>5668</v>
      </c>
      <c r="H6" s="13">
        <v>4034</v>
      </c>
      <c r="I6" s="13">
        <v>1683</v>
      </c>
      <c r="J6" s="13">
        <v>1615</v>
      </c>
    </row>
    <row r="7" spans="1:10">
      <c r="A7" t="s">
        <v>22</v>
      </c>
      <c r="B7" s="14" t="s">
        <v>520</v>
      </c>
      <c r="C7" s="13">
        <v>61071</v>
      </c>
      <c r="D7" s="13">
        <v>52266</v>
      </c>
      <c r="E7" s="13">
        <v>8805</v>
      </c>
      <c r="F7" s="13">
        <v>0</v>
      </c>
      <c r="G7" s="13">
        <v>215359</v>
      </c>
      <c r="H7" s="13">
        <v>173027</v>
      </c>
      <c r="I7" s="13">
        <v>81240</v>
      </c>
      <c r="J7" s="13">
        <v>44446</v>
      </c>
    </row>
    <row r="8" spans="1:10">
      <c r="A8" t="s">
        <v>44</v>
      </c>
      <c r="B8" s="14" t="s">
        <v>521</v>
      </c>
      <c r="C8" s="13">
        <v>161159</v>
      </c>
      <c r="D8" s="13">
        <v>93624</v>
      </c>
      <c r="E8" s="13">
        <v>67535</v>
      </c>
      <c r="F8" s="13">
        <v>34624</v>
      </c>
      <c r="G8" s="13">
        <v>316195</v>
      </c>
      <c r="H8" s="13">
        <v>349850</v>
      </c>
      <c r="I8" s="13">
        <v>72408</v>
      </c>
      <c r="J8" s="13">
        <v>82169</v>
      </c>
    </row>
    <row r="9" spans="1:10">
      <c r="A9" t="s">
        <v>48</v>
      </c>
      <c r="B9" s="14" t="s">
        <v>522</v>
      </c>
      <c r="C9" s="13">
        <v>1066</v>
      </c>
      <c r="D9" s="13">
        <v>438</v>
      </c>
      <c r="E9" s="13">
        <v>628</v>
      </c>
      <c r="F9" s="13">
        <v>137</v>
      </c>
      <c r="G9" s="13">
        <v>997</v>
      </c>
      <c r="H9" s="13">
        <v>3086</v>
      </c>
      <c r="I9" s="13">
        <v>270</v>
      </c>
      <c r="J9" s="13">
        <v>519</v>
      </c>
    </row>
    <row r="10" spans="1:10">
      <c r="A10" t="s">
        <v>50</v>
      </c>
      <c r="B10" s="14" t="s">
        <v>523</v>
      </c>
      <c r="C10" s="13">
        <v>4616</v>
      </c>
      <c r="D10" s="13">
        <v>2688</v>
      </c>
      <c r="E10" s="13">
        <v>1928</v>
      </c>
      <c r="F10" s="13">
        <v>0</v>
      </c>
      <c r="G10" s="13">
        <v>5620</v>
      </c>
      <c r="H10" s="13">
        <v>7173</v>
      </c>
      <c r="I10" s="13">
        <v>1790</v>
      </c>
      <c r="J10" s="13">
        <v>2309</v>
      </c>
    </row>
    <row r="11" spans="1:10">
      <c r="A11" t="s">
        <v>59</v>
      </c>
      <c r="B11" s="14" t="s">
        <v>524</v>
      </c>
      <c r="C11" s="13">
        <v>17216</v>
      </c>
      <c r="D11" s="13">
        <v>2204</v>
      </c>
      <c r="E11" s="13">
        <v>15012</v>
      </c>
      <c r="F11" s="13">
        <v>0</v>
      </c>
      <c r="G11" s="13">
        <v>26848</v>
      </c>
      <c r="H11" s="13">
        <v>60584</v>
      </c>
      <c r="I11" s="13">
        <v>8318</v>
      </c>
      <c r="J11" s="13">
        <v>4769</v>
      </c>
    </row>
    <row r="12" spans="1:10">
      <c r="A12" t="s">
        <v>92</v>
      </c>
      <c r="B12" s="14" t="s">
        <v>525</v>
      </c>
      <c r="C12" s="13">
        <v>30718</v>
      </c>
      <c r="D12" s="13">
        <v>14432</v>
      </c>
      <c r="E12" s="13">
        <v>16286</v>
      </c>
      <c r="F12" s="13">
        <v>0</v>
      </c>
      <c r="G12" s="13">
        <v>87349</v>
      </c>
      <c r="H12" s="13">
        <v>86010</v>
      </c>
      <c r="I12" s="13">
        <v>18083</v>
      </c>
      <c r="J12" s="13">
        <v>28222</v>
      </c>
    </row>
    <row r="13" spans="1:10">
      <c r="A13" t="s">
        <v>94</v>
      </c>
      <c r="B13" s="14" t="s">
        <v>526</v>
      </c>
      <c r="C13" s="13">
        <v>668</v>
      </c>
      <c r="D13" s="13">
        <v>629</v>
      </c>
      <c r="E13" s="13">
        <v>39</v>
      </c>
      <c r="F13" s="13">
        <v>197</v>
      </c>
      <c r="G13" s="13">
        <v>1364</v>
      </c>
      <c r="H13" s="13">
        <v>1096</v>
      </c>
      <c r="I13" s="13">
        <v>628</v>
      </c>
      <c r="J13" s="13">
        <v>357</v>
      </c>
    </row>
    <row r="14" spans="1:10">
      <c r="A14" t="s">
        <v>96</v>
      </c>
      <c r="B14" s="14" t="s">
        <v>527</v>
      </c>
      <c r="C14" s="13">
        <v>959</v>
      </c>
      <c r="D14" s="13">
        <v>849</v>
      </c>
      <c r="E14" s="13">
        <v>110</v>
      </c>
      <c r="F14" s="13">
        <v>119</v>
      </c>
      <c r="G14" s="13">
        <v>3182</v>
      </c>
      <c r="H14" s="13">
        <v>1381</v>
      </c>
      <c r="I14" s="13">
        <v>842</v>
      </c>
      <c r="J14" s="13">
        <v>806</v>
      </c>
    </row>
    <row r="15" spans="1:10">
      <c r="A15" t="s">
        <v>98</v>
      </c>
      <c r="B15" s="14" t="s">
        <v>528</v>
      </c>
      <c r="C15" s="13">
        <v>222766</v>
      </c>
      <c r="D15" s="13">
        <v>169930</v>
      </c>
      <c r="E15" s="13">
        <v>52836</v>
      </c>
      <c r="F15" s="13">
        <v>0</v>
      </c>
      <c r="G15" s="13">
        <v>547187</v>
      </c>
      <c r="H15" s="13">
        <v>248440</v>
      </c>
      <c r="I15" s="13">
        <v>92895</v>
      </c>
      <c r="J15" s="13">
        <v>146309</v>
      </c>
    </row>
    <row r="16" spans="1:10">
      <c r="A16" t="s">
        <v>101</v>
      </c>
      <c r="B16" s="14" t="s">
        <v>529</v>
      </c>
      <c r="C16" s="13">
        <v>28492</v>
      </c>
      <c r="D16" s="13">
        <v>26184</v>
      </c>
      <c r="E16" s="13">
        <v>2308</v>
      </c>
      <c r="F16" s="13">
        <v>22082</v>
      </c>
      <c r="G16" s="13">
        <v>11830</v>
      </c>
      <c r="H16" s="13">
        <v>31612</v>
      </c>
      <c r="I16" s="13">
        <v>3928</v>
      </c>
      <c r="J16" s="13">
        <v>3403</v>
      </c>
    </row>
    <row r="17" spans="1:10">
      <c r="A17" t="s">
        <v>104</v>
      </c>
      <c r="B17" s="14" t="s">
        <v>530</v>
      </c>
      <c r="C17" s="13">
        <v>1450</v>
      </c>
      <c r="D17" s="13">
        <v>819</v>
      </c>
      <c r="E17" s="13">
        <v>631</v>
      </c>
      <c r="F17" s="13">
        <v>0</v>
      </c>
      <c r="G17" s="13">
        <v>1964</v>
      </c>
      <c r="H17" s="13">
        <v>2062</v>
      </c>
      <c r="I17" s="13">
        <v>491</v>
      </c>
      <c r="J17" s="13">
        <v>593</v>
      </c>
    </row>
    <row r="18" spans="1:10">
      <c r="A18" t="s">
        <v>107</v>
      </c>
      <c r="B18" s="14" t="s">
        <v>531</v>
      </c>
      <c r="C18" s="13">
        <v>53320</v>
      </c>
      <c r="D18" s="13">
        <v>37884</v>
      </c>
      <c r="E18" s="13">
        <v>15436</v>
      </c>
      <c r="F18" s="13">
        <v>4652</v>
      </c>
      <c r="G18" s="13">
        <v>185718</v>
      </c>
      <c r="H18" s="13">
        <v>137660</v>
      </c>
      <c r="I18" s="13">
        <v>18605</v>
      </c>
      <c r="J18" s="13">
        <v>42726</v>
      </c>
    </row>
    <row r="19" spans="1:10">
      <c r="A19" t="s">
        <v>109</v>
      </c>
      <c r="B19" s="14" t="s">
        <v>532</v>
      </c>
      <c r="C19" s="13">
        <v>3585</v>
      </c>
      <c r="D19" s="13">
        <v>3245</v>
      </c>
      <c r="E19" s="13">
        <v>340</v>
      </c>
      <c r="F19" s="13">
        <v>0</v>
      </c>
      <c r="G19" s="13">
        <v>22431</v>
      </c>
      <c r="H19" s="13">
        <v>6787</v>
      </c>
      <c r="I19" s="13">
        <v>13402</v>
      </c>
      <c r="J19" s="13">
        <v>2960</v>
      </c>
    </row>
    <row r="20" spans="1:10">
      <c r="A20" t="s">
        <v>111</v>
      </c>
      <c r="B20" s="14" t="s">
        <v>533</v>
      </c>
      <c r="C20" s="13">
        <v>383</v>
      </c>
      <c r="D20" s="13">
        <v>318</v>
      </c>
      <c r="E20" s="13">
        <v>65</v>
      </c>
      <c r="F20" s="13">
        <v>0</v>
      </c>
      <c r="G20" s="13">
        <v>786</v>
      </c>
      <c r="H20" s="13">
        <v>1355</v>
      </c>
      <c r="I20" s="13">
        <v>204</v>
      </c>
      <c r="J20" s="13">
        <v>292</v>
      </c>
    </row>
    <row r="21" spans="1:10">
      <c r="A21" t="s">
        <v>113</v>
      </c>
      <c r="B21" s="14" t="s">
        <v>534</v>
      </c>
      <c r="C21" s="13">
        <v>1427</v>
      </c>
      <c r="D21" s="13">
        <v>1085</v>
      </c>
      <c r="E21" s="13">
        <v>342</v>
      </c>
      <c r="F21" s="13">
        <v>0</v>
      </c>
      <c r="G21" s="13">
        <v>4532</v>
      </c>
      <c r="H21" s="13">
        <v>7306</v>
      </c>
      <c r="I21" s="13">
        <v>1492</v>
      </c>
      <c r="J21" s="13">
        <v>1474</v>
      </c>
    </row>
    <row r="22" spans="1:10">
      <c r="A22" t="s">
        <v>115</v>
      </c>
      <c r="B22" s="14" t="s">
        <v>535</v>
      </c>
      <c r="C22" s="13">
        <v>50362</v>
      </c>
      <c r="D22" s="13">
        <v>43159</v>
      </c>
      <c r="E22" s="13">
        <v>7203</v>
      </c>
      <c r="F22" s="13">
        <v>50</v>
      </c>
      <c r="G22" s="13">
        <v>164545</v>
      </c>
      <c r="H22" s="13">
        <v>154822</v>
      </c>
      <c r="I22" s="13">
        <v>53155</v>
      </c>
      <c r="J22" s="13">
        <v>42580</v>
      </c>
    </row>
    <row r="23" spans="1:10">
      <c r="A23" t="s">
        <v>117</v>
      </c>
      <c r="B23" s="14" t="s">
        <v>536</v>
      </c>
      <c r="C23" s="13">
        <v>363</v>
      </c>
      <c r="D23" s="13">
        <v>341</v>
      </c>
      <c r="E23" s="13">
        <v>22</v>
      </c>
      <c r="F23" s="13">
        <v>0</v>
      </c>
      <c r="G23" s="13">
        <v>1324</v>
      </c>
      <c r="H23" s="13">
        <v>365</v>
      </c>
      <c r="I23" s="13">
        <v>214</v>
      </c>
      <c r="J23" s="13">
        <v>343</v>
      </c>
    </row>
    <row r="24" spans="1:10">
      <c r="A24" t="s">
        <v>119</v>
      </c>
      <c r="B24" s="14" t="s">
        <v>537</v>
      </c>
      <c r="C24" s="13">
        <v>1473</v>
      </c>
      <c r="D24" s="13">
        <v>921</v>
      </c>
      <c r="E24" s="13">
        <v>552</v>
      </c>
      <c r="F24" s="13">
        <v>0</v>
      </c>
      <c r="G24" s="13">
        <v>1954</v>
      </c>
      <c r="H24" s="13">
        <v>319</v>
      </c>
      <c r="I24" s="13">
        <v>398</v>
      </c>
      <c r="J24" s="13">
        <v>483</v>
      </c>
    </row>
    <row r="25" spans="1:10">
      <c r="A25" t="s">
        <v>121</v>
      </c>
      <c r="B25" s="14" t="s">
        <v>538</v>
      </c>
      <c r="C25" s="13">
        <v>198682</v>
      </c>
      <c r="D25" s="13">
        <v>123226</v>
      </c>
      <c r="E25" s="13">
        <v>75456</v>
      </c>
      <c r="F25" s="13">
        <v>0</v>
      </c>
      <c r="G25" s="13">
        <v>143784</v>
      </c>
      <c r="H25" s="13">
        <v>102923</v>
      </c>
      <c r="I25" s="13">
        <v>30446</v>
      </c>
      <c r="J25" s="13">
        <v>44071</v>
      </c>
    </row>
    <row r="26" spans="1:10">
      <c r="A26" t="s">
        <v>819</v>
      </c>
      <c r="B26" s="14" t="s">
        <v>829</v>
      </c>
      <c r="C26" s="13">
        <v>10469</v>
      </c>
      <c r="D26" s="13">
        <v>5821</v>
      </c>
      <c r="E26" s="13">
        <v>4648</v>
      </c>
      <c r="F26" s="13">
        <v>0</v>
      </c>
      <c r="G26" s="13">
        <v>9345</v>
      </c>
      <c r="H26" s="13">
        <v>4026</v>
      </c>
      <c r="I26" s="13">
        <v>2978</v>
      </c>
      <c r="J26" s="13">
        <v>2406</v>
      </c>
    </row>
    <row r="27" spans="1:10">
      <c r="A27" t="s">
        <v>123</v>
      </c>
      <c r="B27" s="14" t="s">
        <v>540</v>
      </c>
      <c r="C27" s="13">
        <v>93</v>
      </c>
      <c r="D27" s="13">
        <v>62</v>
      </c>
      <c r="E27" s="13">
        <v>31</v>
      </c>
      <c r="F27" s="13">
        <v>0</v>
      </c>
      <c r="G27" s="13">
        <v>21</v>
      </c>
      <c r="H27" s="13">
        <v>55</v>
      </c>
      <c r="I27" s="13">
        <v>3</v>
      </c>
      <c r="J27" s="13">
        <v>7</v>
      </c>
    </row>
    <row r="28" spans="1:10">
      <c r="A28" t="s">
        <v>125</v>
      </c>
      <c r="B28" s="14" t="s">
        <v>541</v>
      </c>
      <c r="C28" s="13">
        <v>8715</v>
      </c>
      <c r="D28" s="13">
        <v>7479</v>
      </c>
      <c r="E28" s="13">
        <v>1236</v>
      </c>
      <c r="F28" s="13">
        <v>9</v>
      </c>
      <c r="G28" s="13">
        <v>14415</v>
      </c>
      <c r="H28" s="13">
        <v>16936</v>
      </c>
      <c r="I28" s="13">
        <v>4702</v>
      </c>
      <c r="J28" s="13">
        <v>4098</v>
      </c>
    </row>
    <row r="29" spans="1:10">
      <c r="A29" t="s">
        <v>127</v>
      </c>
      <c r="B29" s="14" t="s">
        <v>542</v>
      </c>
      <c r="C29" s="13">
        <v>812</v>
      </c>
      <c r="D29" s="13">
        <v>567</v>
      </c>
      <c r="E29" s="13">
        <v>245</v>
      </c>
      <c r="F29" s="13">
        <v>44</v>
      </c>
      <c r="G29" s="13">
        <v>694</v>
      </c>
      <c r="H29" s="13">
        <v>2487</v>
      </c>
      <c r="I29" s="13">
        <v>67</v>
      </c>
      <c r="J29" s="13">
        <v>189</v>
      </c>
    </row>
    <row r="30" spans="1:10">
      <c r="A30" t="s">
        <v>865</v>
      </c>
      <c r="B30" s="14" t="s">
        <v>875</v>
      </c>
      <c r="C30" s="13">
        <v>1657</v>
      </c>
      <c r="D30" s="13">
        <v>1657</v>
      </c>
      <c r="E30" s="13">
        <v>0</v>
      </c>
      <c r="F30" s="13">
        <v>1657</v>
      </c>
      <c r="G30" s="13">
        <v>0</v>
      </c>
      <c r="H30" s="13">
        <v>319</v>
      </c>
      <c r="I30" s="13">
        <v>0</v>
      </c>
      <c r="J30" s="13">
        <v>0</v>
      </c>
    </row>
    <row r="31" spans="1:10">
      <c r="A31" t="s">
        <v>887</v>
      </c>
      <c r="B31" s="14" t="s">
        <v>893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</row>
    <row r="32" spans="1:10">
      <c r="A32" t="s">
        <v>130</v>
      </c>
      <c r="B32" s="14" t="s">
        <v>543</v>
      </c>
      <c r="C32" s="13">
        <v>52731</v>
      </c>
      <c r="D32" s="13">
        <v>40730</v>
      </c>
      <c r="E32" s="13">
        <v>12001</v>
      </c>
      <c r="F32" s="13">
        <v>6418</v>
      </c>
      <c r="G32" s="13">
        <v>95745</v>
      </c>
      <c r="H32" s="13">
        <v>138525</v>
      </c>
      <c r="I32" s="13">
        <v>18633</v>
      </c>
      <c r="J32" s="13">
        <v>35896</v>
      </c>
    </row>
    <row r="33" spans="1:10">
      <c r="A33" t="s">
        <v>133</v>
      </c>
      <c r="B33" s="14" t="s">
        <v>544</v>
      </c>
      <c r="C33" s="13">
        <v>3156</v>
      </c>
      <c r="D33" s="13">
        <v>1012</v>
      </c>
      <c r="E33" s="13">
        <v>2144</v>
      </c>
      <c r="F33" s="13">
        <v>76</v>
      </c>
      <c r="G33" s="13">
        <v>2716</v>
      </c>
      <c r="H33" s="13">
        <v>4596</v>
      </c>
      <c r="I33" s="13">
        <v>79</v>
      </c>
      <c r="J33" s="13">
        <v>1125</v>
      </c>
    </row>
    <row r="34" spans="1:10">
      <c r="A34" t="s">
        <v>154</v>
      </c>
      <c r="B34" s="14" t="s">
        <v>545</v>
      </c>
      <c r="C34" s="13">
        <v>3889</v>
      </c>
      <c r="D34" s="13">
        <v>1996</v>
      </c>
      <c r="E34" s="13">
        <v>1893</v>
      </c>
      <c r="F34" s="13">
        <v>0</v>
      </c>
      <c r="G34" s="13">
        <v>5484</v>
      </c>
      <c r="H34" s="13">
        <v>9817</v>
      </c>
      <c r="I34" s="13">
        <v>816</v>
      </c>
      <c r="J34" s="13">
        <v>2615</v>
      </c>
    </row>
    <row r="35" spans="1:10">
      <c r="A35" t="s">
        <v>157</v>
      </c>
      <c r="B35" s="14" t="s">
        <v>546</v>
      </c>
      <c r="C35" s="13">
        <v>2440</v>
      </c>
      <c r="D35" s="13">
        <v>1430</v>
      </c>
      <c r="E35" s="13">
        <v>1010</v>
      </c>
      <c r="F35" s="13">
        <v>0</v>
      </c>
      <c r="G35" s="13">
        <v>1674</v>
      </c>
      <c r="H35" s="13">
        <v>3623</v>
      </c>
      <c r="I35" s="13">
        <v>460</v>
      </c>
      <c r="J35" s="13">
        <v>463</v>
      </c>
    </row>
    <row r="36" spans="1:10">
      <c r="A36" t="s">
        <v>168</v>
      </c>
      <c r="B36" s="14" t="s">
        <v>547</v>
      </c>
      <c r="C36" s="13">
        <v>111</v>
      </c>
      <c r="D36" s="13">
        <v>109</v>
      </c>
      <c r="E36" s="13">
        <v>2</v>
      </c>
      <c r="F36" s="13">
        <v>0</v>
      </c>
      <c r="G36" s="13">
        <v>403</v>
      </c>
      <c r="H36" s="13">
        <v>136</v>
      </c>
      <c r="I36" s="13">
        <v>29</v>
      </c>
      <c r="J36" s="13">
        <v>134</v>
      </c>
    </row>
    <row r="37" spans="1:10">
      <c r="A37" t="s">
        <v>170</v>
      </c>
      <c r="B37" s="14" t="s">
        <v>548</v>
      </c>
      <c r="C37" s="13">
        <v>17765</v>
      </c>
      <c r="D37" s="13">
        <v>2939</v>
      </c>
      <c r="E37" s="13">
        <v>14826</v>
      </c>
      <c r="F37" s="13">
        <v>0</v>
      </c>
      <c r="G37" s="13">
        <v>928</v>
      </c>
      <c r="H37" s="13">
        <v>4931</v>
      </c>
      <c r="I37" s="13">
        <v>25</v>
      </c>
      <c r="J37" s="13">
        <v>279</v>
      </c>
    </row>
    <row r="38" spans="1:10">
      <c r="A38" t="s">
        <v>809</v>
      </c>
      <c r="B38" s="14" t="s">
        <v>816</v>
      </c>
      <c r="C38" s="13">
        <v>875</v>
      </c>
      <c r="D38" s="13">
        <v>757</v>
      </c>
      <c r="E38" s="13">
        <v>118</v>
      </c>
      <c r="F38" s="13">
        <v>0</v>
      </c>
      <c r="G38" s="13">
        <v>486</v>
      </c>
      <c r="H38" s="13">
        <v>199</v>
      </c>
      <c r="I38" s="13">
        <v>225</v>
      </c>
      <c r="J38" s="13">
        <v>75</v>
      </c>
    </row>
    <row r="39" spans="1:10">
      <c r="A39" t="s">
        <v>182</v>
      </c>
      <c r="B39" s="14" t="s">
        <v>549</v>
      </c>
      <c r="C39" s="13">
        <v>56017</v>
      </c>
      <c r="D39" s="13">
        <v>36198</v>
      </c>
      <c r="E39" s="13">
        <v>19819</v>
      </c>
      <c r="F39" s="13">
        <v>0</v>
      </c>
      <c r="G39" s="13">
        <v>111360</v>
      </c>
      <c r="H39" s="13">
        <v>503668</v>
      </c>
      <c r="I39" s="13">
        <v>28748</v>
      </c>
      <c r="J39" s="13">
        <v>33290</v>
      </c>
    </row>
    <row r="40" spans="1:10">
      <c r="A40" t="s">
        <v>184</v>
      </c>
      <c r="B40" s="14" t="s">
        <v>550</v>
      </c>
      <c r="C40" s="13">
        <v>2576</v>
      </c>
      <c r="D40" s="13">
        <v>1633</v>
      </c>
      <c r="E40" s="13">
        <v>943</v>
      </c>
      <c r="F40" s="13">
        <v>0</v>
      </c>
      <c r="G40" s="13">
        <v>6428</v>
      </c>
      <c r="H40" s="13">
        <v>4795</v>
      </c>
      <c r="I40" s="13">
        <v>974</v>
      </c>
      <c r="J40" s="13">
        <v>1970</v>
      </c>
    </row>
    <row r="41" spans="1:10">
      <c r="A41" t="s">
        <v>491</v>
      </c>
      <c r="B41" s="14" t="s">
        <v>653</v>
      </c>
      <c r="C41" s="13">
        <v>633991</v>
      </c>
      <c r="D41" s="13">
        <v>633949</v>
      </c>
      <c r="E41" s="13">
        <v>42</v>
      </c>
      <c r="F41" s="13">
        <v>633991</v>
      </c>
      <c r="G41" s="13">
        <v>0</v>
      </c>
      <c r="H41" s="13">
        <v>1525470</v>
      </c>
      <c r="I41" s="13">
        <v>0</v>
      </c>
      <c r="J41" s="13">
        <v>0</v>
      </c>
    </row>
    <row r="42" spans="1:10">
      <c r="A42" t="s">
        <v>656</v>
      </c>
      <c r="B42" s="14" t="s">
        <v>665</v>
      </c>
      <c r="C42" s="13">
        <v>10656</v>
      </c>
      <c r="D42" s="13">
        <v>882</v>
      </c>
      <c r="E42" s="13">
        <v>9774</v>
      </c>
      <c r="F42" s="13">
        <v>0</v>
      </c>
      <c r="G42" s="13">
        <v>10701</v>
      </c>
      <c r="H42" s="13">
        <v>47544</v>
      </c>
      <c r="I42" s="13">
        <v>2035</v>
      </c>
      <c r="J42" s="13">
        <v>1888</v>
      </c>
    </row>
    <row r="43" spans="1:10">
      <c r="A43" t="s">
        <v>657</v>
      </c>
      <c r="B43" s="14" t="s">
        <v>666</v>
      </c>
      <c r="C43" s="13">
        <v>9</v>
      </c>
      <c r="D43" s="13">
        <v>2</v>
      </c>
      <c r="E43" s="13">
        <v>7</v>
      </c>
      <c r="F43" s="13">
        <v>0</v>
      </c>
      <c r="G43" s="13">
        <v>5</v>
      </c>
      <c r="H43" s="13">
        <v>35</v>
      </c>
      <c r="I43" s="13">
        <v>0</v>
      </c>
      <c r="J43" s="13">
        <v>4</v>
      </c>
    </row>
    <row r="44" spans="1:10">
      <c r="A44" t="s">
        <v>695</v>
      </c>
      <c r="B44" s="14" t="s">
        <v>696</v>
      </c>
      <c r="C44" s="13">
        <v>6255</v>
      </c>
      <c r="D44" s="13">
        <v>3897</v>
      </c>
      <c r="E44" s="13">
        <v>2358</v>
      </c>
      <c r="F44" s="13">
        <v>0</v>
      </c>
      <c r="G44" s="13">
        <v>6989</v>
      </c>
      <c r="H44" s="13">
        <v>6451</v>
      </c>
      <c r="I44" s="13">
        <v>2057</v>
      </c>
      <c r="J44" s="13">
        <v>2310</v>
      </c>
    </row>
    <row r="45" spans="1:10">
      <c r="A45" t="s">
        <v>698</v>
      </c>
      <c r="B45" s="14" t="s">
        <v>699</v>
      </c>
      <c r="C45" s="13">
        <v>3007</v>
      </c>
      <c r="D45" s="13">
        <v>1753</v>
      </c>
      <c r="E45" s="13">
        <v>1254</v>
      </c>
      <c r="F45" s="13">
        <v>0</v>
      </c>
      <c r="G45" s="13">
        <v>2046</v>
      </c>
      <c r="H45" s="13">
        <v>3784</v>
      </c>
      <c r="I45" s="13">
        <v>420</v>
      </c>
      <c r="J45" s="13">
        <v>541</v>
      </c>
    </row>
    <row r="46" spans="1:10">
      <c r="A46" t="s">
        <v>760</v>
      </c>
      <c r="B46" s="14" t="s">
        <v>769</v>
      </c>
      <c r="C46" s="13">
        <v>47</v>
      </c>
      <c r="D46" s="13">
        <v>25</v>
      </c>
      <c r="E46" s="13">
        <v>22</v>
      </c>
      <c r="F46" s="13">
        <v>0</v>
      </c>
      <c r="G46" s="13">
        <v>16</v>
      </c>
      <c r="H46" s="13">
        <v>109</v>
      </c>
      <c r="I46" s="13">
        <v>4</v>
      </c>
      <c r="J46" s="13">
        <v>11</v>
      </c>
    </row>
    <row r="47" spans="1:10">
      <c r="A47" t="s">
        <v>779</v>
      </c>
      <c r="B47" s="14" t="s">
        <v>790</v>
      </c>
      <c r="C47" s="13">
        <v>2207</v>
      </c>
      <c r="D47" s="13">
        <v>1883</v>
      </c>
      <c r="E47" s="13">
        <v>324</v>
      </c>
      <c r="F47" s="13">
        <v>0</v>
      </c>
      <c r="G47" s="13">
        <v>6802</v>
      </c>
      <c r="H47" s="13">
        <v>953</v>
      </c>
      <c r="I47" s="13">
        <v>1109</v>
      </c>
      <c r="J47" s="13">
        <v>1561</v>
      </c>
    </row>
    <row r="48" spans="1:10">
      <c r="A48" t="s">
        <v>781</v>
      </c>
      <c r="B48" s="14" t="s">
        <v>791</v>
      </c>
      <c r="C48" s="13">
        <v>5</v>
      </c>
      <c r="D48" s="13">
        <v>4</v>
      </c>
      <c r="E48" s="13">
        <v>1</v>
      </c>
      <c r="F48" s="13">
        <v>0</v>
      </c>
      <c r="G48" s="13">
        <v>8</v>
      </c>
      <c r="H48" s="13">
        <v>15</v>
      </c>
      <c r="I48" s="13">
        <v>0</v>
      </c>
      <c r="J48" s="13">
        <v>4</v>
      </c>
    </row>
    <row r="49" spans="1:10">
      <c r="A49" t="s">
        <v>800</v>
      </c>
      <c r="B49" s="14" t="s">
        <v>803</v>
      </c>
      <c r="C49" s="13">
        <v>42003</v>
      </c>
      <c r="D49" s="13">
        <v>34484</v>
      </c>
      <c r="E49" s="13">
        <v>7519</v>
      </c>
      <c r="F49" s="13">
        <v>20368</v>
      </c>
      <c r="G49" s="13">
        <v>55432</v>
      </c>
      <c r="H49" s="13">
        <v>107149</v>
      </c>
      <c r="I49" s="13">
        <v>10857</v>
      </c>
      <c r="J49" s="13">
        <v>16274</v>
      </c>
    </row>
    <row r="50" spans="1:10">
      <c r="A50" t="s">
        <v>851</v>
      </c>
      <c r="B50" s="14" t="s">
        <v>853</v>
      </c>
      <c r="C50" s="13">
        <v>6192</v>
      </c>
      <c r="D50" s="13">
        <v>6192</v>
      </c>
      <c r="E50" s="13">
        <v>0</v>
      </c>
      <c r="F50" s="13">
        <v>6192</v>
      </c>
      <c r="G50" s="13">
        <v>0</v>
      </c>
      <c r="H50" s="13">
        <v>1681</v>
      </c>
      <c r="I50" s="13">
        <v>0</v>
      </c>
      <c r="J50" s="13">
        <v>0</v>
      </c>
    </row>
    <row r="51" spans="1:10">
      <c r="A51" t="s">
        <v>866</v>
      </c>
      <c r="B51" s="14" t="s">
        <v>876</v>
      </c>
      <c r="C51" s="13">
        <v>25258</v>
      </c>
      <c r="D51" s="13">
        <v>22941</v>
      </c>
      <c r="E51" s="13">
        <v>2317</v>
      </c>
      <c r="F51" s="13">
        <v>0</v>
      </c>
      <c r="G51" s="13">
        <v>83093</v>
      </c>
      <c r="H51" s="13">
        <v>110904</v>
      </c>
      <c r="I51" s="13">
        <v>38519</v>
      </c>
      <c r="J51" s="13">
        <v>15840</v>
      </c>
    </row>
    <row r="52" spans="1:10">
      <c r="A52" t="s">
        <v>186</v>
      </c>
      <c r="B52" s="14" t="s">
        <v>551</v>
      </c>
      <c r="C52" s="13">
        <v>4034</v>
      </c>
      <c r="D52" s="13">
        <v>2548</v>
      </c>
      <c r="E52" s="13">
        <v>1486</v>
      </c>
      <c r="F52" s="13">
        <v>91</v>
      </c>
      <c r="G52" s="13">
        <v>14069</v>
      </c>
      <c r="H52" s="13">
        <v>12926</v>
      </c>
      <c r="I52" s="13">
        <v>3284</v>
      </c>
      <c r="J52" s="13">
        <v>3988</v>
      </c>
    </row>
    <row r="53" spans="1:10">
      <c r="A53" t="s">
        <v>188</v>
      </c>
      <c r="B53" s="14" t="s">
        <v>552</v>
      </c>
      <c r="C53" s="13">
        <v>7851</v>
      </c>
      <c r="D53" s="13">
        <v>5482</v>
      </c>
      <c r="E53" s="13">
        <v>2369</v>
      </c>
      <c r="F53" s="13">
        <v>0</v>
      </c>
      <c r="G53" s="13">
        <v>14559</v>
      </c>
      <c r="H53" s="13">
        <v>15305</v>
      </c>
      <c r="I53" s="13">
        <v>3783</v>
      </c>
      <c r="J53" s="13">
        <v>4390</v>
      </c>
    </row>
    <row r="54" spans="1:10">
      <c r="A54" t="s">
        <v>190</v>
      </c>
      <c r="B54" s="14" t="s">
        <v>553</v>
      </c>
      <c r="C54" s="13">
        <v>341</v>
      </c>
      <c r="D54" s="13">
        <v>89</v>
      </c>
      <c r="E54" s="13">
        <v>252</v>
      </c>
      <c r="F54" s="13">
        <v>0</v>
      </c>
      <c r="G54" s="13">
        <v>24</v>
      </c>
      <c r="H54" s="13">
        <v>172</v>
      </c>
      <c r="I54" s="13">
        <v>0</v>
      </c>
      <c r="J54" s="13">
        <v>4</v>
      </c>
    </row>
    <row r="55" spans="1:10">
      <c r="A55" t="s">
        <v>889</v>
      </c>
      <c r="B55" s="14" t="s">
        <v>894</v>
      </c>
      <c r="C55" s="13">
        <v>0</v>
      </c>
      <c r="D55" s="13">
        <v>0</v>
      </c>
      <c r="E55" s="13">
        <v>0</v>
      </c>
      <c r="F55" s="13">
        <v>0</v>
      </c>
      <c r="G55" s="13">
        <v>1</v>
      </c>
      <c r="H55" s="13">
        <v>0</v>
      </c>
      <c r="I55" s="13">
        <v>0</v>
      </c>
      <c r="J55" s="13">
        <v>0</v>
      </c>
    </row>
    <row r="56" spans="1:10">
      <c r="A56" t="s">
        <v>482</v>
      </c>
      <c r="B56" s="14" t="s">
        <v>554</v>
      </c>
      <c r="C56" s="13">
        <v>597</v>
      </c>
      <c r="D56" s="13">
        <v>253</v>
      </c>
      <c r="E56" s="13">
        <v>344</v>
      </c>
      <c r="F56" s="13">
        <v>0</v>
      </c>
      <c r="G56" s="13">
        <v>237</v>
      </c>
      <c r="H56" s="13">
        <v>553</v>
      </c>
      <c r="I56" s="13">
        <v>51</v>
      </c>
      <c r="J56" s="13">
        <v>75</v>
      </c>
    </row>
    <row r="57" spans="1:10">
      <c r="A57" t="s">
        <v>192</v>
      </c>
      <c r="B57" s="14" t="s">
        <v>555</v>
      </c>
      <c r="C57" s="13">
        <v>7205</v>
      </c>
      <c r="D57" s="13">
        <v>4984</v>
      </c>
      <c r="E57" s="13">
        <v>2221</v>
      </c>
      <c r="F57" s="13">
        <v>0</v>
      </c>
      <c r="G57" s="13">
        <v>13675</v>
      </c>
      <c r="H57" s="13">
        <v>14972</v>
      </c>
      <c r="I57" s="13">
        <v>2932</v>
      </c>
      <c r="J57" s="13">
        <v>4685</v>
      </c>
    </row>
    <row r="58" spans="1:10">
      <c r="A58" t="s">
        <v>194</v>
      </c>
      <c r="B58" s="14" t="s">
        <v>556</v>
      </c>
      <c r="C58" s="13">
        <v>16737</v>
      </c>
      <c r="D58" s="13">
        <v>9960</v>
      </c>
      <c r="E58" s="13">
        <v>6777</v>
      </c>
      <c r="F58" s="13">
        <v>0</v>
      </c>
      <c r="G58" s="13">
        <v>26579</v>
      </c>
      <c r="H58" s="13">
        <v>16669</v>
      </c>
      <c r="I58" s="13">
        <v>9151</v>
      </c>
      <c r="J58" s="13">
        <v>7540</v>
      </c>
    </row>
    <row r="59" spans="1:10">
      <c r="A59" t="s">
        <v>197</v>
      </c>
      <c r="B59" s="14" t="s">
        <v>557</v>
      </c>
      <c r="C59" s="13">
        <v>7040</v>
      </c>
      <c r="D59" s="13">
        <v>6005</v>
      </c>
      <c r="E59" s="13">
        <v>1035</v>
      </c>
      <c r="F59" s="13">
        <v>0</v>
      </c>
      <c r="G59" s="13">
        <v>17389</v>
      </c>
      <c r="H59" s="13">
        <v>23218</v>
      </c>
      <c r="I59" s="13">
        <v>5147</v>
      </c>
      <c r="J59" s="13">
        <v>6226</v>
      </c>
    </row>
    <row r="60" spans="1:10">
      <c r="A60" t="s">
        <v>200</v>
      </c>
      <c r="B60" s="14" t="s">
        <v>558</v>
      </c>
      <c r="C60" s="13">
        <v>8330</v>
      </c>
      <c r="D60" s="13">
        <v>4671</v>
      </c>
      <c r="E60" s="13">
        <v>3659</v>
      </c>
      <c r="F60" s="13">
        <v>0</v>
      </c>
      <c r="G60" s="13">
        <v>10169</v>
      </c>
      <c r="H60" s="13">
        <v>12044</v>
      </c>
      <c r="I60" s="13">
        <v>2104</v>
      </c>
      <c r="J60" s="13">
        <v>3411</v>
      </c>
    </row>
    <row r="61" spans="1:10">
      <c r="A61" t="s">
        <v>202</v>
      </c>
      <c r="B61" s="14" t="s">
        <v>559</v>
      </c>
      <c r="C61" s="13">
        <v>1883</v>
      </c>
      <c r="D61" s="13">
        <v>1441</v>
      </c>
      <c r="E61" s="13">
        <v>442</v>
      </c>
      <c r="F61" s="13">
        <v>0</v>
      </c>
      <c r="G61" s="13">
        <v>4324</v>
      </c>
      <c r="H61" s="13">
        <v>4961</v>
      </c>
      <c r="I61" s="13">
        <v>746</v>
      </c>
      <c r="J61" s="13">
        <v>1558</v>
      </c>
    </row>
    <row r="62" spans="1:10">
      <c r="A62" t="s">
        <v>204</v>
      </c>
      <c r="B62" s="14" t="s">
        <v>560</v>
      </c>
      <c r="C62" s="13">
        <v>603</v>
      </c>
      <c r="D62" s="13">
        <v>334</v>
      </c>
      <c r="E62" s="13">
        <v>269</v>
      </c>
      <c r="F62" s="13">
        <v>0</v>
      </c>
      <c r="G62" s="13">
        <v>820</v>
      </c>
      <c r="H62" s="13">
        <v>1126</v>
      </c>
      <c r="I62" s="13">
        <v>280</v>
      </c>
      <c r="J62" s="13">
        <v>236</v>
      </c>
    </row>
    <row r="63" spans="1:10">
      <c r="A63" t="s">
        <v>776</v>
      </c>
      <c r="B63" s="14" t="s">
        <v>778</v>
      </c>
      <c r="C63" s="13">
        <v>137</v>
      </c>
      <c r="D63" s="13">
        <v>59</v>
      </c>
      <c r="E63" s="13">
        <v>78</v>
      </c>
      <c r="F63" s="13">
        <v>0</v>
      </c>
      <c r="G63" s="13">
        <v>193</v>
      </c>
      <c r="H63" s="13">
        <v>173</v>
      </c>
      <c r="I63" s="13">
        <v>38</v>
      </c>
      <c r="J63" s="13">
        <v>48</v>
      </c>
    </row>
    <row r="64" spans="1:10">
      <c r="A64" t="s">
        <v>206</v>
      </c>
      <c r="B64" s="14" t="s">
        <v>561</v>
      </c>
      <c r="C64" s="13">
        <v>4029</v>
      </c>
      <c r="D64" s="13">
        <v>2639</v>
      </c>
      <c r="E64" s="13">
        <v>1390</v>
      </c>
      <c r="F64" s="13">
        <v>0</v>
      </c>
      <c r="G64" s="13">
        <v>6079</v>
      </c>
      <c r="H64" s="13">
        <v>8878</v>
      </c>
      <c r="I64" s="13">
        <v>1252</v>
      </c>
      <c r="J64" s="13">
        <v>2173</v>
      </c>
    </row>
    <row r="65" spans="1:10">
      <c r="A65" t="s">
        <v>208</v>
      </c>
      <c r="B65" s="14" t="s">
        <v>562</v>
      </c>
      <c r="C65" s="13">
        <v>1014</v>
      </c>
      <c r="D65" s="13">
        <v>640</v>
      </c>
      <c r="E65" s="13">
        <v>374</v>
      </c>
      <c r="F65" s="13">
        <v>0</v>
      </c>
      <c r="G65" s="13">
        <v>2194</v>
      </c>
      <c r="H65" s="13">
        <v>2624</v>
      </c>
      <c r="I65" s="13">
        <v>425</v>
      </c>
      <c r="J65" s="13">
        <v>782</v>
      </c>
    </row>
    <row r="66" spans="1:10">
      <c r="A66" t="s">
        <v>210</v>
      </c>
      <c r="B66" s="14" t="s">
        <v>563</v>
      </c>
      <c r="C66" s="13">
        <v>2732</v>
      </c>
      <c r="D66" s="13">
        <v>1900</v>
      </c>
      <c r="E66" s="13">
        <v>832</v>
      </c>
      <c r="F66" s="13">
        <v>0</v>
      </c>
      <c r="G66" s="13">
        <v>5387</v>
      </c>
      <c r="H66" s="13">
        <v>6956</v>
      </c>
      <c r="I66" s="13">
        <v>1165</v>
      </c>
      <c r="J66" s="13">
        <v>1958</v>
      </c>
    </row>
    <row r="67" spans="1:10">
      <c r="A67" t="s">
        <v>212</v>
      </c>
      <c r="B67" s="14" t="s">
        <v>564</v>
      </c>
      <c r="C67" s="13">
        <v>15842</v>
      </c>
      <c r="D67" s="13">
        <v>9957</v>
      </c>
      <c r="E67" s="13">
        <v>5885</v>
      </c>
      <c r="F67" s="13">
        <v>1</v>
      </c>
      <c r="G67" s="13">
        <v>27007</v>
      </c>
      <c r="H67" s="13">
        <v>38838</v>
      </c>
      <c r="I67" s="13">
        <v>6283</v>
      </c>
      <c r="J67" s="13">
        <v>9557</v>
      </c>
    </row>
    <row r="68" spans="1:10">
      <c r="A68" t="s">
        <v>214</v>
      </c>
      <c r="B68" s="14" t="s">
        <v>565</v>
      </c>
      <c r="C68" s="13">
        <v>19986</v>
      </c>
      <c r="D68" s="13">
        <v>13691</v>
      </c>
      <c r="E68" s="13">
        <v>6295</v>
      </c>
      <c r="F68" s="13">
        <v>0</v>
      </c>
      <c r="G68" s="13">
        <v>38489</v>
      </c>
      <c r="H68" s="13">
        <v>49251</v>
      </c>
      <c r="I68" s="13">
        <v>9339</v>
      </c>
      <c r="J68" s="13">
        <v>12778</v>
      </c>
    </row>
    <row r="69" spans="1:10">
      <c r="A69" t="s">
        <v>216</v>
      </c>
      <c r="B69" s="14" t="s">
        <v>566</v>
      </c>
      <c r="C69" s="13">
        <v>1476</v>
      </c>
      <c r="D69" s="13">
        <v>1030</v>
      </c>
      <c r="E69" s="13">
        <v>446</v>
      </c>
      <c r="F69" s="13">
        <v>0</v>
      </c>
      <c r="G69" s="13">
        <v>3301</v>
      </c>
      <c r="H69" s="13">
        <v>4172</v>
      </c>
      <c r="I69" s="13">
        <v>837</v>
      </c>
      <c r="J69" s="13">
        <v>1105</v>
      </c>
    </row>
    <row r="70" spans="1:10">
      <c r="A70" t="s">
        <v>218</v>
      </c>
      <c r="B70" s="14" t="s">
        <v>567</v>
      </c>
      <c r="C70" s="13">
        <v>11308</v>
      </c>
      <c r="D70" s="13">
        <v>6251</v>
      </c>
      <c r="E70" s="13">
        <v>5057</v>
      </c>
      <c r="F70" s="13">
        <v>0</v>
      </c>
      <c r="G70" s="13">
        <v>16620</v>
      </c>
      <c r="H70" s="13">
        <v>26404</v>
      </c>
      <c r="I70" s="13">
        <v>4003</v>
      </c>
      <c r="J70" s="13">
        <v>5803</v>
      </c>
    </row>
    <row r="71" spans="1:10">
      <c r="A71" t="s">
        <v>220</v>
      </c>
      <c r="B71" s="14" t="s">
        <v>568</v>
      </c>
      <c r="C71" s="13">
        <v>4103</v>
      </c>
      <c r="D71" s="13">
        <v>3260</v>
      </c>
      <c r="E71" s="13">
        <v>843</v>
      </c>
      <c r="F71" s="13">
        <v>0</v>
      </c>
      <c r="G71" s="13">
        <v>7995</v>
      </c>
      <c r="H71" s="13">
        <v>11001</v>
      </c>
      <c r="I71" s="13">
        <v>1933</v>
      </c>
      <c r="J71" s="13">
        <v>2792</v>
      </c>
    </row>
    <row r="72" spans="1:10">
      <c r="A72" t="s">
        <v>222</v>
      </c>
      <c r="B72" s="14" t="s">
        <v>569</v>
      </c>
      <c r="C72" s="13">
        <v>2099</v>
      </c>
      <c r="D72" s="13">
        <v>1562</v>
      </c>
      <c r="E72" s="13">
        <v>537</v>
      </c>
      <c r="F72" s="13">
        <v>0</v>
      </c>
      <c r="G72" s="13">
        <v>3484</v>
      </c>
      <c r="H72" s="13">
        <v>6099</v>
      </c>
      <c r="I72" s="13">
        <v>745</v>
      </c>
      <c r="J72" s="13">
        <v>1404</v>
      </c>
    </row>
    <row r="73" spans="1:10">
      <c r="A73" t="s">
        <v>224</v>
      </c>
      <c r="B73" s="14" t="s">
        <v>570</v>
      </c>
      <c r="C73" s="13">
        <v>1353</v>
      </c>
      <c r="D73" s="13">
        <v>1064</v>
      </c>
      <c r="E73" s="13">
        <v>289</v>
      </c>
      <c r="F73" s="13">
        <v>0</v>
      </c>
      <c r="G73" s="13">
        <v>2437</v>
      </c>
      <c r="H73" s="13">
        <v>2338</v>
      </c>
      <c r="I73" s="13">
        <v>570</v>
      </c>
      <c r="J73" s="13">
        <v>768</v>
      </c>
    </row>
    <row r="74" spans="1:10">
      <c r="A74" t="s">
        <v>226</v>
      </c>
      <c r="B74" s="14" t="s">
        <v>571</v>
      </c>
      <c r="C74" s="13">
        <v>1004</v>
      </c>
      <c r="D74" s="13">
        <v>668</v>
      </c>
      <c r="E74" s="13">
        <v>336</v>
      </c>
      <c r="F74" s="13">
        <v>0</v>
      </c>
      <c r="G74" s="13">
        <v>1572</v>
      </c>
      <c r="H74" s="13">
        <v>2795</v>
      </c>
      <c r="I74" s="13">
        <v>403</v>
      </c>
      <c r="J74" s="13">
        <v>526</v>
      </c>
    </row>
    <row r="75" spans="1:10">
      <c r="A75" t="s">
        <v>228</v>
      </c>
      <c r="B75" s="14" t="s">
        <v>572</v>
      </c>
      <c r="C75" s="13">
        <v>1688</v>
      </c>
      <c r="D75" s="13">
        <v>1250</v>
      </c>
      <c r="E75" s="13">
        <v>438</v>
      </c>
      <c r="F75" s="13">
        <v>0</v>
      </c>
      <c r="G75" s="13">
        <v>3855</v>
      </c>
      <c r="H75" s="13">
        <v>5092</v>
      </c>
      <c r="I75" s="13">
        <v>645</v>
      </c>
      <c r="J75" s="13">
        <v>1349</v>
      </c>
    </row>
    <row r="76" spans="1:10">
      <c r="A76" t="s">
        <v>230</v>
      </c>
      <c r="B76" s="14" t="s">
        <v>573</v>
      </c>
      <c r="C76" s="13">
        <v>1836</v>
      </c>
      <c r="D76" s="13">
        <v>1601</v>
      </c>
      <c r="E76" s="13">
        <v>235</v>
      </c>
      <c r="F76" s="13">
        <v>0</v>
      </c>
      <c r="G76" s="13">
        <v>4924</v>
      </c>
      <c r="H76" s="13">
        <v>8350</v>
      </c>
      <c r="I76" s="13">
        <v>817</v>
      </c>
      <c r="J76" s="13">
        <v>2151</v>
      </c>
    </row>
    <row r="77" spans="1:10">
      <c r="A77" t="s">
        <v>232</v>
      </c>
      <c r="B77" s="14" t="s">
        <v>574</v>
      </c>
      <c r="C77" s="13">
        <v>466</v>
      </c>
      <c r="D77" s="13">
        <v>345</v>
      </c>
      <c r="E77" s="13">
        <v>121</v>
      </c>
      <c r="F77" s="13">
        <v>0</v>
      </c>
      <c r="G77" s="13">
        <v>1462</v>
      </c>
      <c r="H77" s="13">
        <v>2301</v>
      </c>
      <c r="I77" s="13">
        <v>175</v>
      </c>
      <c r="J77" s="13">
        <v>536</v>
      </c>
    </row>
    <row r="78" spans="1:10">
      <c r="A78" t="s">
        <v>234</v>
      </c>
      <c r="B78" s="14" t="s">
        <v>575</v>
      </c>
      <c r="C78" s="13">
        <v>1916</v>
      </c>
      <c r="D78" s="13">
        <v>1268</v>
      </c>
      <c r="E78" s="13">
        <v>648</v>
      </c>
      <c r="F78" s="13">
        <v>0</v>
      </c>
      <c r="G78" s="13">
        <v>3873</v>
      </c>
      <c r="H78" s="13">
        <v>5692</v>
      </c>
      <c r="I78" s="13">
        <v>838</v>
      </c>
      <c r="J78" s="13">
        <v>1286</v>
      </c>
    </row>
    <row r="79" spans="1:10">
      <c r="A79" t="s">
        <v>236</v>
      </c>
      <c r="B79" s="14" t="s">
        <v>576</v>
      </c>
      <c r="C79" s="13">
        <v>3616</v>
      </c>
      <c r="D79" s="13">
        <v>2014</v>
      </c>
      <c r="E79" s="13">
        <v>1602</v>
      </c>
      <c r="F79" s="13">
        <v>0</v>
      </c>
      <c r="G79" s="13">
        <v>4867</v>
      </c>
      <c r="H79" s="13">
        <v>7874</v>
      </c>
      <c r="I79" s="13">
        <v>1172</v>
      </c>
      <c r="J79" s="13">
        <v>1766</v>
      </c>
    </row>
    <row r="80" spans="1:10">
      <c r="A80" t="s">
        <v>238</v>
      </c>
      <c r="B80" s="14" t="s">
        <v>577</v>
      </c>
      <c r="C80" s="13">
        <v>63176</v>
      </c>
      <c r="D80" s="13">
        <v>42218</v>
      </c>
      <c r="E80" s="13">
        <v>20958</v>
      </c>
      <c r="F80" s="13">
        <v>0</v>
      </c>
      <c r="G80" s="13">
        <v>131559</v>
      </c>
      <c r="H80" s="13">
        <v>152343</v>
      </c>
      <c r="I80" s="13">
        <v>30693</v>
      </c>
      <c r="J80" s="13">
        <v>46019</v>
      </c>
    </row>
    <row r="81" spans="1:10">
      <c r="A81" t="s">
        <v>241</v>
      </c>
      <c r="B81" s="14" t="s">
        <v>578</v>
      </c>
      <c r="C81" s="13">
        <v>61706</v>
      </c>
      <c r="D81" s="13">
        <v>38926</v>
      </c>
      <c r="E81" s="13">
        <v>22780</v>
      </c>
      <c r="F81" s="13">
        <v>0</v>
      </c>
      <c r="G81" s="13">
        <v>100636</v>
      </c>
      <c r="H81" s="13">
        <v>87072</v>
      </c>
      <c r="I81" s="13">
        <v>27248</v>
      </c>
      <c r="J81" s="13">
        <v>31886</v>
      </c>
    </row>
    <row r="82" spans="1:10">
      <c r="A82" t="s">
        <v>246</v>
      </c>
      <c r="B82" s="14" t="s">
        <v>579</v>
      </c>
      <c r="C82" s="13">
        <v>11294</v>
      </c>
      <c r="D82" s="13">
        <v>6324</v>
      </c>
      <c r="E82" s="13">
        <v>4970</v>
      </c>
      <c r="F82" s="13">
        <v>0</v>
      </c>
      <c r="G82" s="13">
        <v>13657</v>
      </c>
      <c r="H82" s="13">
        <v>13534</v>
      </c>
      <c r="I82" s="13">
        <v>3091</v>
      </c>
      <c r="J82" s="13">
        <v>4438</v>
      </c>
    </row>
    <row r="83" spans="1:10">
      <c r="A83" t="s">
        <v>250</v>
      </c>
      <c r="B83" s="14" t="s">
        <v>580</v>
      </c>
      <c r="C83" s="13">
        <v>109864</v>
      </c>
      <c r="D83" s="13">
        <v>67170</v>
      </c>
      <c r="E83" s="13">
        <v>42694</v>
      </c>
      <c r="F83" s="13">
        <v>0</v>
      </c>
      <c r="G83" s="13">
        <v>133553</v>
      </c>
      <c r="H83" s="13">
        <v>116987</v>
      </c>
      <c r="I83" s="13">
        <v>39463</v>
      </c>
      <c r="J83" s="13">
        <v>40336</v>
      </c>
    </row>
    <row r="84" spans="1:10">
      <c r="A84" t="s">
        <v>252</v>
      </c>
      <c r="B84" s="14" t="s">
        <v>582</v>
      </c>
      <c r="C84" s="13">
        <v>134884</v>
      </c>
      <c r="D84" s="13">
        <v>79350</v>
      </c>
      <c r="E84" s="13">
        <v>55534</v>
      </c>
      <c r="F84" s="13">
        <v>0</v>
      </c>
      <c r="G84" s="13">
        <v>119127</v>
      </c>
      <c r="H84" s="13">
        <v>85353</v>
      </c>
      <c r="I84" s="13">
        <v>43588</v>
      </c>
      <c r="J84" s="13">
        <v>30918</v>
      </c>
    </row>
    <row r="85" spans="1:10">
      <c r="A85" t="s">
        <v>254</v>
      </c>
      <c r="B85" s="14" t="s">
        <v>583</v>
      </c>
      <c r="C85" s="13">
        <v>143142</v>
      </c>
      <c r="D85" s="13">
        <v>97463</v>
      </c>
      <c r="E85" s="13">
        <v>45679</v>
      </c>
      <c r="F85" s="13">
        <v>0</v>
      </c>
      <c r="G85" s="13">
        <v>316218</v>
      </c>
      <c r="H85" s="13">
        <v>272494</v>
      </c>
      <c r="I85" s="13">
        <v>88189</v>
      </c>
      <c r="J85" s="13">
        <v>100117</v>
      </c>
    </row>
    <row r="86" spans="1:10">
      <c r="A86" t="s">
        <v>281</v>
      </c>
      <c r="B86" s="14" t="s">
        <v>584</v>
      </c>
      <c r="C86" s="13">
        <v>21643</v>
      </c>
      <c r="D86" s="13">
        <v>12366</v>
      </c>
      <c r="E86" s="13">
        <v>9277</v>
      </c>
      <c r="F86" s="13">
        <v>0</v>
      </c>
      <c r="G86" s="13">
        <v>27649</v>
      </c>
      <c r="H86" s="13">
        <v>29702</v>
      </c>
      <c r="I86" s="13">
        <v>8256</v>
      </c>
      <c r="J86" s="13">
        <v>8426</v>
      </c>
    </row>
    <row r="87" spans="1:10">
      <c r="A87" t="s">
        <v>284</v>
      </c>
      <c r="B87" s="14" t="s">
        <v>585</v>
      </c>
      <c r="C87" s="13">
        <v>87974</v>
      </c>
      <c r="D87" s="13">
        <v>53686</v>
      </c>
      <c r="E87" s="13">
        <v>34288</v>
      </c>
      <c r="F87" s="13">
        <v>0</v>
      </c>
      <c r="G87" s="13">
        <v>111625</v>
      </c>
      <c r="H87" s="13">
        <v>99100</v>
      </c>
      <c r="I87" s="13">
        <v>34140</v>
      </c>
      <c r="J87" s="13">
        <v>34225</v>
      </c>
    </row>
    <row r="88" spans="1:10">
      <c r="A88" t="s">
        <v>288</v>
      </c>
      <c r="B88" s="14" t="s">
        <v>586</v>
      </c>
      <c r="C88" s="13">
        <v>8</v>
      </c>
      <c r="D88" s="13">
        <v>0</v>
      </c>
      <c r="E88" s="13">
        <v>8</v>
      </c>
      <c r="F88" s="13">
        <v>0</v>
      </c>
      <c r="G88" s="13">
        <v>70</v>
      </c>
      <c r="H88" s="13">
        <v>38</v>
      </c>
      <c r="I88" s="13">
        <v>7</v>
      </c>
      <c r="J88" s="13">
        <v>20</v>
      </c>
    </row>
    <row r="89" spans="1:10">
      <c r="A89" t="s">
        <v>292</v>
      </c>
      <c r="B89" s="14" t="s">
        <v>587</v>
      </c>
      <c r="C89" s="13">
        <v>26326</v>
      </c>
      <c r="D89" s="13">
        <v>15819</v>
      </c>
      <c r="E89" s="13">
        <v>10507</v>
      </c>
      <c r="F89" s="13">
        <v>0</v>
      </c>
      <c r="G89" s="13">
        <v>34349</v>
      </c>
      <c r="H89" s="13">
        <v>36950</v>
      </c>
      <c r="I89" s="13">
        <v>9613</v>
      </c>
      <c r="J89" s="13">
        <v>11171</v>
      </c>
    </row>
    <row r="90" spans="1:10">
      <c r="A90" t="s">
        <v>295</v>
      </c>
      <c r="B90" s="14" t="s">
        <v>588</v>
      </c>
      <c r="C90" s="13">
        <v>200</v>
      </c>
      <c r="D90" s="13">
        <v>135</v>
      </c>
      <c r="E90" s="13">
        <v>65</v>
      </c>
      <c r="F90" s="13">
        <v>0</v>
      </c>
      <c r="G90" s="13">
        <v>425</v>
      </c>
      <c r="H90" s="13">
        <v>604</v>
      </c>
      <c r="I90" s="13">
        <v>123</v>
      </c>
      <c r="J90" s="13">
        <v>131</v>
      </c>
    </row>
    <row r="91" spans="1:10">
      <c r="A91" t="s">
        <v>297</v>
      </c>
      <c r="B91" s="14" t="s">
        <v>589</v>
      </c>
      <c r="C91" s="13">
        <v>12516</v>
      </c>
      <c r="D91" s="13">
        <v>9189</v>
      </c>
      <c r="E91" s="13">
        <v>3327</v>
      </c>
      <c r="F91" s="13">
        <v>0</v>
      </c>
      <c r="G91" s="13">
        <v>26023</v>
      </c>
      <c r="H91" s="13">
        <v>21757</v>
      </c>
      <c r="I91" s="13">
        <v>5599</v>
      </c>
      <c r="J91" s="13">
        <v>9449</v>
      </c>
    </row>
    <row r="92" spans="1:10">
      <c r="A92" t="s">
        <v>300</v>
      </c>
      <c r="B92" s="14" t="s">
        <v>590</v>
      </c>
      <c r="C92" s="13">
        <v>7462</v>
      </c>
      <c r="D92" s="13">
        <v>4764</v>
      </c>
      <c r="E92" s="13">
        <v>2698</v>
      </c>
      <c r="F92" s="13">
        <v>0</v>
      </c>
      <c r="G92" s="13">
        <v>13380</v>
      </c>
      <c r="H92" s="13">
        <v>15702</v>
      </c>
      <c r="I92" s="13">
        <v>3243</v>
      </c>
      <c r="J92" s="13">
        <v>4792</v>
      </c>
    </row>
    <row r="93" spans="1:10">
      <c r="A93" t="s">
        <v>302</v>
      </c>
      <c r="B93" s="14" t="s">
        <v>591</v>
      </c>
      <c r="C93" s="13">
        <v>25129</v>
      </c>
      <c r="D93" s="13">
        <v>14098</v>
      </c>
      <c r="E93" s="13">
        <v>11031</v>
      </c>
      <c r="F93" s="13">
        <v>0</v>
      </c>
      <c r="G93" s="13">
        <v>17516</v>
      </c>
      <c r="H93" s="13">
        <v>20132</v>
      </c>
      <c r="I93" s="13">
        <v>4064</v>
      </c>
      <c r="J93" s="13">
        <v>5420</v>
      </c>
    </row>
    <row r="94" spans="1:10">
      <c r="A94" t="s">
        <v>304</v>
      </c>
      <c r="B94" s="14" t="s">
        <v>593</v>
      </c>
      <c r="C94" s="13">
        <v>10363</v>
      </c>
      <c r="D94" s="13">
        <v>4662</v>
      </c>
      <c r="E94" s="13">
        <v>5701</v>
      </c>
      <c r="F94" s="13">
        <v>0</v>
      </c>
      <c r="G94" s="13">
        <v>17600</v>
      </c>
      <c r="H94" s="13">
        <v>19137</v>
      </c>
      <c r="I94" s="13">
        <v>4080</v>
      </c>
      <c r="J94" s="13">
        <v>5297</v>
      </c>
    </row>
    <row r="95" spans="1:10">
      <c r="A95" t="s">
        <v>306</v>
      </c>
      <c r="B95" s="14" t="s">
        <v>594</v>
      </c>
      <c r="C95" s="13">
        <v>303</v>
      </c>
      <c r="D95" s="13">
        <v>183</v>
      </c>
      <c r="E95" s="13">
        <v>120</v>
      </c>
      <c r="F95" s="13">
        <v>0</v>
      </c>
      <c r="G95" s="13">
        <v>998</v>
      </c>
      <c r="H95" s="13">
        <v>1010</v>
      </c>
      <c r="I95" s="13">
        <v>160</v>
      </c>
      <c r="J95" s="13">
        <v>341</v>
      </c>
    </row>
    <row r="96" spans="1:10">
      <c r="A96" t="s">
        <v>308</v>
      </c>
      <c r="B96" s="14" t="s">
        <v>595</v>
      </c>
      <c r="C96" s="13">
        <v>165</v>
      </c>
      <c r="D96" s="13">
        <v>119</v>
      </c>
      <c r="E96" s="13">
        <v>46</v>
      </c>
      <c r="F96" s="13">
        <v>0</v>
      </c>
      <c r="G96" s="13">
        <v>615</v>
      </c>
      <c r="H96" s="13">
        <v>572</v>
      </c>
      <c r="I96" s="13">
        <v>139</v>
      </c>
      <c r="J96" s="13">
        <v>267</v>
      </c>
    </row>
    <row r="97" spans="1:10">
      <c r="A97" t="s">
        <v>310</v>
      </c>
      <c r="B97" s="14" t="s">
        <v>596</v>
      </c>
      <c r="C97" s="13">
        <v>2796</v>
      </c>
      <c r="D97" s="13">
        <v>1717</v>
      </c>
      <c r="E97" s="13">
        <v>1079</v>
      </c>
      <c r="F97" s="13">
        <v>0</v>
      </c>
      <c r="G97" s="13">
        <v>4086</v>
      </c>
      <c r="H97" s="13">
        <v>6066</v>
      </c>
      <c r="I97" s="13">
        <v>939</v>
      </c>
      <c r="J97" s="13">
        <v>1455</v>
      </c>
    </row>
    <row r="98" spans="1:10">
      <c r="A98" t="s">
        <v>312</v>
      </c>
      <c r="B98" s="14" t="s">
        <v>597</v>
      </c>
      <c r="C98" s="13">
        <v>314</v>
      </c>
      <c r="D98" s="13">
        <v>161</v>
      </c>
      <c r="E98" s="13">
        <v>153</v>
      </c>
      <c r="F98" s="13">
        <v>0</v>
      </c>
      <c r="G98" s="13">
        <v>488</v>
      </c>
      <c r="H98" s="13">
        <v>672</v>
      </c>
      <c r="I98" s="13">
        <v>78</v>
      </c>
      <c r="J98" s="13">
        <v>175</v>
      </c>
    </row>
    <row r="99" spans="1:10">
      <c r="A99" t="s">
        <v>314</v>
      </c>
      <c r="B99" s="14" t="s">
        <v>598</v>
      </c>
      <c r="C99" s="13">
        <v>2747</v>
      </c>
      <c r="D99" s="13">
        <v>1028</v>
      </c>
      <c r="E99" s="13">
        <v>1719</v>
      </c>
      <c r="F99" s="13">
        <v>0</v>
      </c>
      <c r="G99" s="13">
        <v>525</v>
      </c>
      <c r="H99" s="13">
        <v>2697</v>
      </c>
      <c r="I99" s="13">
        <v>34</v>
      </c>
      <c r="J99" s="13">
        <v>190</v>
      </c>
    </row>
    <row r="100" spans="1:10">
      <c r="A100" t="s">
        <v>316</v>
      </c>
      <c r="B100" s="14" t="s">
        <v>599</v>
      </c>
      <c r="C100" s="13">
        <v>353</v>
      </c>
      <c r="D100" s="13">
        <v>219</v>
      </c>
      <c r="E100" s="13">
        <v>134</v>
      </c>
      <c r="F100" s="13">
        <v>0</v>
      </c>
      <c r="G100" s="13">
        <v>438</v>
      </c>
      <c r="H100" s="13">
        <v>906</v>
      </c>
      <c r="I100" s="13">
        <v>91</v>
      </c>
      <c r="J100" s="13">
        <v>170</v>
      </c>
    </row>
    <row r="101" spans="1:10">
      <c r="A101" t="s">
        <v>318</v>
      </c>
      <c r="B101" s="14" t="s">
        <v>600</v>
      </c>
      <c r="C101" s="13">
        <v>22099</v>
      </c>
      <c r="D101" s="13">
        <v>11606</v>
      </c>
      <c r="E101" s="13">
        <v>10493</v>
      </c>
      <c r="F101" s="13">
        <v>0</v>
      </c>
      <c r="G101" s="13">
        <v>23344</v>
      </c>
      <c r="H101" s="13">
        <v>22210</v>
      </c>
      <c r="I101" s="13">
        <v>4353</v>
      </c>
      <c r="J101" s="13">
        <v>7552</v>
      </c>
    </row>
    <row r="102" spans="1:10">
      <c r="A102" t="s">
        <v>327</v>
      </c>
      <c r="B102" s="14" t="s">
        <v>602</v>
      </c>
      <c r="C102" s="13">
        <v>146</v>
      </c>
      <c r="D102" s="13">
        <v>75</v>
      </c>
      <c r="E102" s="13">
        <v>71</v>
      </c>
      <c r="F102" s="13">
        <v>0</v>
      </c>
      <c r="G102" s="13">
        <v>99</v>
      </c>
      <c r="H102" s="13">
        <v>47</v>
      </c>
      <c r="I102" s="13">
        <v>35</v>
      </c>
      <c r="J102" s="13">
        <v>29</v>
      </c>
    </row>
    <row r="103" spans="1:10">
      <c r="A103" t="s">
        <v>328</v>
      </c>
      <c r="B103" s="14" t="s">
        <v>603</v>
      </c>
      <c r="C103" s="13">
        <v>7242</v>
      </c>
      <c r="D103" s="13">
        <v>6709</v>
      </c>
      <c r="E103" s="13">
        <v>533</v>
      </c>
      <c r="F103" s="13">
        <v>0</v>
      </c>
      <c r="G103" s="13">
        <v>25593</v>
      </c>
      <c r="H103" s="13">
        <v>26131</v>
      </c>
      <c r="I103" s="13">
        <v>6959</v>
      </c>
      <c r="J103" s="13">
        <v>8448</v>
      </c>
    </row>
    <row r="104" spans="1:10">
      <c r="A104" t="s">
        <v>330</v>
      </c>
      <c r="B104" s="14" t="s">
        <v>604</v>
      </c>
      <c r="C104" s="13">
        <v>1870</v>
      </c>
      <c r="D104" s="13">
        <v>1650</v>
      </c>
      <c r="E104" s="13">
        <v>220</v>
      </c>
      <c r="F104" s="13">
        <v>0</v>
      </c>
      <c r="G104" s="13">
        <v>4664</v>
      </c>
      <c r="H104" s="13">
        <v>5738</v>
      </c>
      <c r="I104" s="13">
        <v>1480</v>
      </c>
      <c r="J104" s="13">
        <v>1715</v>
      </c>
    </row>
    <row r="105" spans="1:10">
      <c r="A105" t="s">
        <v>783</v>
      </c>
      <c r="B105" s="14" t="s">
        <v>601</v>
      </c>
      <c r="C105" s="13">
        <v>17635</v>
      </c>
      <c r="D105" s="13">
        <v>14640</v>
      </c>
      <c r="E105" s="13">
        <v>2995</v>
      </c>
      <c r="F105" s="13">
        <v>0</v>
      </c>
      <c r="G105" s="13">
        <v>28208</v>
      </c>
      <c r="H105" s="13">
        <v>34588</v>
      </c>
      <c r="I105" s="13">
        <v>8595</v>
      </c>
      <c r="J105" s="13">
        <v>9027</v>
      </c>
    </row>
    <row r="106" spans="1:10">
      <c r="A106" t="s">
        <v>332</v>
      </c>
      <c r="B106" s="14" t="s">
        <v>605</v>
      </c>
      <c r="C106" s="13">
        <v>10840</v>
      </c>
      <c r="D106" s="13">
        <v>5440</v>
      </c>
      <c r="E106" s="13">
        <v>5400</v>
      </c>
      <c r="F106" s="13">
        <v>0</v>
      </c>
      <c r="G106" s="13">
        <v>8298</v>
      </c>
      <c r="H106" s="13">
        <v>8133</v>
      </c>
      <c r="I106" s="13">
        <v>1283</v>
      </c>
      <c r="J106" s="13">
        <v>3201</v>
      </c>
    </row>
    <row r="107" spans="1:10">
      <c r="A107" t="s">
        <v>334</v>
      </c>
      <c r="B107" s="14" t="s">
        <v>606</v>
      </c>
      <c r="C107" s="13">
        <v>939</v>
      </c>
      <c r="D107" s="13">
        <v>727</v>
      </c>
      <c r="E107" s="13">
        <v>212</v>
      </c>
      <c r="F107" s="13">
        <v>0</v>
      </c>
      <c r="G107" s="13">
        <v>3484</v>
      </c>
      <c r="H107" s="13">
        <v>3704</v>
      </c>
      <c r="I107" s="13">
        <v>905</v>
      </c>
      <c r="J107" s="13">
        <v>1050</v>
      </c>
    </row>
    <row r="108" spans="1:10">
      <c r="A108" t="s">
        <v>336</v>
      </c>
      <c r="B108" s="14" t="s">
        <v>607</v>
      </c>
      <c r="C108" s="13">
        <v>572</v>
      </c>
      <c r="D108" s="13">
        <v>316</v>
      </c>
      <c r="E108" s="13">
        <v>256</v>
      </c>
      <c r="F108" s="13">
        <v>0</v>
      </c>
      <c r="G108" s="13">
        <v>828</v>
      </c>
      <c r="H108" s="13">
        <v>725</v>
      </c>
      <c r="I108" s="13">
        <v>189</v>
      </c>
      <c r="J108" s="13">
        <v>281</v>
      </c>
    </row>
    <row r="109" spans="1:10">
      <c r="A109" t="s">
        <v>338</v>
      </c>
      <c r="B109" s="14" t="s">
        <v>608</v>
      </c>
      <c r="C109" s="13">
        <v>1959</v>
      </c>
      <c r="D109" s="13">
        <v>440</v>
      </c>
      <c r="E109" s="13">
        <v>1519</v>
      </c>
      <c r="F109" s="13">
        <v>0</v>
      </c>
      <c r="G109" s="13">
        <v>249</v>
      </c>
      <c r="H109" s="13">
        <v>2416</v>
      </c>
      <c r="I109" s="13">
        <v>10</v>
      </c>
      <c r="J109" s="13">
        <v>59</v>
      </c>
    </row>
    <row r="110" spans="1:10">
      <c r="A110" t="s">
        <v>495</v>
      </c>
      <c r="B110" s="14" t="s">
        <v>654</v>
      </c>
      <c r="C110" s="13">
        <v>17</v>
      </c>
      <c r="D110" s="13">
        <v>12</v>
      </c>
      <c r="E110" s="13">
        <v>5</v>
      </c>
      <c r="F110" s="13">
        <v>0</v>
      </c>
      <c r="G110" s="13">
        <v>344</v>
      </c>
      <c r="H110" s="13">
        <v>461</v>
      </c>
      <c r="I110" s="13">
        <v>82</v>
      </c>
      <c r="J110" s="13">
        <v>146</v>
      </c>
    </row>
    <row r="111" spans="1:10">
      <c r="A111" t="s">
        <v>340</v>
      </c>
      <c r="B111" s="14" t="s">
        <v>609</v>
      </c>
      <c r="C111" s="13">
        <v>5</v>
      </c>
      <c r="D111" s="13">
        <v>4</v>
      </c>
      <c r="E111" s="13">
        <v>1</v>
      </c>
      <c r="F111" s="13">
        <v>0</v>
      </c>
      <c r="G111" s="13">
        <v>6</v>
      </c>
      <c r="H111" s="13">
        <v>23</v>
      </c>
      <c r="I111" s="13">
        <v>3</v>
      </c>
      <c r="J111" s="13">
        <v>3</v>
      </c>
    </row>
    <row r="112" spans="1:10">
      <c r="A112" t="s">
        <v>342</v>
      </c>
      <c r="B112" s="14" t="s">
        <v>610</v>
      </c>
      <c r="C112" s="13">
        <v>45</v>
      </c>
      <c r="D112" s="13">
        <v>21</v>
      </c>
      <c r="E112" s="13">
        <v>24</v>
      </c>
      <c r="F112" s="13">
        <v>0</v>
      </c>
      <c r="G112" s="13">
        <v>38</v>
      </c>
      <c r="H112" s="13">
        <v>76</v>
      </c>
      <c r="I112" s="13">
        <v>3</v>
      </c>
      <c r="J112" s="13">
        <v>17</v>
      </c>
    </row>
    <row r="113" spans="1:10">
      <c r="A113" t="s">
        <v>344</v>
      </c>
      <c r="B113" s="14" t="s">
        <v>611</v>
      </c>
      <c r="C113" s="13">
        <v>579</v>
      </c>
      <c r="D113" s="13">
        <v>240</v>
      </c>
      <c r="E113" s="13">
        <v>339</v>
      </c>
      <c r="F113" s="13">
        <v>0</v>
      </c>
      <c r="G113" s="13">
        <v>772</v>
      </c>
      <c r="H113" s="13">
        <v>543</v>
      </c>
      <c r="I113" s="13">
        <v>214</v>
      </c>
      <c r="J113" s="13">
        <v>200</v>
      </c>
    </row>
    <row r="114" spans="1:10">
      <c r="A114" t="s">
        <v>346</v>
      </c>
      <c r="B114" s="14" t="s">
        <v>612</v>
      </c>
      <c r="C114" s="13">
        <v>1525</v>
      </c>
      <c r="D114" s="13">
        <v>799</v>
      </c>
      <c r="E114" s="13">
        <v>726</v>
      </c>
      <c r="F114" s="13">
        <v>0</v>
      </c>
      <c r="G114" s="13">
        <v>1640</v>
      </c>
      <c r="H114" s="13">
        <v>2505</v>
      </c>
      <c r="I114" s="13">
        <v>501</v>
      </c>
      <c r="J114" s="13">
        <v>525</v>
      </c>
    </row>
    <row r="115" spans="1:10">
      <c r="A115" t="s">
        <v>348</v>
      </c>
      <c r="B115" s="14" t="s">
        <v>613</v>
      </c>
      <c r="C115" s="13">
        <v>13767</v>
      </c>
      <c r="D115" s="13">
        <v>9206</v>
      </c>
      <c r="E115" s="13">
        <v>4561</v>
      </c>
      <c r="F115" s="13">
        <v>0</v>
      </c>
      <c r="G115" s="13">
        <v>29984</v>
      </c>
      <c r="H115" s="13">
        <v>11547</v>
      </c>
      <c r="I115" s="13">
        <v>10308</v>
      </c>
      <c r="J115" s="13">
        <v>8149</v>
      </c>
    </row>
    <row r="116" spans="1:10">
      <c r="A116" t="s">
        <v>677</v>
      </c>
      <c r="B116" s="14" t="s">
        <v>678</v>
      </c>
      <c r="C116" s="13">
        <v>21</v>
      </c>
      <c r="D116" s="13">
        <v>18</v>
      </c>
      <c r="E116" s="13">
        <v>3</v>
      </c>
      <c r="F116" s="13">
        <v>0</v>
      </c>
      <c r="G116" s="13">
        <v>34</v>
      </c>
      <c r="H116" s="13">
        <v>84</v>
      </c>
      <c r="I116" s="13">
        <v>5</v>
      </c>
      <c r="J116" s="13">
        <v>11</v>
      </c>
    </row>
    <row r="117" spans="1:10">
      <c r="A117" t="s">
        <v>879</v>
      </c>
      <c r="B117" s="14" t="s">
        <v>896</v>
      </c>
      <c r="C117" s="13">
        <v>30</v>
      </c>
      <c r="D117" s="13">
        <v>20</v>
      </c>
      <c r="E117" s="13">
        <v>10</v>
      </c>
      <c r="F117" s="13">
        <v>0</v>
      </c>
      <c r="G117" s="13">
        <v>82</v>
      </c>
      <c r="H117" s="13">
        <v>150</v>
      </c>
      <c r="I117" s="13">
        <v>29</v>
      </c>
      <c r="J117" s="13">
        <v>19</v>
      </c>
    </row>
    <row r="118" spans="1:10">
      <c r="A118" t="s">
        <v>485</v>
      </c>
      <c r="B118" s="14" t="s">
        <v>614</v>
      </c>
      <c r="C118" s="13">
        <v>13764</v>
      </c>
      <c r="D118" s="13">
        <v>6242</v>
      </c>
      <c r="E118" s="13">
        <v>7522</v>
      </c>
      <c r="F118" s="13">
        <v>0</v>
      </c>
      <c r="G118" s="13">
        <v>21148</v>
      </c>
      <c r="H118" s="13">
        <v>11993</v>
      </c>
      <c r="I118" s="13">
        <v>4659</v>
      </c>
      <c r="J118" s="13">
        <v>5816</v>
      </c>
    </row>
    <row r="119" spans="1:10">
      <c r="A119" t="s">
        <v>763</v>
      </c>
      <c r="B119" s="14" t="s">
        <v>770</v>
      </c>
      <c r="C119" s="13">
        <v>195</v>
      </c>
      <c r="D119" s="13">
        <v>139</v>
      </c>
      <c r="E119" s="13">
        <v>56</v>
      </c>
      <c r="F119" s="13">
        <v>0</v>
      </c>
      <c r="G119" s="13">
        <v>628</v>
      </c>
      <c r="H119" s="13">
        <v>718</v>
      </c>
      <c r="I119" s="13">
        <v>124</v>
      </c>
      <c r="J119" s="13">
        <v>207</v>
      </c>
    </row>
    <row r="120" spans="1:10">
      <c r="A120" t="s">
        <v>732</v>
      </c>
      <c r="B120" s="14" t="s">
        <v>742</v>
      </c>
      <c r="C120" s="13">
        <v>367</v>
      </c>
      <c r="D120" s="13">
        <v>236</v>
      </c>
      <c r="E120" s="13">
        <v>131</v>
      </c>
      <c r="F120" s="13">
        <v>0</v>
      </c>
      <c r="G120" s="13">
        <v>651</v>
      </c>
      <c r="H120" s="13">
        <v>894</v>
      </c>
      <c r="I120" s="13">
        <v>201</v>
      </c>
      <c r="J120" s="13">
        <v>227</v>
      </c>
    </row>
    <row r="121" spans="1:10">
      <c r="A121" t="s">
        <v>350</v>
      </c>
      <c r="B121" s="14" t="s">
        <v>615</v>
      </c>
      <c r="C121" s="13">
        <v>15079</v>
      </c>
      <c r="D121" s="13">
        <v>8784</v>
      </c>
      <c r="E121" s="13">
        <v>6295</v>
      </c>
      <c r="F121" s="13">
        <v>0</v>
      </c>
      <c r="G121" s="13">
        <v>10181</v>
      </c>
      <c r="H121" s="13">
        <v>10072</v>
      </c>
      <c r="I121" s="13">
        <v>2294</v>
      </c>
      <c r="J121" s="13">
        <v>3495</v>
      </c>
    </row>
    <row r="122" spans="1:10">
      <c r="A122" t="s">
        <v>352</v>
      </c>
      <c r="B122" s="14" t="s">
        <v>616</v>
      </c>
      <c r="C122" s="13">
        <v>335416</v>
      </c>
      <c r="D122" s="13">
        <v>206255</v>
      </c>
      <c r="E122" s="13">
        <v>129161</v>
      </c>
      <c r="F122" s="13">
        <v>0</v>
      </c>
      <c r="G122" s="13">
        <v>481750</v>
      </c>
      <c r="H122" s="13">
        <v>543172</v>
      </c>
      <c r="I122" s="13">
        <v>135405</v>
      </c>
      <c r="J122" s="13">
        <v>153182</v>
      </c>
    </row>
    <row r="123" spans="1:10">
      <c r="A123" t="s">
        <v>376</v>
      </c>
      <c r="B123" s="14" t="s">
        <v>617</v>
      </c>
      <c r="C123" s="13">
        <v>2836</v>
      </c>
      <c r="D123" s="13">
        <v>2369</v>
      </c>
      <c r="E123" s="13">
        <v>467</v>
      </c>
      <c r="F123" s="13">
        <v>1</v>
      </c>
      <c r="G123" s="13">
        <v>6673</v>
      </c>
      <c r="H123" s="13">
        <v>1983</v>
      </c>
      <c r="I123" s="13">
        <v>1248</v>
      </c>
      <c r="J123" s="13">
        <v>1554</v>
      </c>
    </row>
    <row r="124" spans="1:10">
      <c r="A124" t="s">
        <v>378</v>
      </c>
      <c r="B124" s="14" t="s">
        <v>618</v>
      </c>
      <c r="C124" s="13">
        <v>7559</v>
      </c>
      <c r="D124" s="13">
        <v>4802</v>
      </c>
      <c r="E124" s="13">
        <v>2757</v>
      </c>
      <c r="F124" s="13">
        <v>0</v>
      </c>
      <c r="G124" s="13">
        <v>14846</v>
      </c>
      <c r="H124" s="13">
        <v>2242</v>
      </c>
      <c r="I124" s="13">
        <v>3650</v>
      </c>
      <c r="J124" s="13">
        <v>3334</v>
      </c>
    </row>
    <row r="125" spans="1:10">
      <c r="A125" t="s">
        <v>380</v>
      </c>
      <c r="B125" s="14" t="s">
        <v>619</v>
      </c>
      <c r="C125" s="13">
        <v>1027</v>
      </c>
      <c r="D125" s="13">
        <v>891</v>
      </c>
      <c r="E125" s="13">
        <v>136</v>
      </c>
      <c r="F125" s="13">
        <v>0</v>
      </c>
      <c r="G125" s="13">
        <v>3984</v>
      </c>
      <c r="H125" s="13">
        <v>444</v>
      </c>
      <c r="I125" s="13">
        <v>579</v>
      </c>
      <c r="J125" s="13">
        <v>1002</v>
      </c>
    </row>
    <row r="126" spans="1:10">
      <c r="A126" t="s">
        <v>382</v>
      </c>
      <c r="B126" s="14" t="s">
        <v>620</v>
      </c>
      <c r="C126" s="13">
        <v>421</v>
      </c>
      <c r="D126" s="13">
        <v>394</v>
      </c>
      <c r="E126" s="13">
        <v>27</v>
      </c>
      <c r="F126" s="13">
        <v>0</v>
      </c>
      <c r="G126" s="13">
        <v>2134</v>
      </c>
      <c r="H126" s="13">
        <v>134</v>
      </c>
      <c r="I126" s="13">
        <v>316</v>
      </c>
      <c r="J126" s="13">
        <v>531</v>
      </c>
    </row>
    <row r="127" spans="1:10">
      <c r="A127" t="s">
        <v>681</v>
      </c>
      <c r="B127" s="14" t="s">
        <v>682</v>
      </c>
      <c r="C127" s="13">
        <v>794</v>
      </c>
      <c r="D127" s="13">
        <v>612</v>
      </c>
      <c r="E127" s="13">
        <v>182</v>
      </c>
      <c r="F127" s="13">
        <v>0</v>
      </c>
      <c r="G127" s="13">
        <v>2504</v>
      </c>
      <c r="H127" s="13">
        <v>279</v>
      </c>
      <c r="I127" s="13">
        <v>364</v>
      </c>
      <c r="J127" s="13">
        <v>622</v>
      </c>
    </row>
    <row r="128" spans="1:10">
      <c r="A128" t="s">
        <v>384</v>
      </c>
      <c r="B128" s="14" t="s">
        <v>621</v>
      </c>
      <c r="C128" s="13">
        <v>790</v>
      </c>
      <c r="D128" s="13">
        <v>592</v>
      </c>
      <c r="E128" s="13">
        <v>198</v>
      </c>
      <c r="F128" s="13">
        <v>0</v>
      </c>
      <c r="G128" s="13">
        <v>3076</v>
      </c>
      <c r="H128" s="13">
        <v>305</v>
      </c>
      <c r="I128" s="13">
        <v>366</v>
      </c>
      <c r="J128" s="13">
        <v>689</v>
      </c>
    </row>
    <row r="129" spans="1:10">
      <c r="A129" t="s">
        <v>386</v>
      </c>
      <c r="B129" s="14" t="s">
        <v>622</v>
      </c>
      <c r="C129" s="13">
        <v>668</v>
      </c>
      <c r="D129" s="13">
        <v>460</v>
      </c>
      <c r="E129" s="13">
        <v>208</v>
      </c>
      <c r="F129" s="13">
        <v>0</v>
      </c>
      <c r="G129" s="13">
        <v>1775</v>
      </c>
      <c r="H129" s="13">
        <v>335</v>
      </c>
      <c r="I129" s="13">
        <v>260</v>
      </c>
      <c r="J129" s="13">
        <v>478</v>
      </c>
    </row>
    <row r="130" spans="1:10">
      <c r="A130" t="s">
        <v>388</v>
      </c>
      <c r="B130" s="14" t="s">
        <v>623</v>
      </c>
      <c r="C130" s="13">
        <v>1118</v>
      </c>
      <c r="D130" s="13">
        <v>1061</v>
      </c>
      <c r="E130" s="13">
        <v>57</v>
      </c>
      <c r="F130" s="13">
        <v>0</v>
      </c>
      <c r="G130" s="13">
        <v>5642</v>
      </c>
      <c r="H130" s="13">
        <v>398</v>
      </c>
      <c r="I130" s="13">
        <v>916</v>
      </c>
      <c r="J130" s="13">
        <v>1371</v>
      </c>
    </row>
    <row r="131" spans="1:10">
      <c r="A131" t="s">
        <v>714</v>
      </c>
      <c r="B131" s="14" t="s">
        <v>715</v>
      </c>
      <c r="C131" s="13">
        <v>1153</v>
      </c>
      <c r="D131" s="13">
        <v>692</v>
      </c>
      <c r="E131" s="13">
        <v>461</v>
      </c>
      <c r="F131" s="13">
        <v>0</v>
      </c>
      <c r="G131" s="13">
        <v>1207</v>
      </c>
      <c r="H131" s="13">
        <v>182</v>
      </c>
      <c r="I131" s="13">
        <v>243</v>
      </c>
      <c r="J131" s="13">
        <v>242</v>
      </c>
    </row>
    <row r="132" spans="1:10">
      <c r="A132" t="s">
        <v>390</v>
      </c>
      <c r="B132" s="14" t="s">
        <v>624</v>
      </c>
      <c r="C132" s="13">
        <v>92834</v>
      </c>
      <c r="D132" s="13">
        <v>62437</v>
      </c>
      <c r="E132" s="13">
        <v>30397</v>
      </c>
      <c r="F132" s="13">
        <v>0</v>
      </c>
      <c r="G132" s="13">
        <v>221186</v>
      </c>
      <c r="H132" s="13">
        <v>80669</v>
      </c>
      <c r="I132" s="13">
        <v>82510</v>
      </c>
      <c r="J132" s="13">
        <v>51542</v>
      </c>
    </row>
    <row r="133" spans="1:10">
      <c r="A133" t="s">
        <v>392</v>
      </c>
      <c r="B133" s="14" t="s">
        <v>818</v>
      </c>
      <c r="C133" s="13">
        <v>16617</v>
      </c>
      <c r="D133" s="13">
        <v>15371</v>
      </c>
      <c r="E133" s="13">
        <v>1246</v>
      </c>
      <c r="F133" s="13">
        <v>0</v>
      </c>
      <c r="G133" s="13">
        <v>46975</v>
      </c>
      <c r="H133" s="13">
        <v>47472</v>
      </c>
      <c r="I133" s="13">
        <v>14184</v>
      </c>
      <c r="J133" s="13">
        <v>14159</v>
      </c>
    </row>
    <row r="134" spans="1:10">
      <c r="A134" t="s">
        <v>394</v>
      </c>
      <c r="B134" s="14" t="s">
        <v>625</v>
      </c>
      <c r="C134" s="13">
        <v>47041</v>
      </c>
      <c r="D134" s="13">
        <v>39442</v>
      </c>
      <c r="E134" s="13">
        <v>7599</v>
      </c>
      <c r="F134" s="13">
        <v>0</v>
      </c>
      <c r="G134" s="13">
        <v>119893</v>
      </c>
      <c r="H134" s="13">
        <v>131876</v>
      </c>
      <c r="I134" s="13">
        <v>35871</v>
      </c>
      <c r="J134" s="13">
        <v>40337</v>
      </c>
    </row>
    <row r="135" spans="1:10">
      <c r="A135" t="s">
        <v>396</v>
      </c>
      <c r="B135" s="14" t="s">
        <v>626</v>
      </c>
      <c r="C135" s="13">
        <v>116016</v>
      </c>
      <c r="D135" s="13">
        <v>92930</v>
      </c>
      <c r="E135" s="13">
        <v>23086</v>
      </c>
      <c r="F135" s="13">
        <v>0</v>
      </c>
      <c r="G135" s="13">
        <v>589653</v>
      </c>
      <c r="H135" s="13">
        <v>163823</v>
      </c>
      <c r="I135" s="13">
        <v>187875</v>
      </c>
      <c r="J135" s="13">
        <v>156397</v>
      </c>
    </row>
    <row r="136" spans="1:10">
      <c r="A136" t="s">
        <v>399</v>
      </c>
      <c r="B136" s="14" t="s">
        <v>627</v>
      </c>
      <c r="C136" s="13">
        <v>21776</v>
      </c>
      <c r="D136" s="13">
        <v>14299</v>
      </c>
      <c r="E136" s="13">
        <v>7477</v>
      </c>
      <c r="F136" s="13">
        <v>2463</v>
      </c>
      <c r="G136" s="13">
        <v>47685</v>
      </c>
      <c r="H136" s="13">
        <v>53165</v>
      </c>
      <c r="I136" s="13">
        <v>16232</v>
      </c>
      <c r="J136" s="13">
        <v>13899</v>
      </c>
    </row>
    <row r="137" spans="1:10">
      <c r="A137" t="s">
        <v>401</v>
      </c>
      <c r="B137" s="14" t="s">
        <v>628</v>
      </c>
      <c r="C137" s="13">
        <v>182</v>
      </c>
      <c r="D137" s="13">
        <v>182</v>
      </c>
      <c r="E137" s="13">
        <v>0</v>
      </c>
      <c r="F137" s="13">
        <v>0</v>
      </c>
      <c r="G137" s="13">
        <v>2</v>
      </c>
      <c r="H137" s="13">
        <v>8</v>
      </c>
      <c r="I137" s="13">
        <v>0</v>
      </c>
      <c r="J137" s="13">
        <v>0</v>
      </c>
    </row>
    <row r="138" spans="1:10">
      <c r="A138" t="s">
        <v>403</v>
      </c>
      <c r="B138" s="14" t="s">
        <v>629</v>
      </c>
      <c r="C138" s="13">
        <v>505</v>
      </c>
      <c r="D138" s="13">
        <v>485</v>
      </c>
      <c r="E138" s="13">
        <v>20</v>
      </c>
      <c r="F138" s="13">
        <v>0</v>
      </c>
      <c r="G138" s="13">
        <v>816</v>
      </c>
      <c r="H138" s="13">
        <v>12</v>
      </c>
      <c r="I138" s="13">
        <v>505</v>
      </c>
      <c r="J138" s="13">
        <v>105</v>
      </c>
    </row>
    <row r="139" spans="1:10">
      <c r="A139" t="s">
        <v>496</v>
      </c>
      <c r="B139" s="14" t="s">
        <v>655</v>
      </c>
      <c r="C139" s="13">
        <v>1689</v>
      </c>
      <c r="D139" s="13">
        <v>1440</v>
      </c>
      <c r="E139" s="13">
        <v>249</v>
      </c>
      <c r="F139" s="13">
        <v>0</v>
      </c>
      <c r="G139" s="13">
        <v>6503</v>
      </c>
      <c r="H139" s="13">
        <v>4309</v>
      </c>
      <c r="I139" s="13">
        <v>1825</v>
      </c>
      <c r="J139" s="13">
        <v>1393</v>
      </c>
    </row>
    <row r="140" spans="1:10">
      <c r="A140" t="s">
        <v>785</v>
      </c>
      <c r="B140" s="14" t="s">
        <v>792</v>
      </c>
      <c r="C140" s="13">
        <v>3812</v>
      </c>
      <c r="D140" s="13">
        <v>2531</v>
      </c>
      <c r="E140" s="13">
        <v>1281</v>
      </c>
      <c r="F140" s="13">
        <v>0</v>
      </c>
      <c r="G140" s="13">
        <v>1897</v>
      </c>
      <c r="H140" s="13">
        <v>1552</v>
      </c>
      <c r="I140" s="13">
        <v>398</v>
      </c>
      <c r="J140" s="13">
        <v>668</v>
      </c>
    </row>
    <row r="141" spans="1:10">
      <c r="A141" t="s">
        <v>405</v>
      </c>
      <c r="B141" s="14" t="s">
        <v>630</v>
      </c>
      <c r="C141" s="13">
        <v>37</v>
      </c>
      <c r="D141" s="13">
        <v>31</v>
      </c>
      <c r="E141" s="13">
        <v>6</v>
      </c>
      <c r="F141" s="13">
        <v>27</v>
      </c>
      <c r="G141" s="13">
        <v>14</v>
      </c>
      <c r="H141" s="13">
        <v>28</v>
      </c>
      <c r="I141" s="13">
        <v>3</v>
      </c>
      <c r="J141" s="13">
        <v>4</v>
      </c>
    </row>
    <row r="142" spans="1:10">
      <c r="A142" t="s">
        <v>881</v>
      </c>
      <c r="B142" s="14" t="s">
        <v>897</v>
      </c>
      <c r="C142" s="13">
        <v>1</v>
      </c>
      <c r="D142" s="13">
        <v>0</v>
      </c>
      <c r="E142" s="13">
        <v>1</v>
      </c>
      <c r="F142" s="13">
        <v>0</v>
      </c>
      <c r="G142" s="13">
        <v>1541</v>
      </c>
      <c r="H142" s="13">
        <v>1</v>
      </c>
      <c r="I142" s="13">
        <v>598</v>
      </c>
      <c r="J142" s="13">
        <v>509</v>
      </c>
    </row>
    <row r="143" spans="1:10">
      <c r="A143" t="s">
        <v>834</v>
      </c>
      <c r="B143" s="14" t="s">
        <v>836</v>
      </c>
      <c r="C143" s="13">
        <v>2102</v>
      </c>
      <c r="D143" s="13">
        <v>1836</v>
      </c>
      <c r="E143" s="13">
        <v>266</v>
      </c>
      <c r="F143" s="13">
        <v>0</v>
      </c>
      <c r="G143" s="13">
        <v>3260</v>
      </c>
      <c r="H143" s="13">
        <v>1172</v>
      </c>
      <c r="I143" s="13">
        <v>1778</v>
      </c>
      <c r="J143" s="13">
        <v>492</v>
      </c>
    </row>
    <row r="144" spans="1:10">
      <c r="A144" t="s">
        <v>407</v>
      </c>
      <c r="B144" s="14" t="s">
        <v>631</v>
      </c>
      <c r="C144" s="13">
        <v>72313</v>
      </c>
      <c r="D144" s="13">
        <v>63287</v>
      </c>
      <c r="E144" s="13">
        <v>9026</v>
      </c>
      <c r="F144" s="13">
        <v>0</v>
      </c>
      <c r="G144" s="13">
        <v>44573</v>
      </c>
      <c r="H144" s="13">
        <v>35973</v>
      </c>
      <c r="I144" s="13">
        <v>14223</v>
      </c>
      <c r="J144" s="13">
        <v>12806</v>
      </c>
    </row>
    <row r="145" spans="1:10">
      <c r="A145" t="s">
        <v>487</v>
      </c>
      <c r="B145" s="14" t="s">
        <v>632</v>
      </c>
      <c r="C145" s="13">
        <v>22491</v>
      </c>
      <c r="D145" s="13">
        <v>8466</v>
      </c>
      <c r="E145" s="13">
        <v>14025</v>
      </c>
      <c r="F145" s="13">
        <v>0</v>
      </c>
      <c r="G145" s="13">
        <v>76049</v>
      </c>
      <c r="H145" s="13">
        <v>20077</v>
      </c>
      <c r="I145" s="13">
        <v>35200</v>
      </c>
      <c r="J145" s="13">
        <v>12791</v>
      </c>
    </row>
    <row r="146" spans="1:10">
      <c r="A146" t="s">
        <v>847</v>
      </c>
      <c r="B146" s="14" t="s">
        <v>854</v>
      </c>
      <c r="C146" s="13">
        <v>2336</v>
      </c>
      <c r="D146" s="13">
        <v>2087</v>
      </c>
      <c r="E146" s="13">
        <v>249</v>
      </c>
      <c r="F146" s="13">
        <v>0</v>
      </c>
      <c r="G146" s="13">
        <v>4757</v>
      </c>
      <c r="H146" s="13">
        <v>4438</v>
      </c>
      <c r="I146" s="13">
        <v>2119</v>
      </c>
      <c r="J146" s="13">
        <v>892</v>
      </c>
    </row>
    <row r="147" spans="1:10">
      <c r="A147" t="s">
        <v>409</v>
      </c>
      <c r="B147" s="14" t="s">
        <v>633</v>
      </c>
      <c r="C147" s="13">
        <v>16215</v>
      </c>
      <c r="D147" s="13">
        <v>12090</v>
      </c>
      <c r="E147" s="13">
        <v>4125</v>
      </c>
      <c r="F147" s="13">
        <v>0</v>
      </c>
      <c r="G147" s="13">
        <v>46421</v>
      </c>
      <c r="H147" s="13">
        <v>34032</v>
      </c>
      <c r="I147" s="13">
        <v>18669</v>
      </c>
      <c r="J147" s="13">
        <v>9446</v>
      </c>
    </row>
    <row r="148" spans="1:10">
      <c r="A148" t="s">
        <v>411</v>
      </c>
      <c r="B148" s="14" t="s">
        <v>634</v>
      </c>
      <c r="C148" s="13">
        <v>2410</v>
      </c>
      <c r="D148" s="13">
        <v>1372</v>
      </c>
      <c r="E148" s="13">
        <v>1038</v>
      </c>
      <c r="F148" s="13">
        <v>11</v>
      </c>
      <c r="G148" s="13">
        <v>1888</v>
      </c>
      <c r="H148" s="13">
        <v>1201</v>
      </c>
      <c r="I148" s="13">
        <v>665</v>
      </c>
      <c r="J148" s="13">
        <v>434</v>
      </c>
    </row>
    <row r="149" spans="1:10">
      <c r="A149" t="s">
        <v>479</v>
      </c>
      <c r="B149" s="14" t="s">
        <v>635</v>
      </c>
      <c r="C149" s="13">
        <v>4246</v>
      </c>
      <c r="D149" s="13">
        <v>2190</v>
      </c>
      <c r="E149" s="13">
        <v>2056</v>
      </c>
      <c r="F149" s="13">
        <v>0</v>
      </c>
      <c r="G149" s="13">
        <v>8303</v>
      </c>
      <c r="H149" s="13">
        <v>1502</v>
      </c>
      <c r="I149" s="13">
        <v>3713</v>
      </c>
      <c r="J149" s="13">
        <v>1515</v>
      </c>
    </row>
    <row r="150" spans="1:10">
      <c r="A150" t="s">
        <v>413</v>
      </c>
      <c r="B150" s="14" t="s">
        <v>636</v>
      </c>
      <c r="C150" s="13">
        <v>21823</v>
      </c>
      <c r="D150" s="13">
        <v>17866</v>
      </c>
      <c r="E150" s="13">
        <v>3957</v>
      </c>
      <c r="F150" s="13">
        <v>373</v>
      </c>
      <c r="G150" s="13">
        <v>69385</v>
      </c>
      <c r="H150" s="13">
        <v>20242</v>
      </c>
      <c r="I150" s="13">
        <v>23870</v>
      </c>
      <c r="J150" s="13">
        <v>17197</v>
      </c>
    </row>
    <row r="151" spans="1:10">
      <c r="A151" t="s">
        <v>415</v>
      </c>
      <c r="B151" s="14" t="s">
        <v>637</v>
      </c>
      <c r="C151" s="13">
        <v>158067</v>
      </c>
      <c r="D151" s="13">
        <v>137141</v>
      </c>
      <c r="E151" s="13">
        <v>20926</v>
      </c>
      <c r="F151" s="13">
        <v>0</v>
      </c>
      <c r="G151" s="13">
        <v>171518</v>
      </c>
      <c r="H151" s="13">
        <v>73222</v>
      </c>
      <c r="I151" s="13">
        <v>43921</v>
      </c>
      <c r="J151" s="13">
        <v>35666</v>
      </c>
    </row>
    <row r="152" spans="1:10">
      <c r="A152" t="s">
        <v>417</v>
      </c>
      <c r="B152" s="14" t="s">
        <v>638</v>
      </c>
      <c r="C152" s="13">
        <v>3</v>
      </c>
      <c r="D152" s="13">
        <v>3</v>
      </c>
      <c r="E152" s="13">
        <v>0</v>
      </c>
      <c r="F152" s="13">
        <v>3</v>
      </c>
      <c r="G152" s="13">
        <v>0</v>
      </c>
      <c r="H152" s="13">
        <v>0</v>
      </c>
      <c r="I152" s="13">
        <v>0</v>
      </c>
      <c r="J152" s="13">
        <v>0</v>
      </c>
    </row>
    <row r="153" spans="1:10">
      <c r="A153" t="s">
        <v>752</v>
      </c>
      <c r="B153" s="14" t="s">
        <v>757</v>
      </c>
      <c r="C153" s="13">
        <v>1509</v>
      </c>
      <c r="D153" s="13">
        <v>1139</v>
      </c>
      <c r="E153" s="13">
        <v>370</v>
      </c>
      <c r="F153" s="13">
        <v>0</v>
      </c>
      <c r="G153" s="13">
        <v>3893</v>
      </c>
      <c r="H153" s="13">
        <v>1041</v>
      </c>
      <c r="I153" s="13">
        <v>698</v>
      </c>
      <c r="J153" s="13">
        <v>930</v>
      </c>
    </row>
    <row r="154" spans="1:10">
      <c r="A154" t="s">
        <v>857</v>
      </c>
      <c r="B154" s="14" t="s">
        <v>861</v>
      </c>
      <c r="C154" s="13">
        <v>10</v>
      </c>
      <c r="D154" s="13">
        <v>10</v>
      </c>
      <c r="E154" s="13">
        <v>0</v>
      </c>
      <c r="F154" s="13">
        <v>0</v>
      </c>
      <c r="G154" s="13">
        <v>2</v>
      </c>
      <c r="H154" s="13">
        <v>0</v>
      </c>
      <c r="I154" s="13">
        <v>2</v>
      </c>
      <c r="J154" s="13">
        <v>0</v>
      </c>
    </row>
    <row r="155" spans="1:10">
      <c r="A155" t="s">
        <v>872</v>
      </c>
      <c r="B155" s="14" t="s">
        <v>878</v>
      </c>
      <c r="C155" s="13">
        <v>0</v>
      </c>
      <c r="D155" s="13">
        <v>0</v>
      </c>
      <c r="E155" s="13">
        <v>0</v>
      </c>
      <c r="F155" s="13">
        <v>0</v>
      </c>
      <c r="G155" s="13">
        <v>813</v>
      </c>
      <c r="H155" s="13">
        <v>0</v>
      </c>
      <c r="I155" s="13">
        <v>405</v>
      </c>
      <c r="J155" s="13">
        <v>323</v>
      </c>
    </row>
    <row r="156" spans="1:10">
      <c r="A156" t="s">
        <v>841</v>
      </c>
      <c r="B156" s="14" t="s">
        <v>845</v>
      </c>
      <c r="C156" s="13">
        <v>1</v>
      </c>
      <c r="D156" s="13">
        <v>1</v>
      </c>
      <c r="E156" s="13">
        <v>0</v>
      </c>
      <c r="F156" s="13">
        <v>1</v>
      </c>
      <c r="G156" s="13">
        <v>0</v>
      </c>
      <c r="H156" s="13">
        <v>0</v>
      </c>
      <c r="I156" s="13">
        <v>0</v>
      </c>
      <c r="J156" s="13">
        <v>0</v>
      </c>
    </row>
    <row r="157" spans="1:10">
      <c r="A157" t="s">
        <v>859</v>
      </c>
      <c r="B157" s="14" t="s">
        <v>862</v>
      </c>
      <c r="C157" s="13">
        <v>11451</v>
      </c>
      <c r="D157" s="13">
        <v>4635</v>
      </c>
      <c r="E157" s="13">
        <v>6816</v>
      </c>
      <c r="F157" s="13">
        <v>0</v>
      </c>
      <c r="G157" s="13">
        <v>22653</v>
      </c>
      <c r="H157" s="13">
        <v>12070</v>
      </c>
      <c r="I157" s="13">
        <v>6945</v>
      </c>
      <c r="J157" s="13">
        <v>5044</v>
      </c>
    </row>
    <row r="158" spans="1:10">
      <c r="A158" t="s">
        <v>463</v>
      </c>
      <c r="B158" s="14" t="s">
        <v>639</v>
      </c>
      <c r="C158" s="13">
        <v>405</v>
      </c>
      <c r="D158" s="13">
        <v>405</v>
      </c>
      <c r="E158" s="13">
        <v>0</v>
      </c>
      <c r="F158" s="13">
        <v>405</v>
      </c>
      <c r="G158" s="13">
        <v>0</v>
      </c>
      <c r="H158" s="13">
        <v>4</v>
      </c>
      <c r="I158" s="13">
        <v>0</v>
      </c>
      <c r="J158" s="13">
        <v>0</v>
      </c>
    </row>
    <row r="159" spans="1:10">
      <c r="A159" t="s">
        <v>418</v>
      </c>
      <c r="B159" s="14" t="s">
        <v>640</v>
      </c>
      <c r="C159" s="13">
        <v>2048</v>
      </c>
      <c r="D159" s="13">
        <v>1223</v>
      </c>
      <c r="E159" s="13">
        <v>825</v>
      </c>
      <c r="F159" s="13">
        <v>0</v>
      </c>
      <c r="G159" s="13">
        <v>12964</v>
      </c>
      <c r="H159" s="13">
        <v>2389</v>
      </c>
      <c r="I159" s="13">
        <v>9186</v>
      </c>
      <c r="J159" s="13">
        <v>1382</v>
      </c>
    </row>
    <row r="160" spans="1:10">
      <c r="A160" t="s">
        <v>825</v>
      </c>
      <c r="B160" s="14" t="s">
        <v>830</v>
      </c>
      <c r="C160" s="13">
        <v>750</v>
      </c>
      <c r="D160" s="13">
        <v>511</v>
      </c>
      <c r="E160" s="13">
        <v>239</v>
      </c>
      <c r="F160" s="13">
        <v>0</v>
      </c>
      <c r="G160" s="13">
        <v>720</v>
      </c>
      <c r="H160" s="13">
        <v>443</v>
      </c>
      <c r="I160" s="13">
        <v>183</v>
      </c>
      <c r="J160" s="13">
        <v>180</v>
      </c>
    </row>
    <row r="161" spans="1:10">
      <c r="A161" t="s">
        <v>754</v>
      </c>
      <c r="B161" s="14" t="s">
        <v>758</v>
      </c>
      <c r="C161" s="13">
        <v>1036</v>
      </c>
      <c r="D161" s="13">
        <v>286</v>
      </c>
      <c r="E161" s="13">
        <v>750</v>
      </c>
      <c r="F161" s="13">
        <v>0</v>
      </c>
      <c r="G161" s="13">
        <v>732</v>
      </c>
      <c r="H161" s="13">
        <v>509</v>
      </c>
      <c r="I161" s="13">
        <v>336</v>
      </c>
      <c r="J161" s="13">
        <v>197</v>
      </c>
    </row>
    <row r="162" spans="1:10">
      <c r="A162" t="s">
        <v>787</v>
      </c>
      <c r="B162" s="14" t="s">
        <v>793</v>
      </c>
      <c r="C162" s="13">
        <v>26078</v>
      </c>
      <c r="D162" s="13">
        <v>24611</v>
      </c>
      <c r="E162" s="13">
        <v>1467</v>
      </c>
      <c r="F162" s="13">
        <v>21100</v>
      </c>
      <c r="G162" s="13">
        <v>1178</v>
      </c>
      <c r="H162" s="13">
        <v>1763</v>
      </c>
      <c r="I162" s="13">
        <v>479</v>
      </c>
      <c r="J162" s="13">
        <v>211</v>
      </c>
    </row>
    <row r="163" spans="1:10">
      <c r="A163" t="s">
        <v>420</v>
      </c>
      <c r="B163" s="14" t="s">
        <v>641</v>
      </c>
      <c r="C163" s="13">
        <v>143804</v>
      </c>
      <c r="D163" s="13">
        <v>40360</v>
      </c>
      <c r="E163" s="13">
        <v>103444</v>
      </c>
      <c r="F163" s="13">
        <v>0</v>
      </c>
      <c r="G163" s="13">
        <v>48271</v>
      </c>
      <c r="H163" s="13">
        <v>25554</v>
      </c>
      <c r="I163" s="13">
        <v>14213</v>
      </c>
      <c r="J163" s="13">
        <v>10514</v>
      </c>
    </row>
    <row r="164" spans="1:10">
      <c r="A164" t="s">
        <v>422</v>
      </c>
      <c r="B164" s="14" t="s">
        <v>642</v>
      </c>
      <c r="C164" s="13">
        <v>34277</v>
      </c>
      <c r="D164" s="13">
        <v>21723</v>
      </c>
      <c r="E164" s="13">
        <v>12554</v>
      </c>
      <c r="F164" s="13">
        <v>2104</v>
      </c>
      <c r="G164" s="13">
        <v>26114</v>
      </c>
      <c r="H164" s="13">
        <v>11270</v>
      </c>
      <c r="I164" s="13">
        <v>10203</v>
      </c>
      <c r="J164" s="13">
        <v>6206</v>
      </c>
    </row>
    <row r="165" spans="1:10">
      <c r="A165" t="s">
        <v>424</v>
      </c>
      <c r="B165" s="14" t="s">
        <v>643</v>
      </c>
      <c r="C165" s="13">
        <v>389</v>
      </c>
      <c r="D165" s="13">
        <v>311</v>
      </c>
      <c r="E165" s="13">
        <v>78</v>
      </c>
      <c r="F165" s="13">
        <v>0</v>
      </c>
      <c r="G165" s="13">
        <v>577</v>
      </c>
      <c r="H165" s="13">
        <v>433</v>
      </c>
      <c r="I165" s="13">
        <v>167</v>
      </c>
      <c r="J165" s="13">
        <v>172</v>
      </c>
    </row>
    <row r="166" spans="1:10">
      <c r="A166" t="s">
        <v>837</v>
      </c>
      <c r="B166" s="14" t="s">
        <v>839</v>
      </c>
      <c r="C166" s="13">
        <v>17</v>
      </c>
      <c r="D166" s="13">
        <v>9</v>
      </c>
      <c r="E166" s="13">
        <v>8</v>
      </c>
      <c r="F166" s="13">
        <v>0</v>
      </c>
      <c r="G166" s="13">
        <v>48</v>
      </c>
      <c r="H166" s="13">
        <v>82</v>
      </c>
      <c r="I166" s="13">
        <v>7</v>
      </c>
      <c r="J166" s="13">
        <v>12</v>
      </c>
    </row>
    <row r="167" spans="1:10">
      <c r="A167" t="s">
        <v>842</v>
      </c>
      <c r="B167" s="14" t="s">
        <v>846</v>
      </c>
      <c r="C167" s="13">
        <v>8</v>
      </c>
      <c r="D167" s="13">
        <v>3</v>
      </c>
      <c r="E167" s="13">
        <v>5</v>
      </c>
      <c r="F167" s="13">
        <v>0</v>
      </c>
      <c r="G167" s="13">
        <v>17</v>
      </c>
      <c r="H167" s="13">
        <v>51</v>
      </c>
      <c r="I167" s="13">
        <v>3</v>
      </c>
      <c r="J167" s="13">
        <v>4</v>
      </c>
    </row>
    <row r="168" spans="1:10">
      <c r="A168" t="s">
        <v>849</v>
      </c>
      <c r="B168" s="14" t="s">
        <v>855</v>
      </c>
      <c r="C168" s="13">
        <v>9</v>
      </c>
      <c r="D168" s="13">
        <v>7</v>
      </c>
      <c r="E168" s="13">
        <v>2</v>
      </c>
      <c r="F168" s="13">
        <v>0</v>
      </c>
      <c r="G168" s="13">
        <v>36</v>
      </c>
      <c r="H168" s="13">
        <v>35</v>
      </c>
      <c r="I168" s="13">
        <v>5</v>
      </c>
      <c r="J168" s="13">
        <v>8</v>
      </c>
    </row>
    <row r="169" spans="1:10">
      <c r="A169" t="s">
        <v>867</v>
      </c>
      <c r="B169" s="14" t="s">
        <v>877</v>
      </c>
      <c r="C169" s="13">
        <v>0</v>
      </c>
      <c r="D169" s="13">
        <v>0</v>
      </c>
      <c r="E169" s="13">
        <v>0</v>
      </c>
      <c r="F169" s="13">
        <v>0</v>
      </c>
      <c r="G169" s="13">
        <v>1</v>
      </c>
      <c r="H169" s="13">
        <v>0</v>
      </c>
      <c r="I169" s="13">
        <v>0</v>
      </c>
      <c r="J169" s="13">
        <v>1</v>
      </c>
    </row>
    <row r="170" spans="1:10">
      <c r="A170" t="s">
        <v>426</v>
      </c>
      <c r="B170" s="14" t="s">
        <v>644</v>
      </c>
      <c r="C170" s="13">
        <v>11999</v>
      </c>
      <c r="D170" s="13">
        <v>11999</v>
      </c>
      <c r="E170" s="13">
        <v>0</v>
      </c>
      <c r="F170" s="13">
        <v>11999</v>
      </c>
      <c r="G170" s="13">
        <v>0</v>
      </c>
      <c r="H170" s="13">
        <v>16005</v>
      </c>
      <c r="I170" s="13">
        <v>0</v>
      </c>
      <c r="J170" s="13">
        <v>0</v>
      </c>
    </row>
    <row r="171" spans="1:10">
      <c r="A171" t="s">
        <v>439</v>
      </c>
      <c r="B171" s="14" t="s">
        <v>645</v>
      </c>
      <c r="C171" s="13">
        <v>1848</v>
      </c>
      <c r="D171" s="13">
        <v>1848</v>
      </c>
      <c r="E171" s="13">
        <v>0</v>
      </c>
      <c r="F171" s="13">
        <v>1844</v>
      </c>
      <c r="G171" s="13">
        <v>2</v>
      </c>
      <c r="H171" s="13">
        <v>22</v>
      </c>
      <c r="I171" s="13">
        <v>0</v>
      </c>
      <c r="J171" s="13">
        <v>1</v>
      </c>
    </row>
    <row r="172" spans="1:10">
      <c r="A172" t="s">
        <v>670</v>
      </c>
      <c r="B172" s="14" t="s">
        <v>671</v>
      </c>
      <c r="C172" s="13">
        <v>272</v>
      </c>
      <c r="D172" s="13">
        <v>272</v>
      </c>
      <c r="E172" s="13">
        <v>0</v>
      </c>
      <c r="F172" s="13">
        <v>272</v>
      </c>
      <c r="G172" s="13">
        <v>0</v>
      </c>
      <c r="H172" s="13">
        <v>32</v>
      </c>
      <c r="I172" s="13">
        <v>0</v>
      </c>
      <c r="J172" s="13">
        <v>0</v>
      </c>
    </row>
    <row r="173" spans="1:10">
      <c r="A173" t="s">
        <v>441</v>
      </c>
      <c r="B173" s="14" t="s">
        <v>646</v>
      </c>
      <c r="C173" s="13">
        <v>23898</v>
      </c>
      <c r="D173" s="13">
        <v>23893</v>
      </c>
      <c r="E173" s="13">
        <v>5</v>
      </c>
      <c r="F173" s="13">
        <v>23898</v>
      </c>
      <c r="G173" s="13">
        <v>0</v>
      </c>
      <c r="H173" s="13">
        <v>57717</v>
      </c>
      <c r="I173" s="13">
        <v>0</v>
      </c>
      <c r="J173" s="13">
        <v>0</v>
      </c>
    </row>
    <row r="174" spans="1:10">
      <c r="A174" t="s">
        <v>443</v>
      </c>
      <c r="B174" s="14" t="s">
        <v>647</v>
      </c>
      <c r="C174" s="13">
        <v>2418</v>
      </c>
      <c r="D174" s="13">
        <v>2418</v>
      </c>
      <c r="E174" s="13">
        <v>0</v>
      </c>
      <c r="F174" s="13">
        <v>2418</v>
      </c>
      <c r="G174" s="13">
        <v>0</v>
      </c>
      <c r="H174" s="13">
        <v>684</v>
      </c>
      <c r="I174" s="13">
        <v>0</v>
      </c>
      <c r="J174" s="13">
        <v>0</v>
      </c>
    </row>
    <row r="175" spans="1:10">
      <c r="A175" t="s">
        <v>797</v>
      </c>
      <c r="B175" s="14" t="s">
        <v>799</v>
      </c>
      <c r="C175" s="13">
        <v>3886</v>
      </c>
      <c r="D175" s="13">
        <v>3886</v>
      </c>
      <c r="E175" s="13">
        <v>0</v>
      </c>
      <c r="F175" s="13">
        <v>3886</v>
      </c>
      <c r="G175" s="13">
        <v>0</v>
      </c>
      <c r="H175" s="13">
        <v>34</v>
      </c>
      <c r="I175" s="13">
        <v>0</v>
      </c>
      <c r="J175" s="13">
        <v>0</v>
      </c>
    </row>
    <row r="176" spans="1:10">
      <c r="A176" t="s">
        <v>453</v>
      </c>
      <c r="B176" s="14" t="s">
        <v>648</v>
      </c>
      <c r="C176" s="13">
        <v>13864</v>
      </c>
      <c r="D176" s="13">
        <v>13863</v>
      </c>
      <c r="E176" s="13">
        <v>1</v>
      </c>
      <c r="F176" s="13">
        <v>13864</v>
      </c>
      <c r="G176" s="13">
        <v>0</v>
      </c>
      <c r="H176" s="13">
        <v>6760</v>
      </c>
      <c r="I176" s="13">
        <v>0</v>
      </c>
      <c r="J176" s="13">
        <v>0</v>
      </c>
    </row>
    <row r="177" spans="1:10">
      <c r="A177" t="s">
        <v>765</v>
      </c>
      <c r="B177" s="14" t="s">
        <v>771</v>
      </c>
      <c r="C177" s="13">
        <v>13209</v>
      </c>
      <c r="D177" s="13">
        <v>9238</v>
      </c>
      <c r="E177" s="13">
        <v>3971</v>
      </c>
      <c r="F177" s="13">
        <v>0</v>
      </c>
      <c r="G177" s="13">
        <v>25682</v>
      </c>
      <c r="H177" s="13">
        <v>19541</v>
      </c>
      <c r="I177" s="13">
        <v>4561</v>
      </c>
      <c r="J177" s="13">
        <v>7915</v>
      </c>
    </row>
    <row r="178" spans="1:10">
      <c r="A178" t="s">
        <v>455</v>
      </c>
      <c r="B178" s="14" t="s">
        <v>649</v>
      </c>
      <c r="C178" s="13">
        <v>14583</v>
      </c>
      <c r="D178" s="13">
        <v>10305</v>
      </c>
      <c r="E178" s="13">
        <v>4278</v>
      </c>
      <c r="F178" s="13">
        <v>0</v>
      </c>
      <c r="G178" s="13">
        <v>27162</v>
      </c>
      <c r="H178" s="13">
        <v>42949</v>
      </c>
      <c r="I178" s="13">
        <v>5163</v>
      </c>
      <c r="J178" s="13">
        <v>7072</v>
      </c>
    </row>
    <row r="179" spans="1:10">
      <c r="A179" t="s">
        <v>457</v>
      </c>
      <c r="B179" s="14" t="s">
        <v>650</v>
      </c>
      <c r="C179" s="13">
        <v>14067</v>
      </c>
      <c r="D179" s="13">
        <v>11438</v>
      </c>
      <c r="E179" s="13">
        <v>2629</v>
      </c>
      <c r="F179" s="13">
        <v>2612</v>
      </c>
      <c r="G179" s="13">
        <v>20188</v>
      </c>
      <c r="H179" s="13">
        <v>34671</v>
      </c>
      <c r="I179" s="13">
        <v>3347</v>
      </c>
      <c r="J179" s="13">
        <v>5158</v>
      </c>
    </row>
    <row r="180" spans="1:10">
      <c r="A180" t="s">
        <v>459</v>
      </c>
      <c r="B180" s="14" t="s">
        <v>651</v>
      </c>
      <c r="C180" s="13">
        <v>59987</v>
      </c>
      <c r="D180" s="13">
        <v>54308</v>
      </c>
      <c r="E180" s="13">
        <v>5679</v>
      </c>
      <c r="F180" s="13">
        <v>0</v>
      </c>
      <c r="G180" s="13">
        <v>166517</v>
      </c>
      <c r="H180" s="13">
        <v>86388</v>
      </c>
      <c r="I180" s="13">
        <v>49213</v>
      </c>
      <c r="J180" s="13">
        <v>37548</v>
      </c>
    </row>
    <row r="181" spans="1:10">
      <c r="A181" t="s">
        <v>827</v>
      </c>
      <c r="B181" s="14" t="s">
        <v>831</v>
      </c>
      <c r="C181" s="13">
        <v>4347</v>
      </c>
      <c r="D181" s="13">
        <v>2910</v>
      </c>
      <c r="E181" s="13">
        <v>1437</v>
      </c>
      <c r="F181" s="13">
        <v>0</v>
      </c>
      <c r="G181" s="13">
        <v>8249</v>
      </c>
      <c r="H181" s="13">
        <v>11570</v>
      </c>
      <c r="I181" s="13">
        <v>1586</v>
      </c>
      <c r="J181" s="13">
        <v>3266</v>
      </c>
    </row>
    <row r="182" spans="1:10">
      <c r="A182" t="s">
        <v>461</v>
      </c>
      <c r="B182" s="14" t="s">
        <v>652</v>
      </c>
      <c r="C182" s="13">
        <v>12315</v>
      </c>
      <c r="D182" s="13">
        <v>12314</v>
      </c>
      <c r="E182" s="13">
        <v>1</v>
      </c>
      <c r="F182" s="13">
        <v>12315</v>
      </c>
      <c r="G182" s="13">
        <v>0</v>
      </c>
      <c r="H182" s="13">
        <v>34258</v>
      </c>
      <c r="I182" s="13">
        <v>0</v>
      </c>
      <c r="J182" s="13">
        <v>0</v>
      </c>
    </row>
    <row r="183" spans="1:10">
      <c r="A183" t="s">
        <v>767</v>
      </c>
      <c r="B183" s="14" t="s">
        <v>772</v>
      </c>
      <c r="C183" s="13">
        <v>6160</v>
      </c>
      <c r="D183" s="13">
        <v>1492</v>
      </c>
      <c r="E183" s="13">
        <v>4668</v>
      </c>
      <c r="F183" s="13">
        <v>0</v>
      </c>
      <c r="G183" s="13">
        <v>3482</v>
      </c>
      <c r="H183" s="13">
        <v>16091</v>
      </c>
      <c r="I183" s="13">
        <v>409</v>
      </c>
      <c r="J183" s="13">
        <v>652</v>
      </c>
    </row>
    <row r="184" spans="1:10">
      <c r="A184" t="s">
        <v>814</v>
      </c>
      <c r="B184" s="14" t="s">
        <v>817</v>
      </c>
      <c r="C184" s="13">
        <v>761</v>
      </c>
      <c r="D184" s="13">
        <v>732</v>
      </c>
      <c r="E184" s="13">
        <v>29</v>
      </c>
      <c r="F184" s="13">
        <v>384</v>
      </c>
      <c r="G184" s="13">
        <v>19</v>
      </c>
      <c r="H184" s="13">
        <v>46</v>
      </c>
      <c r="I184" s="13">
        <v>5</v>
      </c>
      <c r="J184" s="13">
        <v>5</v>
      </c>
    </row>
    <row r="185" spans="1:10">
      <c r="A185" t="s">
        <v>883</v>
      </c>
      <c r="B185" s="14" t="s">
        <v>898</v>
      </c>
      <c r="C185" s="13">
        <v>5</v>
      </c>
      <c r="D185" s="13">
        <v>1</v>
      </c>
      <c r="E185" s="13">
        <v>4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</row>
    <row r="186" spans="1:10">
      <c r="A186" t="s">
        <v>885</v>
      </c>
      <c r="B186" s="14" t="s">
        <v>899</v>
      </c>
      <c r="C186" s="13">
        <v>3</v>
      </c>
      <c r="D186" s="13">
        <v>2</v>
      </c>
      <c r="E186" s="13">
        <v>1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</row>
    <row r="187" spans="1:10">
      <c r="A187" t="s">
        <v>924</v>
      </c>
      <c r="C187" s="18">
        <v>4338211</v>
      </c>
      <c r="D187" s="18">
        <v>3105015</v>
      </c>
      <c r="E187" s="18">
        <v>1233196</v>
      </c>
      <c r="F187" s="18">
        <v>832534</v>
      </c>
      <c r="G187" s="18">
        <v>6511921</v>
      </c>
      <c r="H187" s="18">
        <v>9296692</v>
      </c>
      <c r="I187" s="18">
        <v>1781988</v>
      </c>
      <c r="J187" s="18">
        <v>1797887</v>
      </c>
    </row>
    <row r="190" spans="1:10">
      <c r="A190" t="s">
        <v>0</v>
      </c>
      <c r="B190" s="14" t="s">
        <v>514</v>
      </c>
      <c r="C190" s="13">
        <v>243</v>
      </c>
      <c r="D190" s="13">
        <v>70</v>
      </c>
      <c r="E190" s="13">
        <v>173</v>
      </c>
      <c r="F190" s="13">
        <v>7</v>
      </c>
      <c r="G190" s="13">
        <v>579</v>
      </c>
      <c r="H190" s="13">
        <v>2018844</v>
      </c>
      <c r="I190" s="13">
        <v>56</v>
      </c>
      <c r="J190" s="13">
        <v>182</v>
      </c>
    </row>
    <row r="191" spans="1:10">
      <c r="A191" t="s">
        <v>11</v>
      </c>
      <c r="B191" s="14" t="s">
        <v>515</v>
      </c>
      <c r="C191" s="13">
        <v>224532</v>
      </c>
      <c r="D191" s="13">
        <v>123975</v>
      </c>
      <c r="E191" s="13">
        <v>100557</v>
      </c>
      <c r="F191" s="13">
        <v>0</v>
      </c>
      <c r="G191" s="13">
        <v>347088</v>
      </c>
      <c r="H191" s="13">
        <v>246869</v>
      </c>
      <c r="I191" s="13">
        <v>80723</v>
      </c>
      <c r="J191" s="13">
        <v>100137</v>
      </c>
    </row>
  </sheetData>
  <autoFilter ref="A2:J18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R526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340" sqref="D340"/>
    </sheetView>
  </sheetViews>
  <sheetFormatPr defaultColWidth="9.140625" defaultRowHeight="15"/>
  <cols>
    <col min="1" max="1" width="8.140625" style="2" customWidth="1"/>
    <col min="2" max="2" width="13.28515625" style="2" customWidth="1"/>
    <col min="3" max="3" width="21.28515625" style="2" customWidth="1"/>
    <col min="4" max="4" width="11.7109375" style="2" customWidth="1"/>
    <col min="5" max="5" width="32" style="2" customWidth="1"/>
    <col min="6" max="16" width="11.42578125" style="2" customWidth="1"/>
    <col min="17" max="17" width="9.140625" style="2"/>
    <col min="18" max="18" width="12.85546875" style="2" customWidth="1"/>
    <col min="19" max="16384" width="9.140625" style="2"/>
  </cols>
  <sheetData>
    <row r="1" spans="1:17" ht="76.5" customHeight="1">
      <c r="A1" s="5" t="s">
        <v>466</v>
      </c>
      <c r="B1" s="5" t="s">
        <v>465</v>
      </c>
      <c r="C1" s="5" t="s">
        <v>467</v>
      </c>
      <c r="D1" s="5" t="s">
        <v>468</v>
      </c>
      <c r="E1" s="5" t="s">
        <v>469</v>
      </c>
      <c r="F1" s="43" t="s">
        <v>470</v>
      </c>
      <c r="G1" s="3" t="s">
        <v>471</v>
      </c>
      <c r="H1" s="5" t="s">
        <v>863</v>
      </c>
      <c r="I1" s="5" t="s">
        <v>864</v>
      </c>
      <c r="J1" s="5" t="s">
        <v>472</v>
      </c>
      <c r="K1" s="5" t="s">
        <v>473</v>
      </c>
      <c r="L1" s="5" t="s">
        <v>474</v>
      </c>
      <c r="M1" s="5" t="s">
        <v>475</v>
      </c>
      <c r="N1" s="5" t="s">
        <v>476</v>
      </c>
      <c r="O1" s="5" t="s">
        <v>477</v>
      </c>
      <c r="P1" s="5" t="s">
        <v>718</v>
      </c>
    </row>
    <row r="2" spans="1:17" ht="19.5" hidden="1" customHeight="1">
      <c r="A2" s="44">
        <v>1</v>
      </c>
      <c r="B2" s="45" t="s">
        <v>0</v>
      </c>
      <c r="C2" s="46" t="str">
        <f>VLOOKUP(B2,[1]Sheet1!$B:$C,2,0)</f>
        <v>UIDAI-Registrar</v>
      </c>
      <c r="D2" s="45" t="s">
        <v>489</v>
      </c>
      <c r="E2" s="46" t="str">
        <f>VLOOKUP(D2,[1]Sheet1!$B:$C,2,0)</f>
        <v>UIDAI-EA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1615372</v>
      </c>
      <c r="O2" s="6">
        <v>0</v>
      </c>
      <c r="P2" s="6">
        <v>0</v>
      </c>
      <c r="Q2" s="2">
        <f>H2-L2</f>
        <v>0</v>
      </c>
    </row>
    <row r="3" spans="1:17" ht="19.5" hidden="1" customHeight="1">
      <c r="A3" s="44">
        <v>2</v>
      </c>
      <c r="B3" s="6" t="s">
        <v>0</v>
      </c>
      <c r="C3" s="46" t="str">
        <f>VLOOKUP(B3,[1]Sheet1!$B:$C,2,0)</f>
        <v>UIDAI-Registrar</v>
      </c>
      <c r="D3" s="6" t="s">
        <v>1</v>
      </c>
      <c r="E3" s="46" t="str">
        <f>VLOOKUP(D3,[1]Sheet1!$B:$C,2,0)</f>
        <v>RO Bangalore</v>
      </c>
      <c r="F3" s="6">
        <v>0</v>
      </c>
      <c r="G3" s="6">
        <v>8</v>
      </c>
      <c r="H3" s="6">
        <v>3</v>
      </c>
      <c r="I3" s="6">
        <v>5</v>
      </c>
      <c r="J3" s="6">
        <v>0</v>
      </c>
      <c r="K3" s="6">
        <v>0</v>
      </c>
      <c r="L3" s="6">
        <v>2</v>
      </c>
      <c r="M3" s="6">
        <v>7</v>
      </c>
      <c r="N3" s="6">
        <v>6</v>
      </c>
      <c r="O3" s="6">
        <v>2</v>
      </c>
      <c r="P3" s="6">
        <v>2</v>
      </c>
      <c r="Q3" s="2">
        <f t="shared" ref="Q3:Q66" si="0">H3-L3</f>
        <v>1</v>
      </c>
    </row>
    <row r="4" spans="1:17" ht="19.5" hidden="1" customHeight="1">
      <c r="A4" s="44">
        <v>3</v>
      </c>
      <c r="B4" s="6" t="s">
        <v>0</v>
      </c>
      <c r="C4" s="46" t="str">
        <f>VLOOKUP(B4,[1]Sheet1!$B:$C,2,0)</f>
        <v>UIDAI-Registrar</v>
      </c>
      <c r="D4" s="6" t="s">
        <v>2</v>
      </c>
      <c r="E4" s="46" t="str">
        <f>VLOOKUP(D4,[1]Sheet1!$B:$C,2,0)</f>
        <v>RO Chandigarh</v>
      </c>
      <c r="F4" s="6">
        <v>0</v>
      </c>
      <c r="G4" s="6">
        <v>45</v>
      </c>
      <c r="H4" s="6">
        <v>20</v>
      </c>
      <c r="I4" s="6">
        <v>25</v>
      </c>
      <c r="J4" s="6">
        <v>0</v>
      </c>
      <c r="K4" s="6">
        <v>0</v>
      </c>
      <c r="L4" s="6">
        <v>0</v>
      </c>
      <c r="M4" s="6">
        <v>327</v>
      </c>
      <c r="N4" s="6">
        <v>591</v>
      </c>
      <c r="O4" s="6">
        <v>25</v>
      </c>
      <c r="P4" s="6">
        <v>135</v>
      </c>
      <c r="Q4" s="2">
        <f t="shared" si="0"/>
        <v>20</v>
      </c>
    </row>
    <row r="5" spans="1:17" ht="19.5" hidden="1" customHeight="1">
      <c r="A5" s="44">
        <v>4</v>
      </c>
      <c r="B5" s="6" t="s">
        <v>0</v>
      </c>
      <c r="C5" s="46" t="str">
        <f>VLOOKUP(B5,[1]Sheet1!$B:$C,2,0)</f>
        <v>UIDAI-Registrar</v>
      </c>
      <c r="D5" s="6" t="s">
        <v>3</v>
      </c>
      <c r="E5" s="46" t="str">
        <f>VLOOKUP(D5,[1]Sheet1!$B:$C,2,0)</f>
        <v>RO Delhi</v>
      </c>
      <c r="F5" s="6">
        <v>0</v>
      </c>
      <c r="G5" s="6">
        <v>15</v>
      </c>
      <c r="H5" s="6">
        <v>3</v>
      </c>
      <c r="I5" s="6">
        <v>12</v>
      </c>
      <c r="J5" s="6">
        <v>0</v>
      </c>
      <c r="K5" s="6">
        <v>0</v>
      </c>
      <c r="L5" s="6">
        <v>0</v>
      </c>
      <c r="M5" s="6">
        <v>52</v>
      </c>
      <c r="N5" s="6">
        <v>52</v>
      </c>
      <c r="O5" s="6">
        <v>2</v>
      </c>
      <c r="P5" s="6">
        <v>17</v>
      </c>
      <c r="Q5" s="2">
        <f t="shared" si="0"/>
        <v>3</v>
      </c>
    </row>
    <row r="6" spans="1:17" ht="19.5" hidden="1" customHeight="1">
      <c r="A6" s="44">
        <v>5</v>
      </c>
      <c r="B6" s="6" t="s">
        <v>0</v>
      </c>
      <c r="C6" s="46" t="str">
        <f>VLOOKUP(B6,[1]Sheet1!$B:$C,2,0)</f>
        <v>UIDAI-Registrar</v>
      </c>
      <c r="D6" s="6" t="s">
        <v>4</v>
      </c>
      <c r="E6" s="46" t="str">
        <f>VLOOKUP(D6,[1]Sheet1!$B:$C,2,0)</f>
        <v>RO Hyderabad</v>
      </c>
      <c r="F6" s="6">
        <v>0</v>
      </c>
      <c r="G6" s="6">
        <v>31</v>
      </c>
      <c r="H6" s="6">
        <v>4</v>
      </c>
      <c r="I6" s="6">
        <v>27</v>
      </c>
      <c r="J6" s="6">
        <v>0</v>
      </c>
      <c r="K6" s="6">
        <v>0</v>
      </c>
      <c r="L6" s="6">
        <v>0</v>
      </c>
      <c r="M6" s="6">
        <v>163</v>
      </c>
      <c r="N6" s="6">
        <v>12</v>
      </c>
      <c r="O6" s="6">
        <v>11</v>
      </c>
      <c r="P6" s="6">
        <v>74</v>
      </c>
      <c r="Q6" s="2">
        <f t="shared" si="0"/>
        <v>4</v>
      </c>
    </row>
    <row r="7" spans="1:17" ht="19.5" hidden="1" customHeight="1">
      <c r="A7" s="44">
        <v>6</v>
      </c>
      <c r="B7" s="6" t="s">
        <v>0</v>
      </c>
      <c r="C7" s="46" t="str">
        <f>VLOOKUP(B7,[1]Sheet1!$B:$C,2,0)</f>
        <v>UIDAI-Registrar</v>
      </c>
      <c r="D7" s="6" t="s">
        <v>5</v>
      </c>
      <c r="E7" s="46" t="str">
        <f>VLOOKUP(D7,[1]Sheet1!$B:$C,2,0)</f>
        <v>RO Lucknow</v>
      </c>
      <c r="F7" s="6">
        <v>0</v>
      </c>
      <c r="G7" s="6">
        <v>41</v>
      </c>
      <c r="H7" s="6">
        <v>8</v>
      </c>
      <c r="I7" s="6">
        <v>33</v>
      </c>
      <c r="J7" s="6">
        <v>0</v>
      </c>
      <c r="K7" s="6">
        <v>0</v>
      </c>
      <c r="L7" s="6">
        <v>1</v>
      </c>
      <c r="M7" s="6">
        <v>133</v>
      </c>
      <c r="N7" s="6">
        <v>289</v>
      </c>
      <c r="O7" s="6">
        <v>13</v>
      </c>
      <c r="P7" s="6">
        <v>26</v>
      </c>
      <c r="Q7" s="2">
        <f t="shared" si="0"/>
        <v>7</v>
      </c>
    </row>
    <row r="8" spans="1:17" ht="19.5" hidden="1" customHeight="1">
      <c r="A8" s="44">
        <v>7</v>
      </c>
      <c r="B8" s="6" t="s">
        <v>0</v>
      </c>
      <c r="C8" s="46" t="str">
        <f>VLOOKUP(B8,[1]Sheet1!$B:$C,2,0)</f>
        <v>UIDAI-Registrar</v>
      </c>
      <c r="D8" s="6" t="s">
        <v>6</v>
      </c>
      <c r="E8" s="46" t="str">
        <f>VLOOKUP(D8,[1]Sheet1!$B:$C,2,0)</f>
        <v>RO Guwahati</v>
      </c>
      <c r="F8" s="6">
        <v>0</v>
      </c>
      <c r="G8" s="6">
        <v>10</v>
      </c>
      <c r="H8" s="6">
        <v>2</v>
      </c>
      <c r="I8" s="6">
        <v>8</v>
      </c>
      <c r="J8" s="6">
        <v>0</v>
      </c>
      <c r="K8" s="6">
        <v>0</v>
      </c>
      <c r="L8" s="6">
        <v>0</v>
      </c>
      <c r="M8" s="6">
        <v>1</v>
      </c>
      <c r="N8" s="6">
        <v>25</v>
      </c>
      <c r="O8" s="6">
        <v>0</v>
      </c>
      <c r="P8" s="6">
        <v>0</v>
      </c>
      <c r="Q8" s="2">
        <f t="shared" si="0"/>
        <v>2</v>
      </c>
    </row>
    <row r="9" spans="1:17" ht="19.5" hidden="1" customHeight="1">
      <c r="A9" s="44">
        <v>8</v>
      </c>
      <c r="B9" s="6" t="s">
        <v>0</v>
      </c>
      <c r="C9" s="46" t="str">
        <f>VLOOKUP(B9,[1]Sheet1!$B:$C,2,0)</f>
        <v>UIDAI-Registrar</v>
      </c>
      <c r="D9" s="6" t="s">
        <v>7</v>
      </c>
      <c r="E9" s="46" t="str">
        <f>VLOOKUP(D9,[1]Sheet1!$B:$C,2,0)</f>
        <v>RO Ranchi</v>
      </c>
      <c r="F9" s="6">
        <v>0</v>
      </c>
      <c r="G9" s="6">
        <v>10</v>
      </c>
      <c r="H9" s="6">
        <v>1</v>
      </c>
      <c r="I9" s="6">
        <v>9</v>
      </c>
      <c r="J9" s="6">
        <v>0</v>
      </c>
      <c r="K9" s="6">
        <v>0</v>
      </c>
      <c r="L9" s="6">
        <v>0</v>
      </c>
      <c r="M9" s="6">
        <v>26</v>
      </c>
      <c r="N9" s="6">
        <v>52</v>
      </c>
      <c r="O9" s="6">
        <v>2</v>
      </c>
      <c r="P9" s="6">
        <v>10</v>
      </c>
      <c r="Q9" s="2">
        <f t="shared" si="0"/>
        <v>1</v>
      </c>
    </row>
    <row r="10" spans="1:17" ht="19.5" hidden="1" customHeight="1">
      <c r="A10" s="44">
        <v>9</v>
      </c>
      <c r="B10" s="6" t="s">
        <v>0</v>
      </c>
      <c r="C10" s="46" t="str">
        <f>VLOOKUP(B10,[1]Sheet1!$B:$C,2,0)</f>
        <v>UIDAI-Registrar</v>
      </c>
      <c r="D10" s="6" t="s">
        <v>8</v>
      </c>
      <c r="E10" s="46" t="str">
        <f>VLOOKUP(D10,[1]Sheet1!$B:$C,2,0)</f>
        <v>Tech Centre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8</v>
      </c>
      <c r="N10" s="6">
        <v>11</v>
      </c>
      <c r="O10" s="6">
        <v>1</v>
      </c>
      <c r="P10" s="6">
        <v>4</v>
      </c>
      <c r="Q10" s="2">
        <f t="shared" si="0"/>
        <v>0</v>
      </c>
    </row>
    <row r="11" spans="1:17" ht="19.5" hidden="1" customHeight="1">
      <c r="A11" s="44">
        <v>10</v>
      </c>
      <c r="B11" s="6" t="s">
        <v>0</v>
      </c>
      <c r="C11" s="46" t="str">
        <f>VLOOKUP(B11,[1]Sheet1!$B:$C,2,0)</f>
        <v>UIDAI-Registrar</v>
      </c>
      <c r="D11" s="6" t="s">
        <v>9</v>
      </c>
      <c r="E11" s="46" t="str">
        <f>VLOOKUP(D11,[1]Sheet1!$B:$C,2,0)</f>
        <v>RO Mumbai</v>
      </c>
      <c r="F11" s="6">
        <v>0</v>
      </c>
      <c r="G11" s="6">
        <v>6</v>
      </c>
      <c r="H11" s="6">
        <v>0</v>
      </c>
      <c r="I11" s="6">
        <v>6</v>
      </c>
      <c r="J11" s="6">
        <v>0</v>
      </c>
      <c r="K11" s="6">
        <v>0</v>
      </c>
      <c r="L11" s="6">
        <v>0</v>
      </c>
      <c r="M11" s="6">
        <v>33</v>
      </c>
      <c r="N11" s="6">
        <v>52</v>
      </c>
      <c r="O11" s="6">
        <v>2</v>
      </c>
      <c r="P11" s="6">
        <v>15</v>
      </c>
      <c r="Q11" s="2">
        <f t="shared" si="0"/>
        <v>0</v>
      </c>
    </row>
    <row r="12" spans="1:17" ht="19.5" hidden="1" customHeight="1">
      <c r="A12" s="44">
        <v>11</v>
      </c>
      <c r="B12" s="6" t="s">
        <v>0</v>
      </c>
      <c r="C12" s="46" t="str">
        <f>VLOOKUP(B12,[1]Sheet1!$B:$C,2,0)</f>
        <v>UIDAI-Registrar</v>
      </c>
      <c r="D12" s="6" t="s">
        <v>10</v>
      </c>
      <c r="E12" s="46" t="str">
        <f>VLOOKUP(D12,[1]Sheet1!$B:$C,2,0)</f>
        <v>UIDAI Camp Office Patna</v>
      </c>
      <c r="F12" s="6">
        <v>0</v>
      </c>
      <c r="G12" s="6">
        <v>5</v>
      </c>
      <c r="H12" s="6">
        <v>0</v>
      </c>
      <c r="I12" s="6">
        <v>5</v>
      </c>
      <c r="J12" s="6">
        <v>0</v>
      </c>
      <c r="K12" s="6">
        <v>0</v>
      </c>
      <c r="L12" s="6">
        <v>0</v>
      </c>
      <c r="M12" s="6">
        <v>22</v>
      </c>
      <c r="N12" s="6">
        <v>19</v>
      </c>
      <c r="O12" s="6">
        <v>1</v>
      </c>
      <c r="P12" s="6">
        <v>7</v>
      </c>
      <c r="Q12" s="2">
        <f t="shared" si="0"/>
        <v>0</v>
      </c>
    </row>
    <row r="13" spans="1:17" ht="19.5" hidden="1" customHeight="1">
      <c r="A13" s="44">
        <v>12</v>
      </c>
      <c r="B13" s="6" t="s">
        <v>11</v>
      </c>
      <c r="C13" s="46" t="str">
        <f>VLOOKUP(B13,[1]Sheet1!$B:$C,2,0)</f>
        <v>UID ASK</v>
      </c>
      <c r="D13" s="6" t="s">
        <v>12</v>
      </c>
      <c r="E13" s="46" t="str">
        <f>VLOOKUP(D13,[1]Sheet1!$B:$C,2,0)</f>
        <v>UID02</v>
      </c>
      <c r="F13" s="6">
        <v>0</v>
      </c>
      <c r="G13" s="6">
        <v>10938</v>
      </c>
      <c r="H13" s="6">
        <v>7026</v>
      </c>
      <c r="I13" s="6">
        <v>3912</v>
      </c>
      <c r="J13" s="6">
        <v>0</v>
      </c>
      <c r="K13" s="6">
        <v>0</v>
      </c>
      <c r="L13" s="6">
        <v>0</v>
      </c>
      <c r="M13" s="6">
        <v>55357</v>
      </c>
      <c r="N13" s="6">
        <v>57869</v>
      </c>
      <c r="O13" s="6">
        <v>6115</v>
      </c>
      <c r="P13" s="6">
        <v>18463</v>
      </c>
      <c r="Q13" s="2">
        <f t="shared" si="0"/>
        <v>7026</v>
      </c>
    </row>
    <row r="14" spans="1:17" ht="19.5" hidden="1" customHeight="1">
      <c r="A14" s="44">
        <v>13</v>
      </c>
      <c r="B14" s="6" t="s">
        <v>11</v>
      </c>
      <c r="C14" s="46" t="str">
        <f>VLOOKUP(B14,[1]Sheet1!$B:$C,2,0)</f>
        <v>UID ASK</v>
      </c>
      <c r="D14" s="6" t="s">
        <v>13</v>
      </c>
      <c r="E14" s="46" t="str">
        <f>VLOOKUP(D14,[1]Sheet1!$B:$C,2,0)</f>
        <v>UID01</v>
      </c>
      <c r="F14" s="6">
        <v>0</v>
      </c>
      <c r="G14" s="6">
        <v>122726</v>
      </c>
      <c r="H14" s="6">
        <v>64874</v>
      </c>
      <c r="I14" s="6">
        <v>57852</v>
      </c>
      <c r="J14" s="6">
        <v>0</v>
      </c>
      <c r="K14" s="6">
        <v>0</v>
      </c>
      <c r="L14" s="6">
        <v>0</v>
      </c>
      <c r="M14" s="6">
        <v>450822</v>
      </c>
      <c r="N14" s="6">
        <v>446112</v>
      </c>
      <c r="O14" s="6">
        <v>61683</v>
      </c>
      <c r="P14" s="6">
        <v>152960</v>
      </c>
      <c r="Q14" s="2">
        <f t="shared" si="0"/>
        <v>64874</v>
      </c>
    </row>
    <row r="15" spans="1:17" ht="19.5" hidden="1" customHeight="1">
      <c r="A15" s="44">
        <v>14</v>
      </c>
      <c r="B15" s="6" t="s">
        <v>14</v>
      </c>
      <c r="C15" s="46" t="str">
        <f>VLOOKUP(B15,[1]Sheet1!$B:$C,2,0)</f>
        <v>Jammu and Kashmir Bank</v>
      </c>
      <c r="D15" s="6" t="s">
        <v>15</v>
      </c>
      <c r="E15" s="46" t="str">
        <f>VLOOKUP(D15,[1]Sheet1!$B:$C,2,0)</f>
        <v>J &amp; K Bank</v>
      </c>
      <c r="F15" s="6">
        <v>0</v>
      </c>
      <c r="G15" s="6">
        <v>309</v>
      </c>
      <c r="H15" s="6">
        <v>126</v>
      </c>
      <c r="I15" s="6">
        <v>183</v>
      </c>
      <c r="J15" s="6">
        <v>0</v>
      </c>
      <c r="K15" s="6">
        <v>0</v>
      </c>
      <c r="L15" s="6">
        <v>0</v>
      </c>
      <c r="M15" s="6">
        <v>771</v>
      </c>
      <c r="N15" s="6">
        <v>1449</v>
      </c>
      <c r="O15" s="6">
        <v>47</v>
      </c>
      <c r="P15" s="6">
        <v>345</v>
      </c>
      <c r="Q15" s="2">
        <f t="shared" si="0"/>
        <v>126</v>
      </c>
    </row>
    <row r="16" spans="1:17" ht="19.5" hidden="1" customHeight="1">
      <c r="A16" s="44">
        <v>15</v>
      </c>
      <c r="B16" s="6" t="s">
        <v>16</v>
      </c>
      <c r="C16" s="46" t="str">
        <f>VLOOKUP(B16,[1]Sheet1!$B:$C,2,0)</f>
        <v>Govt of Himachal Pradesh</v>
      </c>
      <c r="D16" s="6" t="s">
        <v>17</v>
      </c>
      <c r="E16" s="46" t="str">
        <f>VLOOKUP(D16,[1]Sheet1!$B:$C,2,0)</f>
        <v>Department of IT, Govt. of HP</v>
      </c>
      <c r="F16" s="6">
        <v>0</v>
      </c>
      <c r="G16" s="6">
        <v>9463</v>
      </c>
      <c r="H16" s="6">
        <v>8268</v>
      </c>
      <c r="I16" s="6">
        <v>1195</v>
      </c>
      <c r="J16" s="6">
        <v>0</v>
      </c>
      <c r="K16" s="6">
        <v>0</v>
      </c>
      <c r="L16" s="6">
        <v>1384</v>
      </c>
      <c r="M16" s="6">
        <v>61395</v>
      </c>
      <c r="N16" s="6">
        <v>34980</v>
      </c>
      <c r="O16" s="6">
        <v>9917</v>
      </c>
      <c r="P16" s="6">
        <v>14006</v>
      </c>
      <c r="Q16" s="2">
        <f t="shared" si="0"/>
        <v>6884</v>
      </c>
    </row>
    <row r="17" spans="1:17" ht="19.5" hidden="1" customHeight="1">
      <c r="A17" s="44">
        <v>16</v>
      </c>
      <c r="B17" s="6" t="s">
        <v>18</v>
      </c>
      <c r="C17" s="46" t="str">
        <f>VLOOKUP(B17,[1]Sheet1!$B:$C,2,0)</f>
        <v>FCS Govt of Punjab</v>
      </c>
      <c r="D17" s="6" t="s">
        <v>730</v>
      </c>
      <c r="E17" s="46" t="str">
        <f>VLOOKUP(D17,[1]Sheet1!$B:$C,2,0)</f>
        <v>Punjab State Child Protection Society of Department of Social Security and Women &amp; Child Developmen</v>
      </c>
      <c r="F17" s="6">
        <v>0</v>
      </c>
      <c r="G17" s="6">
        <v>4631</v>
      </c>
      <c r="H17" s="6">
        <v>3359</v>
      </c>
      <c r="I17" s="6">
        <v>1272</v>
      </c>
      <c r="J17" s="6">
        <v>0</v>
      </c>
      <c r="K17" s="6">
        <v>0</v>
      </c>
      <c r="L17" s="6">
        <v>0</v>
      </c>
      <c r="M17" s="6">
        <v>30975</v>
      </c>
      <c r="N17" s="6">
        <v>14526</v>
      </c>
      <c r="O17" s="6">
        <v>8782</v>
      </c>
      <c r="P17" s="6">
        <v>6888</v>
      </c>
      <c r="Q17" s="2">
        <f t="shared" si="0"/>
        <v>3359</v>
      </c>
    </row>
    <row r="18" spans="1:17" ht="19.5" hidden="1" customHeight="1">
      <c r="A18" s="44">
        <v>17</v>
      </c>
      <c r="B18" s="45" t="s">
        <v>18</v>
      </c>
      <c r="C18" s="46" t="str">
        <f>VLOOKUP(B18,[1]Sheet1!$B:$C,2,0)</f>
        <v>FCS Govt of Punjab</v>
      </c>
      <c r="D18" s="45" t="s">
        <v>759</v>
      </c>
      <c r="E18" s="46" t="str">
        <f>VLOOKUP(D18,[1]Sheet1!$B:$C,2,0)</f>
        <v xml:space="preserve">Department of School Education, Govt. of Punjab </v>
      </c>
      <c r="F18" s="6">
        <v>0</v>
      </c>
      <c r="G18" s="6">
        <v>6186</v>
      </c>
      <c r="H18" s="6">
        <v>3598</v>
      </c>
      <c r="I18" s="6">
        <v>2588</v>
      </c>
      <c r="J18" s="6">
        <v>0</v>
      </c>
      <c r="K18" s="6">
        <v>0</v>
      </c>
      <c r="L18" s="6">
        <v>0</v>
      </c>
      <c r="M18" s="6">
        <v>60293</v>
      </c>
      <c r="N18" s="6">
        <v>17329</v>
      </c>
      <c r="O18" s="6">
        <v>19274</v>
      </c>
      <c r="P18" s="6">
        <v>12899</v>
      </c>
      <c r="Q18" s="2">
        <f t="shared" si="0"/>
        <v>3598</v>
      </c>
    </row>
    <row r="19" spans="1:17" ht="19.5" hidden="1" customHeight="1">
      <c r="A19" s="44">
        <v>18</v>
      </c>
      <c r="B19" s="6" t="s">
        <v>18</v>
      </c>
      <c r="C19" s="46" t="str">
        <f>VLOOKUP(B19,[1]Sheet1!$B:$C,2,0)</f>
        <v>FCS Govt of Punjab</v>
      </c>
      <c r="D19" s="6" t="s">
        <v>19</v>
      </c>
      <c r="E19" s="46" t="str">
        <f>VLOOKUP(D19,[1]Sheet1!$B:$C,2,0)</f>
        <v>Punjab State e- Governance Society</v>
      </c>
      <c r="F19" s="6">
        <v>0</v>
      </c>
      <c r="G19" s="6">
        <v>22244</v>
      </c>
      <c r="H19" s="6">
        <v>17047</v>
      </c>
      <c r="I19" s="6">
        <v>5197</v>
      </c>
      <c r="J19" s="6">
        <v>0</v>
      </c>
      <c r="K19" s="6">
        <v>0</v>
      </c>
      <c r="L19" s="6">
        <v>0</v>
      </c>
      <c r="M19" s="6">
        <v>139189</v>
      </c>
      <c r="N19" s="6">
        <v>76516</v>
      </c>
      <c r="O19" s="6">
        <v>15568</v>
      </c>
      <c r="P19" s="6">
        <v>44336</v>
      </c>
      <c r="Q19" s="2">
        <f t="shared" si="0"/>
        <v>17047</v>
      </c>
    </row>
    <row r="20" spans="1:17" ht="19.5" hidden="1" customHeight="1">
      <c r="A20" s="44">
        <v>19</v>
      </c>
      <c r="B20" s="6" t="s">
        <v>20</v>
      </c>
      <c r="C20" s="46" t="str">
        <f>VLOOKUP(B20,[1]Sheet1!$B:$C,2,0)</f>
        <v>Govt. of Uttarkhand</v>
      </c>
      <c r="D20" s="6" t="s">
        <v>21</v>
      </c>
      <c r="E20" s="46" t="str">
        <f>VLOOKUP(D20,[1]Sheet1!$B:$C,2,0)</f>
        <v>Department of Information Technology</v>
      </c>
      <c r="F20" s="6">
        <v>0</v>
      </c>
      <c r="G20" s="6">
        <v>1965</v>
      </c>
      <c r="H20" s="6">
        <v>1604</v>
      </c>
      <c r="I20" s="6">
        <v>361</v>
      </c>
      <c r="J20" s="6">
        <v>0</v>
      </c>
      <c r="K20" s="6">
        <v>0</v>
      </c>
      <c r="L20" s="6">
        <v>0</v>
      </c>
      <c r="M20" s="6">
        <v>7412</v>
      </c>
      <c r="N20" s="6">
        <v>4401</v>
      </c>
      <c r="O20" s="6">
        <v>1501</v>
      </c>
      <c r="P20" s="6">
        <v>2394</v>
      </c>
      <c r="Q20" s="2">
        <f t="shared" si="0"/>
        <v>1604</v>
      </c>
    </row>
    <row r="21" spans="1:17" ht="19.5" hidden="1" customHeight="1">
      <c r="A21" s="44">
        <v>20</v>
      </c>
      <c r="B21" s="6" t="s">
        <v>22</v>
      </c>
      <c r="C21" s="46" t="str">
        <f>VLOOKUP(B21,[1]Sheet1!$B:$C,2,0)</f>
        <v>FCR Govt of Haryana</v>
      </c>
      <c r="D21" s="6" t="s">
        <v>23</v>
      </c>
      <c r="E21" s="46" t="str">
        <f>VLOOKUP(D21,[1]Sheet1!$B:$C,2,0)</f>
        <v>District IT Society Ambala</v>
      </c>
      <c r="F21" s="6">
        <v>0</v>
      </c>
      <c r="G21" s="6">
        <v>1450</v>
      </c>
      <c r="H21" s="6">
        <v>1368</v>
      </c>
      <c r="I21" s="6">
        <v>82</v>
      </c>
      <c r="J21" s="6">
        <v>0</v>
      </c>
      <c r="K21" s="6">
        <v>0</v>
      </c>
      <c r="L21" s="6">
        <v>0</v>
      </c>
      <c r="M21" s="6">
        <v>12995</v>
      </c>
      <c r="N21" s="6">
        <v>3063</v>
      </c>
      <c r="O21" s="6">
        <v>2020</v>
      </c>
      <c r="P21" s="6">
        <v>2969</v>
      </c>
      <c r="Q21" s="2">
        <f t="shared" si="0"/>
        <v>1368</v>
      </c>
    </row>
    <row r="22" spans="1:17" ht="19.5" hidden="1" customHeight="1">
      <c r="A22" s="44">
        <v>21</v>
      </c>
      <c r="B22" s="6" t="s">
        <v>22</v>
      </c>
      <c r="C22" s="46" t="str">
        <f>VLOOKUP(B22,[1]Sheet1!$B:$C,2,0)</f>
        <v>FCR Govt of Haryana</v>
      </c>
      <c r="D22" s="6" t="s">
        <v>24</v>
      </c>
      <c r="E22" s="46" t="str">
        <f>VLOOKUP(D22,[1]Sheet1!$B:$C,2,0)</f>
        <v>District IT Society Bhiwani</v>
      </c>
      <c r="F22" s="6">
        <v>0</v>
      </c>
      <c r="G22" s="6">
        <v>1431</v>
      </c>
      <c r="H22" s="6">
        <v>1353</v>
      </c>
      <c r="I22" s="6">
        <v>78</v>
      </c>
      <c r="J22" s="6">
        <v>0</v>
      </c>
      <c r="K22" s="6">
        <v>0</v>
      </c>
      <c r="L22" s="6">
        <v>0</v>
      </c>
      <c r="M22" s="6">
        <v>16154</v>
      </c>
      <c r="N22" s="6">
        <v>6166</v>
      </c>
      <c r="O22" s="6">
        <v>2431</v>
      </c>
      <c r="P22" s="6">
        <v>5205</v>
      </c>
      <c r="Q22" s="2">
        <f t="shared" si="0"/>
        <v>1353</v>
      </c>
    </row>
    <row r="23" spans="1:17" ht="19.5" hidden="1" customHeight="1">
      <c r="A23" s="44">
        <v>22</v>
      </c>
      <c r="B23" s="6" t="s">
        <v>22</v>
      </c>
      <c r="C23" s="46" t="str">
        <f>VLOOKUP(B23,[1]Sheet1!$B:$C,2,0)</f>
        <v>FCR Govt of Haryana</v>
      </c>
      <c r="D23" s="6" t="s">
        <v>25</v>
      </c>
      <c r="E23" s="46" t="str">
        <f>VLOOKUP(D23,[1]Sheet1!$B:$C,2,0)</f>
        <v>District IT Society Faridabad</v>
      </c>
      <c r="F23" s="6">
        <v>0</v>
      </c>
      <c r="G23" s="6">
        <v>2444</v>
      </c>
      <c r="H23" s="6">
        <v>1755</v>
      </c>
      <c r="I23" s="6">
        <v>689</v>
      </c>
      <c r="J23" s="6">
        <v>0</v>
      </c>
      <c r="K23" s="6">
        <v>0</v>
      </c>
      <c r="L23" s="6">
        <v>0</v>
      </c>
      <c r="M23" s="6">
        <v>18298</v>
      </c>
      <c r="N23" s="6">
        <v>4844</v>
      </c>
      <c r="O23" s="6">
        <v>2533</v>
      </c>
      <c r="P23" s="6">
        <v>5279</v>
      </c>
      <c r="Q23" s="2">
        <f t="shared" si="0"/>
        <v>1755</v>
      </c>
    </row>
    <row r="24" spans="1:17" ht="19.5" hidden="1" customHeight="1">
      <c r="A24" s="44">
        <v>23</v>
      </c>
      <c r="B24" s="6" t="s">
        <v>22</v>
      </c>
      <c r="C24" s="46" t="str">
        <f>VLOOKUP(B24,[1]Sheet1!$B:$C,2,0)</f>
        <v>FCR Govt of Haryana</v>
      </c>
      <c r="D24" s="6" t="s">
        <v>26</v>
      </c>
      <c r="E24" s="46" t="str">
        <f>VLOOKUP(D24,[1]Sheet1!$B:$C,2,0)</f>
        <v>District IT Society Fatehabad</v>
      </c>
      <c r="F24" s="6">
        <v>0</v>
      </c>
      <c r="G24" s="6">
        <v>1441</v>
      </c>
      <c r="H24" s="6">
        <v>1356</v>
      </c>
      <c r="I24" s="6">
        <v>85</v>
      </c>
      <c r="J24" s="6">
        <v>0</v>
      </c>
      <c r="K24" s="6">
        <v>0</v>
      </c>
      <c r="L24" s="6">
        <v>0</v>
      </c>
      <c r="M24" s="6">
        <v>10910</v>
      </c>
      <c r="N24" s="6">
        <v>5940</v>
      </c>
      <c r="O24" s="6">
        <v>2328</v>
      </c>
      <c r="P24" s="6">
        <v>3506</v>
      </c>
      <c r="Q24" s="2">
        <f t="shared" si="0"/>
        <v>1356</v>
      </c>
    </row>
    <row r="25" spans="1:17" ht="19.5" hidden="1" customHeight="1">
      <c r="A25" s="44">
        <v>24</v>
      </c>
      <c r="B25" s="6" t="s">
        <v>22</v>
      </c>
      <c r="C25" s="46" t="str">
        <f>VLOOKUP(B25,[1]Sheet1!$B:$C,2,0)</f>
        <v>FCR Govt of Haryana</v>
      </c>
      <c r="D25" s="6" t="s">
        <v>27</v>
      </c>
      <c r="E25" s="46" t="str">
        <f>VLOOKUP(D25,[1]Sheet1!$B:$C,2,0)</f>
        <v>District IT Society Gurgaon</v>
      </c>
      <c r="F25" s="6">
        <v>0</v>
      </c>
      <c r="G25" s="6">
        <v>1965</v>
      </c>
      <c r="H25" s="6">
        <v>1567</v>
      </c>
      <c r="I25" s="6">
        <v>398</v>
      </c>
      <c r="J25" s="6">
        <v>0</v>
      </c>
      <c r="K25" s="6">
        <v>0</v>
      </c>
      <c r="L25" s="6">
        <v>0</v>
      </c>
      <c r="M25" s="6">
        <v>8724</v>
      </c>
      <c r="N25" s="6">
        <v>6472</v>
      </c>
      <c r="O25" s="6">
        <v>1747</v>
      </c>
      <c r="P25" s="6">
        <v>3245</v>
      </c>
      <c r="Q25" s="2">
        <f t="shared" si="0"/>
        <v>1567</v>
      </c>
    </row>
    <row r="26" spans="1:17" ht="19.5" hidden="1" customHeight="1">
      <c r="A26" s="44">
        <v>25</v>
      </c>
      <c r="B26" s="6" t="s">
        <v>22</v>
      </c>
      <c r="C26" s="46" t="str">
        <f>VLOOKUP(B26,[1]Sheet1!$B:$C,2,0)</f>
        <v>FCR Govt of Haryana</v>
      </c>
      <c r="D26" s="6" t="s">
        <v>28</v>
      </c>
      <c r="E26" s="46" t="str">
        <f>VLOOKUP(D26,[1]Sheet1!$B:$C,2,0)</f>
        <v>District IT Society Hisar</v>
      </c>
      <c r="F26" s="6">
        <v>0</v>
      </c>
      <c r="G26" s="6">
        <v>2260</v>
      </c>
      <c r="H26" s="6">
        <v>2043</v>
      </c>
      <c r="I26" s="6">
        <v>217</v>
      </c>
      <c r="J26" s="6">
        <v>0</v>
      </c>
      <c r="K26" s="6">
        <v>0</v>
      </c>
      <c r="L26" s="6">
        <v>0</v>
      </c>
      <c r="M26" s="6">
        <v>12528</v>
      </c>
      <c r="N26" s="6">
        <v>6822</v>
      </c>
      <c r="O26" s="6">
        <v>2634</v>
      </c>
      <c r="P26" s="6">
        <v>4111</v>
      </c>
      <c r="Q26" s="2">
        <f t="shared" si="0"/>
        <v>2043</v>
      </c>
    </row>
    <row r="27" spans="1:17" ht="19.5" hidden="1" customHeight="1">
      <c r="A27" s="44">
        <v>26</v>
      </c>
      <c r="B27" s="6" t="s">
        <v>22</v>
      </c>
      <c r="C27" s="46" t="str">
        <f>VLOOKUP(B27,[1]Sheet1!$B:$C,2,0)</f>
        <v>FCR Govt of Haryana</v>
      </c>
      <c r="D27" s="6" t="s">
        <v>29</v>
      </c>
      <c r="E27" s="46" t="str">
        <f>VLOOKUP(D27,[1]Sheet1!$B:$C,2,0)</f>
        <v>District IT Society Jhajjar</v>
      </c>
      <c r="F27" s="6">
        <v>0</v>
      </c>
      <c r="G27" s="6">
        <v>1652</v>
      </c>
      <c r="H27" s="6">
        <v>1173</v>
      </c>
      <c r="I27" s="6">
        <v>479</v>
      </c>
      <c r="J27" s="6">
        <v>0</v>
      </c>
      <c r="K27" s="6">
        <v>0</v>
      </c>
      <c r="L27" s="6">
        <v>0</v>
      </c>
      <c r="M27" s="6">
        <v>10260</v>
      </c>
      <c r="N27" s="6">
        <v>4850</v>
      </c>
      <c r="O27" s="6">
        <v>1751</v>
      </c>
      <c r="P27" s="6">
        <v>3297</v>
      </c>
      <c r="Q27" s="2">
        <f t="shared" si="0"/>
        <v>1173</v>
      </c>
    </row>
    <row r="28" spans="1:17" ht="19.5" hidden="1" customHeight="1">
      <c r="A28" s="44">
        <v>27</v>
      </c>
      <c r="B28" s="6" t="s">
        <v>22</v>
      </c>
      <c r="C28" s="46" t="str">
        <f>VLOOKUP(B28,[1]Sheet1!$B:$C,2,0)</f>
        <v>FCR Govt of Haryana</v>
      </c>
      <c r="D28" s="6" t="s">
        <v>30</v>
      </c>
      <c r="E28" s="46" t="str">
        <f>VLOOKUP(D28,[1]Sheet1!$B:$C,2,0)</f>
        <v>District IT Society Jind</v>
      </c>
      <c r="F28" s="6">
        <v>0</v>
      </c>
      <c r="G28" s="6">
        <v>2140</v>
      </c>
      <c r="H28" s="6">
        <v>1991</v>
      </c>
      <c r="I28" s="6">
        <v>149</v>
      </c>
      <c r="J28" s="6">
        <v>0</v>
      </c>
      <c r="K28" s="6">
        <v>0</v>
      </c>
      <c r="L28" s="6">
        <v>0</v>
      </c>
      <c r="M28" s="6">
        <v>15392</v>
      </c>
      <c r="N28" s="6">
        <v>7693</v>
      </c>
      <c r="O28" s="6">
        <v>2799</v>
      </c>
      <c r="P28" s="6">
        <v>5060</v>
      </c>
      <c r="Q28" s="2">
        <f t="shared" si="0"/>
        <v>1991</v>
      </c>
    </row>
    <row r="29" spans="1:17" ht="19.5" hidden="1" customHeight="1">
      <c r="A29" s="44">
        <v>28</v>
      </c>
      <c r="B29" s="6" t="s">
        <v>22</v>
      </c>
      <c r="C29" s="46" t="str">
        <f>VLOOKUP(B29,[1]Sheet1!$B:$C,2,0)</f>
        <v>FCR Govt of Haryana</v>
      </c>
      <c r="D29" s="6" t="s">
        <v>31</v>
      </c>
      <c r="E29" s="46" t="str">
        <f>VLOOKUP(D29,[1]Sheet1!$B:$C,2,0)</f>
        <v>District IT Society Kaithal</v>
      </c>
      <c r="F29" s="6">
        <v>0</v>
      </c>
      <c r="G29" s="6">
        <v>1174</v>
      </c>
      <c r="H29" s="6">
        <v>1161</v>
      </c>
      <c r="I29" s="6">
        <v>13</v>
      </c>
      <c r="J29" s="6">
        <v>0</v>
      </c>
      <c r="K29" s="6">
        <v>0</v>
      </c>
      <c r="L29" s="6">
        <v>0</v>
      </c>
      <c r="M29" s="6">
        <v>13740</v>
      </c>
      <c r="N29" s="6">
        <v>2868</v>
      </c>
      <c r="O29" s="6">
        <v>2400</v>
      </c>
      <c r="P29" s="6">
        <v>3610</v>
      </c>
      <c r="Q29" s="2">
        <f t="shared" si="0"/>
        <v>1161</v>
      </c>
    </row>
    <row r="30" spans="1:17" ht="19.5" hidden="1" customHeight="1">
      <c r="A30" s="44">
        <v>29</v>
      </c>
      <c r="B30" s="6" t="s">
        <v>22</v>
      </c>
      <c r="C30" s="46" t="str">
        <f>VLOOKUP(B30,[1]Sheet1!$B:$C,2,0)</f>
        <v>FCR Govt of Haryana</v>
      </c>
      <c r="D30" s="6" t="s">
        <v>32</v>
      </c>
      <c r="E30" s="46" t="str">
        <f>VLOOKUP(D30,[1]Sheet1!$B:$C,2,0)</f>
        <v>District IT Society Karnal</v>
      </c>
      <c r="F30" s="6">
        <v>0</v>
      </c>
      <c r="G30" s="6">
        <v>2324</v>
      </c>
      <c r="H30" s="6">
        <v>2122</v>
      </c>
      <c r="I30" s="6">
        <v>202</v>
      </c>
      <c r="J30" s="6">
        <v>0</v>
      </c>
      <c r="K30" s="6">
        <v>0</v>
      </c>
      <c r="L30" s="6">
        <v>0</v>
      </c>
      <c r="M30" s="6">
        <v>22451</v>
      </c>
      <c r="N30" s="6">
        <v>6786</v>
      </c>
      <c r="O30" s="6">
        <v>3737</v>
      </c>
      <c r="P30" s="6">
        <v>5396</v>
      </c>
      <c r="Q30" s="2">
        <f t="shared" si="0"/>
        <v>2122</v>
      </c>
    </row>
    <row r="31" spans="1:17" ht="19.5" hidden="1" customHeight="1">
      <c r="A31" s="44">
        <v>30</v>
      </c>
      <c r="B31" s="6" t="s">
        <v>22</v>
      </c>
      <c r="C31" s="46" t="str">
        <f>VLOOKUP(B31,[1]Sheet1!$B:$C,2,0)</f>
        <v>FCR Govt of Haryana</v>
      </c>
      <c r="D31" s="6" t="s">
        <v>33</v>
      </c>
      <c r="E31" s="46" t="str">
        <f>VLOOKUP(D31,[1]Sheet1!$B:$C,2,0)</f>
        <v>District IT Society Kurukshetra</v>
      </c>
      <c r="F31" s="6">
        <v>0</v>
      </c>
      <c r="G31" s="6">
        <v>1242</v>
      </c>
      <c r="H31" s="6">
        <v>1132</v>
      </c>
      <c r="I31" s="6">
        <v>110</v>
      </c>
      <c r="J31" s="6">
        <v>0</v>
      </c>
      <c r="K31" s="6">
        <v>0</v>
      </c>
      <c r="L31" s="6">
        <v>0</v>
      </c>
      <c r="M31" s="6">
        <v>10736</v>
      </c>
      <c r="N31" s="6">
        <v>3700</v>
      </c>
      <c r="O31" s="6">
        <v>1764</v>
      </c>
      <c r="P31" s="6">
        <v>2679</v>
      </c>
      <c r="Q31" s="2">
        <f t="shared" si="0"/>
        <v>1132</v>
      </c>
    </row>
    <row r="32" spans="1:17" ht="19.5" hidden="1" customHeight="1">
      <c r="A32" s="44">
        <v>31</v>
      </c>
      <c r="B32" s="6" t="s">
        <v>22</v>
      </c>
      <c r="C32" s="46" t="str">
        <f>VLOOKUP(B32,[1]Sheet1!$B:$C,2,0)</f>
        <v>FCR Govt of Haryana</v>
      </c>
      <c r="D32" s="6" t="s">
        <v>34</v>
      </c>
      <c r="E32" s="46" t="str">
        <f>VLOOKUP(D32,[1]Sheet1!$B:$C,2,0)</f>
        <v>District IT Society Mahendragarh</v>
      </c>
      <c r="F32" s="6">
        <v>0</v>
      </c>
      <c r="G32" s="6">
        <v>1282</v>
      </c>
      <c r="H32" s="6">
        <v>1139</v>
      </c>
      <c r="I32" s="6">
        <v>143</v>
      </c>
      <c r="J32" s="6">
        <v>0</v>
      </c>
      <c r="K32" s="6">
        <v>0</v>
      </c>
      <c r="L32" s="6">
        <v>0</v>
      </c>
      <c r="M32" s="6">
        <v>11158</v>
      </c>
      <c r="N32" s="6">
        <v>6392</v>
      </c>
      <c r="O32" s="6">
        <v>1642</v>
      </c>
      <c r="P32" s="6">
        <v>3639</v>
      </c>
      <c r="Q32" s="2">
        <f t="shared" si="0"/>
        <v>1139</v>
      </c>
    </row>
    <row r="33" spans="1:17" ht="19.5" hidden="1" customHeight="1">
      <c r="A33" s="44">
        <v>32</v>
      </c>
      <c r="B33" s="6" t="s">
        <v>22</v>
      </c>
      <c r="C33" s="46" t="str">
        <f>VLOOKUP(B33,[1]Sheet1!$B:$C,2,0)</f>
        <v>FCR Govt of Haryana</v>
      </c>
      <c r="D33" s="6" t="s">
        <v>35</v>
      </c>
      <c r="E33" s="46" t="str">
        <f>VLOOKUP(D33,[1]Sheet1!$B:$C,2,0)</f>
        <v>District IT Society Mewat</v>
      </c>
      <c r="F33" s="6">
        <v>0</v>
      </c>
      <c r="G33" s="6">
        <v>5586</v>
      </c>
      <c r="H33" s="6">
        <v>4503</v>
      </c>
      <c r="I33" s="6">
        <v>1083</v>
      </c>
      <c r="J33" s="6">
        <v>0</v>
      </c>
      <c r="K33" s="6">
        <v>0</v>
      </c>
      <c r="L33" s="6">
        <v>0</v>
      </c>
      <c r="M33" s="6">
        <v>13398</v>
      </c>
      <c r="N33" s="6">
        <v>6091</v>
      </c>
      <c r="O33" s="6">
        <v>3493</v>
      </c>
      <c r="P33" s="6">
        <v>5632</v>
      </c>
      <c r="Q33" s="2">
        <f t="shared" si="0"/>
        <v>4503</v>
      </c>
    </row>
    <row r="34" spans="1:17" ht="19.5" hidden="1" customHeight="1">
      <c r="A34" s="44">
        <v>33</v>
      </c>
      <c r="B34" s="6" t="s">
        <v>22</v>
      </c>
      <c r="C34" s="46" t="str">
        <f>VLOOKUP(B34,[1]Sheet1!$B:$C,2,0)</f>
        <v>FCR Govt of Haryana</v>
      </c>
      <c r="D34" s="6" t="s">
        <v>36</v>
      </c>
      <c r="E34" s="46" t="str">
        <f>VLOOKUP(D34,[1]Sheet1!$B:$C,2,0)</f>
        <v>District IT Society Palwal</v>
      </c>
      <c r="F34" s="6">
        <v>0</v>
      </c>
      <c r="G34" s="6">
        <v>1988</v>
      </c>
      <c r="H34" s="6">
        <v>1601</v>
      </c>
      <c r="I34" s="6">
        <v>387</v>
      </c>
      <c r="J34" s="6">
        <v>0</v>
      </c>
      <c r="K34" s="6">
        <v>0</v>
      </c>
      <c r="L34" s="6">
        <v>0</v>
      </c>
      <c r="M34" s="6">
        <v>9380</v>
      </c>
      <c r="N34" s="6">
        <v>4583</v>
      </c>
      <c r="O34" s="6">
        <v>2117</v>
      </c>
      <c r="P34" s="6">
        <v>3517</v>
      </c>
      <c r="Q34" s="2">
        <f t="shared" si="0"/>
        <v>1601</v>
      </c>
    </row>
    <row r="35" spans="1:17" ht="19.5" hidden="1" customHeight="1">
      <c r="A35" s="44">
        <v>34</v>
      </c>
      <c r="B35" s="6" t="s">
        <v>22</v>
      </c>
      <c r="C35" s="46" t="str">
        <f>VLOOKUP(B35,[1]Sheet1!$B:$C,2,0)</f>
        <v>FCR Govt of Haryana</v>
      </c>
      <c r="D35" s="6" t="s">
        <v>37</v>
      </c>
      <c r="E35" s="46" t="str">
        <f>VLOOKUP(D35,[1]Sheet1!$B:$C,2,0)</f>
        <v>District IT Society Panchkula</v>
      </c>
      <c r="F35" s="6">
        <v>0</v>
      </c>
      <c r="G35" s="6">
        <v>220</v>
      </c>
      <c r="H35" s="6">
        <v>197</v>
      </c>
      <c r="I35" s="6">
        <v>23</v>
      </c>
      <c r="J35" s="6">
        <v>0</v>
      </c>
      <c r="K35" s="6">
        <v>0</v>
      </c>
      <c r="L35" s="6">
        <v>0</v>
      </c>
      <c r="M35" s="6">
        <v>2809</v>
      </c>
      <c r="N35" s="6">
        <v>1953</v>
      </c>
      <c r="O35" s="6">
        <v>560</v>
      </c>
      <c r="P35" s="6">
        <v>948</v>
      </c>
      <c r="Q35" s="2">
        <f t="shared" si="0"/>
        <v>197</v>
      </c>
    </row>
    <row r="36" spans="1:17" ht="19.5" hidden="1" customHeight="1">
      <c r="A36" s="44">
        <v>35</v>
      </c>
      <c r="B36" s="6" t="s">
        <v>22</v>
      </c>
      <c r="C36" s="46" t="str">
        <f>VLOOKUP(B36,[1]Sheet1!$B:$C,2,0)</f>
        <v>FCR Govt of Haryana</v>
      </c>
      <c r="D36" s="6" t="s">
        <v>38</v>
      </c>
      <c r="E36" s="46" t="str">
        <f>VLOOKUP(D36,[1]Sheet1!$B:$C,2,0)</f>
        <v>District IT Society Panipat</v>
      </c>
      <c r="F36" s="6">
        <v>0</v>
      </c>
      <c r="G36" s="6">
        <v>2448</v>
      </c>
      <c r="H36" s="6">
        <v>2099</v>
      </c>
      <c r="I36" s="6">
        <v>349</v>
      </c>
      <c r="J36" s="6">
        <v>0</v>
      </c>
      <c r="K36" s="6">
        <v>0</v>
      </c>
      <c r="L36" s="6">
        <v>0</v>
      </c>
      <c r="M36" s="6">
        <v>14276</v>
      </c>
      <c r="N36" s="6">
        <v>6773</v>
      </c>
      <c r="O36" s="6">
        <v>2773</v>
      </c>
      <c r="P36" s="6">
        <v>4310</v>
      </c>
      <c r="Q36" s="2">
        <f t="shared" si="0"/>
        <v>2099</v>
      </c>
    </row>
    <row r="37" spans="1:17" ht="19.5" hidden="1" customHeight="1">
      <c r="A37" s="44">
        <v>36</v>
      </c>
      <c r="B37" s="6" t="s">
        <v>22</v>
      </c>
      <c r="C37" s="46" t="str">
        <f>VLOOKUP(B37,[1]Sheet1!$B:$C,2,0)</f>
        <v>FCR Govt of Haryana</v>
      </c>
      <c r="D37" s="6" t="s">
        <v>39</v>
      </c>
      <c r="E37" s="46" t="str">
        <f>VLOOKUP(D37,[1]Sheet1!$B:$C,2,0)</f>
        <v>District IT Society Rewari</v>
      </c>
      <c r="F37" s="6">
        <v>0</v>
      </c>
      <c r="G37" s="6">
        <v>399</v>
      </c>
      <c r="H37" s="6">
        <v>339</v>
      </c>
      <c r="I37" s="6">
        <v>60</v>
      </c>
      <c r="J37" s="6">
        <v>0</v>
      </c>
      <c r="K37" s="6">
        <v>0</v>
      </c>
      <c r="L37" s="6">
        <v>0</v>
      </c>
      <c r="M37" s="6">
        <v>5654</v>
      </c>
      <c r="N37" s="6">
        <v>3155</v>
      </c>
      <c r="O37" s="6">
        <v>1101</v>
      </c>
      <c r="P37" s="6">
        <v>1900</v>
      </c>
      <c r="Q37" s="2">
        <f t="shared" si="0"/>
        <v>339</v>
      </c>
    </row>
    <row r="38" spans="1:17" ht="19.5" hidden="1" customHeight="1">
      <c r="A38" s="44">
        <v>37</v>
      </c>
      <c r="B38" s="6" t="s">
        <v>22</v>
      </c>
      <c r="C38" s="46" t="str">
        <f>VLOOKUP(B38,[1]Sheet1!$B:$C,2,0)</f>
        <v>FCR Govt of Haryana</v>
      </c>
      <c r="D38" s="6" t="s">
        <v>40</v>
      </c>
      <c r="E38" s="46" t="str">
        <f>VLOOKUP(D38,[1]Sheet1!$B:$C,2,0)</f>
        <v>District IT Society Rohtak</v>
      </c>
      <c r="F38" s="6">
        <v>0</v>
      </c>
      <c r="G38" s="6">
        <v>1488</v>
      </c>
      <c r="H38" s="6">
        <v>1361</v>
      </c>
      <c r="I38" s="6">
        <v>127</v>
      </c>
      <c r="J38" s="6">
        <v>0</v>
      </c>
      <c r="K38" s="6">
        <v>0</v>
      </c>
      <c r="L38" s="6">
        <v>0</v>
      </c>
      <c r="M38" s="6">
        <v>20645</v>
      </c>
      <c r="N38" s="6">
        <v>3387</v>
      </c>
      <c r="O38" s="6">
        <v>2428</v>
      </c>
      <c r="P38" s="6">
        <v>4921</v>
      </c>
      <c r="Q38" s="2">
        <f t="shared" si="0"/>
        <v>1361</v>
      </c>
    </row>
    <row r="39" spans="1:17" ht="19.5" hidden="1" customHeight="1">
      <c r="A39" s="44">
        <v>38</v>
      </c>
      <c r="B39" s="6" t="s">
        <v>22</v>
      </c>
      <c r="C39" s="46" t="str">
        <f>VLOOKUP(B39,[1]Sheet1!$B:$C,2,0)</f>
        <v>FCR Govt of Haryana</v>
      </c>
      <c r="D39" s="6" t="s">
        <v>41</v>
      </c>
      <c r="E39" s="46" t="str">
        <f>VLOOKUP(D39,[1]Sheet1!$B:$C,2,0)</f>
        <v>District IT Society Sirsa</v>
      </c>
      <c r="F39" s="6">
        <v>0</v>
      </c>
      <c r="G39" s="6">
        <v>937</v>
      </c>
      <c r="H39" s="6">
        <v>799</v>
      </c>
      <c r="I39" s="6">
        <v>138</v>
      </c>
      <c r="J39" s="6">
        <v>0</v>
      </c>
      <c r="K39" s="6">
        <v>0</v>
      </c>
      <c r="L39" s="6">
        <v>0</v>
      </c>
      <c r="M39" s="6">
        <v>8201</v>
      </c>
      <c r="N39" s="6">
        <v>3590</v>
      </c>
      <c r="O39" s="6">
        <v>1418</v>
      </c>
      <c r="P39" s="6">
        <v>2404</v>
      </c>
      <c r="Q39" s="2">
        <f t="shared" si="0"/>
        <v>799</v>
      </c>
    </row>
    <row r="40" spans="1:17" ht="19.5" hidden="1" customHeight="1">
      <c r="A40" s="44">
        <v>39</v>
      </c>
      <c r="B40" s="6" t="s">
        <v>22</v>
      </c>
      <c r="C40" s="46" t="str">
        <f>VLOOKUP(B40,[1]Sheet1!$B:$C,2,0)</f>
        <v>FCR Govt of Haryana</v>
      </c>
      <c r="D40" s="6" t="s">
        <v>42</v>
      </c>
      <c r="E40" s="46" t="str">
        <f>VLOOKUP(D40,[1]Sheet1!$B:$C,2,0)</f>
        <v>District IT Society Sonipat</v>
      </c>
      <c r="F40" s="6">
        <v>0</v>
      </c>
      <c r="G40" s="6">
        <v>1932</v>
      </c>
      <c r="H40" s="6">
        <v>1612</v>
      </c>
      <c r="I40" s="6">
        <v>320</v>
      </c>
      <c r="J40" s="6">
        <v>0</v>
      </c>
      <c r="K40" s="6">
        <v>0</v>
      </c>
      <c r="L40" s="6">
        <v>0</v>
      </c>
      <c r="M40" s="6">
        <v>18879</v>
      </c>
      <c r="N40" s="6">
        <v>5662</v>
      </c>
      <c r="O40" s="6">
        <v>3118</v>
      </c>
      <c r="P40" s="6">
        <v>4919</v>
      </c>
      <c r="Q40" s="2">
        <f t="shared" si="0"/>
        <v>1612</v>
      </c>
    </row>
    <row r="41" spans="1:17" ht="19.5" hidden="1" customHeight="1">
      <c r="A41" s="44">
        <v>40</v>
      </c>
      <c r="B41" s="6" t="s">
        <v>22</v>
      </c>
      <c r="C41" s="46" t="str">
        <f>VLOOKUP(B41,[1]Sheet1!$B:$C,2,0)</f>
        <v>FCR Govt of Haryana</v>
      </c>
      <c r="D41" s="6" t="s">
        <v>43</v>
      </c>
      <c r="E41" s="46" t="str">
        <f>VLOOKUP(D41,[1]Sheet1!$B:$C,2,0)</f>
        <v>District IT Society Yamuna Nagar</v>
      </c>
      <c r="F41" s="6">
        <v>0</v>
      </c>
      <c r="G41" s="6">
        <v>1820</v>
      </c>
      <c r="H41" s="6">
        <v>1518</v>
      </c>
      <c r="I41" s="6">
        <v>302</v>
      </c>
      <c r="J41" s="6">
        <v>0</v>
      </c>
      <c r="K41" s="6">
        <v>0</v>
      </c>
      <c r="L41" s="6">
        <v>0</v>
      </c>
      <c r="M41" s="6">
        <v>10422</v>
      </c>
      <c r="N41" s="6">
        <v>4117</v>
      </c>
      <c r="O41" s="6">
        <v>2193</v>
      </c>
      <c r="P41" s="6">
        <v>2825</v>
      </c>
      <c r="Q41" s="2">
        <f t="shared" si="0"/>
        <v>1518</v>
      </c>
    </row>
    <row r="42" spans="1:17" ht="19.5" hidden="1" customHeight="1">
      <c r="A42" s="44">
        <v>41</v>
      </c>
      <c r="B42" s="6" t="s">
        <v>44</v>
      </c>
      <c r="C42" s="46" t="str">
        <f>VLOOKUP(B42,[1]Sheet1!$B:$C,2,0)</f>
        <v>Dept of ITC Govt of Rajasthan</v>
      </c>
      <c r="D42" s="6" t="s">
        <v>45</v>
      </c>
      <c r="E42" s="46" t="str">
        <f>VLOOKUP(D42,[1]Sheet1!$B:$C,2,0)</f>
        <v>RajComp Info  Services Limited RISL</v>
      </c>
      <c r="F42" s="6">
        <v>0</v>
      </c>
      <c r="G42" s="6">
        <v>84203</v>
      </c>
      <c r="H42" s="6">
        <v>38101</v>
      </c>
      <c r="I42" s="6">
        <v>46102</v>
      </c>
      <c r="J42" s="6">
        <v>0</v>
      </c>
      <c r="K42" s="6">
        <v>0</v>
      </c>
      <c r="L42" s="6">
        <v>0</v>
      </c>
      <c r="M42" s="6">
        <v>359255</v>
      </c>
      <c r="N42" s="6">
        <v>162587</v>
      </c>
      <c r="O42" s="6">
        <v>41460</v>
      </c>
      <c r="P42" s="6">
        <v>120058</v>
      </c>
      <c r="Q42" s="2">
        <f t="shared" si="0"/>
        <v>38101</v>
      </c>
    </row>
    <row r="43" spans="1:17" ht="19.5" hidden="1" customHeight="1">
      <c r="A43" s="44">
        <v>42</v>
      </c>
      <c r="B43" s="6" t="s">
        <v>44</v>
      </c>
      <c r="C43" s="46" t="str">
        <f>VLOOKUP(B43,[1]Sheet1!$B:$C,2,0)</f>
        <v>Dept of ITC Govt of Rajasthan</v>
      </c>
      <c r="D43" s="6" t="s">
        <v>46</v>
      </c>
      <c r="E43" s="46" t="str">
        <f>VLOOKUP(D43,[1]Sheet1!$B:$C,2,0)</f>
        <v>Rajcomp Info Services Ltd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1</v>
      </c>
      <c r="N43" s="6">
        <v>1</v>
      </c>
      <c r="O43" s="6">
        <v>0</v>
      </c>
      <c r="P43" s="6">
        <v>1</v>
      </c>
      <c r="Q43" s="2">
        <f t="shared" si="0"/>
        <v>0</v>
      </c>
    </row>
    <row r="44" spans="1:17" ht="19.5" hidden="1" customHeight="1">
      <c r="A44" s="44">
        <v>43</v>
      </c>
      <c r="B44" s="6" t="s">
        <v>44</v>
      </c>
      <c r="C44" s="46" t="str">
        <f>VLOOKUP(B44,[1]Sheet1!$B:$C,2,0)</f>
        <v>Dept of ITC Govt of Rajasthan</v>
      </c>
      <c r="D44" s="6" t="s">
        <v>47</v>
      </c>
      <c r="E44" s="46" t="str">
        <f>VLOOKUP(D44,[1]Sheet1!$B:$C,2,0)</f>
        <v>RISL</v>
      </c>
      <c r="F44" s="6">
        <v>0</v>
      </c>
      <c r="G44" s="6">
        <v>24161</v>
      </c>
      <c r="H44" s="6">
        <v>24161</v>
      </c>
      <c r="I44" s="6">
        <v>0</v>
      </c>
      <c r="J44" s="6">
        <v>0</v>
      </c>
      <c r="K44" s="6">
        <v>0</v>
      </c>
      <c r="L44" s="6">
        <v>24161</v>
      </c>
      <c r="M44" s="6">
        <v>0</v>
      </c>
      <c r="N44" s="6">
        <v>96789</v>
      </c>
      <c r="O44" s="6">
        <v>0</v>
      </c>
      <c r="P44" s="6">
        <v>0</v>
      </c>
      <c r="Q44" s="2">
        <f t="shared" si="0"/>
        <v>0</v>
      </c>
    </row>
    <row r="45" spans="1:17" ht="19.5" hidden="1" customHeight="1">
      <c r="A45" s="44">
        <v>44</v>
      </c>
      <c r="B45" s="6" t="s">
        <v>48</v>
      </c>
      <c r="C45" s="46" t="str">
        <f>VLOOKUP(B45,[1]Sheet1!$B:$C,2,0)</f>
        <v>Govt of Sikkim - Dept of Econo</v>
      </c>
      <c r="D45" s="6" t="s">
        <v>49</v>
      </c>
      <c r="E45" s="46" t="str">
        <f>VLOOKUP(D45,[1]Sheet1!$B:$C,2,0)</f>
        <v>Department of Economics Statistics  Monitoring and Evaluation DESME</v>
      </c>
      <c r="F45" s="6">
        <v>0</v>
      </c>
      <c r="G45" s="6">
        <v>1053</v>
      </c>
      <c r="H45" s="6">
        <v>346</v>
      </c>
      <c r="I45" s="6">
        <v>707</v>
      </c>
      <c r="J45" s="6">
        <v>0</v>
      </c>
      <c r="K45" s="6">
        <v>0</v>
      </c>
      <c r="L45" s="6">
        <v>69</v>
      </c>
      <c r="M45" s="6">
        <v>2103</v>
      </c>
      <c r="N45" s="6">
        <v>3764</v>
      </c>
      <c r="O45" s="6">
        <v>392</v>
      </c>
      <c r="P45" s="6">
        <v>1233</v>
      </c>
      <c r="Q45" s="2">
        <f t="shared" si="0"/>
        <v>277</v>
      </c>
    </row>
    <row r="46" spans="1:17" ht="19.5" hidden="1" customHeight="1">
      <c r="A46" s="44">
        <v>45</v>
      </c>
      <c r="B46" s="6" t="s">
        <v>50</v>
      </c>
      <c r="C46" s="46" t="str">
        <f>VLOOKUP(B46,[1]Sheet1!$B:$C,2,0)</f>
        <v>RDD Govt of Tripura</v>
      </c>
      <c r="D46" s="6" t="s">
        <v>51</v>
      </c>
      <c r="E46" s="46" t="str">
        <f>VLOOKUP(D46,[1]Sheet1!$B:$C,2,0)</f>
        <v>District Magistrate &amp; Collector, West Tripura District</v>
      </c>
      <c r="F46" s="6">
        <v>0</v>
      </c>
      <c r="G46" s="6">
        <v>166</v>
      </c>
      <c r="H46" s="6">
        <v>79</v>
      </c>
      <c r="I46" s="6">
        <v>87</v>
      </c>
      <c r="J46" s="6">
        <v>0</v>
      </c>
      <c r="K46" s="6">
        <v>0</v>
      </c>
      <c r="L46" s="6">
        <v>0</v>
      </c>
      <c r="M46" s="6">
        <v>906</v>
      </c>
      <c r="N46" s="6">
        <v>1019</v>
      </c>
      <c r="O46" s="6">
        <v>67</v>
      </c>
      <c r="P46" s="6">
        <v>370</v>
      </c>
      <c r="Q46" s="2">
        <f t="shared" si="0"/>
        <v>79</v>
      </c>
    </row>
    <row r="47" spans="1:17" ht="19.5" hidden="1" customHeight="1">
      <c r="A47" s="44">
        <v>46</v>
      </c>
      <c r="B47" s="6" t="s">
        <v>50</v>
      </c>
      <c r="C47" s="46" t="str">
        <f>VLOOKUP(B47,[1]Sheet1!$B:$C,2,0)</f>
        <v>RDD Govt of Tripura</v>
      </c>
      <c r="D47" s="6" t="s">
        <v>52</v>
      </c>
      <c r="E47" s="46" t="str">
        <f>VLOOKUP(D47,[1]Sheet1!$B:$C,2,0)</f>
        <v>District Magistrate &amp; Collector,Sepahijala District</v>
      </c>
      <c r="F47" s="6">
        <v>0</v>
      </c>
      <c r="G47" s="6">
        <v>58</v>
      </c>
      <c r="H47" s="6">
        <v>21</v>
      </c>
      <c r="I47" s="6">
        <v>37</v>
      </c>
      <c r="J47" s="6">
        <v>0</v>
      </c>
      <c r="K47" s="6">
        <v>0</v>
      </c>
      <c r="L47" s="6">
        <v>0</v>
      </c>
      <c r="M47" s="6">
        <v>308</v>
      </c>
      <c r="N47" s="6">
        <v>366</v>
      </c>
      <c r="O47" s="6">
        <v>28</v>
      </c>
      <c r="P47" s="6">
        <v>204</v>
      </c>
      <c r="Q47" s="2">
        <f t="shared" si="0"/>
        <v>21</v>
      </c>
    </row>
    <row r="48" spans="1:17" ht="19.5" hidden="1" customHeight="1">
      <c r="A48" s="44">
        <v>47</v>
      </c>
      <c r="B48" s="6" t="s">
        <v>50</v>
      </c>
      <c r="C48" s="46" t="str">
        <f>VLOOKUP(B48,[1]Sheet1!$B:$C,2,0)</f>
        <v>RDD Govt of Tripura</v>
      </c>
      <c r="D48" s="6" t="s">
        <v>53</v>
      </c>
      <c r="E48" s="46" t="str">
        <f>VLOOKUP(D48,[1]Sheet1!$B:$C,2,0)</f>
        <v>District Magistrate &amp; Collector, Khowai District</v>
      </c>
      <c r="F48" s="6">
        <v>0</v>
      </c>
      <c r="G48" s="6">
        <v>69</v>
      </c>
      <c r="H48" s="6">
        <v>40</v>
      </c>
      <c r="I48" s="6">
        <v>29</v>
      </c>
      <c r="J48" s="6">
        <v>0</v>
      </c>
      <c r="K48" s="6">
        <v>0</v>
      </c>
      <c r="L48" s="6">
        <v>0</v>
      </c>
      <c r="M48" s="6">
        <v>302</v>
      </c>
      <c r="N48" s="6">
        <v>228</v>
      </c>
      <c r="O48" s="6">
        <v>45</v>
      </c>
      <c r="P48" s="6">
        <v>156</v>
      </c>
      <c r="Q48" s="2">
        <f t="shared" si="0"/>
        <v>40</v>
      </c>
    </row>
    <row r="49" spans="1:17" ht="19.5" hidden="1" customHeight="1">
      <c r="A49" s="44">
        <v>48</v>
      </c>
      <c r="B49" s="6" t="s">
        <v>50</v>
      </c>
      <c r="C49" s="46" t="str">
        <f>VLOOKUP(B49,[1]Sheet1!$B:$C,2,0)</f>
        <v>RDD Govt of Tripura</v>
      </c>
      <c r="D49" s="6" t="s">
        <v>54</v>
      </c>
      <c r="E49" s="46" t="str">
        <f>VLOOKUP(D49,[1]Sheet1!$B:$C,2,0)</f>
        <v>District Magistrate &amp; Collector, Gomati District</v>
      </c>
      <c r="F49" s="6">
        <v>0</v>
      </c>
      <c r="G49" s="6">
        <v>81</v>
      </c>
      <c r="H49" s="6">
        <v>17</v>
      </c>
      <c r="I49" s="6">
        <v>64</v>
      </c>
      <c r="J49" s="6">
        <v>0</v>
      </c>
      <c r="K49" s="6">
        <v>0</v>
      </c>
      <c r="L49" s="6">
        <v>0</v>
      </c>
      <c r="M49" s="6">
        <v>304</v>
      </c>
      <c r="N49" s="6">
        <v>314</v>
      </c>
      <c r="O49" s="6">
        <v>39</v>
      </c>
      <c r="P49" s="6">
        <v>203</v>
      </c>
      <c r="Q49" s="2">
        <f t="shared" si="0"/>
        <v>17</v>
      </c>
    </row>
    <row r="50" spans="1:17" ht="19.5" hidden="1" customHeight="1">
      <c r="A50" s="44">
        <v>49</v>
      </c>
      <c r="B50" s="6" t="s">
        <v>50</v>
      </c>
      <c r="C50" s="46" t="str">
        <f>VLOOKUP(B50,[1]Sheet1!$B:$C,2,0)</f>
        <v>RDD Govt of Tripura</v>
      </c>
      <c r="D50" s="6" t="s">
        <v>55</v>
      </c>
      <c r="E50" s="46" t="str">
        <f>VLOOKUP(D50,[1]Sheet1!$B:$C,2,0)</f>
        <v>District Magistrate &amp; Collector, South Tripura</v>
      </c>
      <c r="F50" s="6">
        <v>0</v>
      </c>
      <c r="G50" s="6">
        <v>75</v>
      </c>
      <c r="H50" s="6">
        <v>26</v>
      </c>
      <c r="I50" s="6">
        <v>49</v>
      </c>
      <c r="J50" s="6">
        <v>0</v>
      </c>
      <c r="K50" s="6">
        <v>0</v>
      </c>
      <c r="L50" s="6">
        <v>0</v>
      </c>
      <c r="M50" s="6">
        <v>450</v>
      </c>
      <c r="N50" s="6">
        <v>1679</v>
      </c>
      <c r="O50" s="6">
        <v>38</v>
      </c>
      <c r="P50" s="6">
        <v>217</v>
      </c>
      <c r="Q50" s="2">
        <f t="shared" si="0"/>
        <v>26</v>
      </c>
    </row>
    <row r="51" spans="1:17" ht="19.5" hidden="1" customHeight="1">
      <c r="A51" s="44">
        <v>50</v>
      </c>
      <c r="B51" s="6" t="s">
        <v>50</v>
      </c>
      <c r="C51" s="46" t="str">
        <f>VLOOKUP(B51,[1]Sheet1!$B:$C,2,0)</f>
        <v>RDD Govt of Tripura</v>
      </c>
      <c r="D51" s="6" t="s">
        <v>56</v>
      </c>
      <c r="E51" s="46" t="str">
        <f>VLOOKUP(D51,[1]Sheet1!$B:$C,2,0)</f>
        <v>District Magistrate &amp; Collector, Unakoti  District</v>
      </c>
      <c r="F51" s="6">
        <v>0</v>
      </c>
      <c r="G51" s="6">
        <v>111</v>
      </c>
      <c r="H51" s="6">
        <v>64</v>
      </c>
      <c r="I51" s="6">
        <v>47</v>
      </c>
      <c r="J51" s="6">
        <v>0</v>
      </c>
      <c r="K51" s="6">
        <v>0</v>
      </c>
      <c r="L51" s="6">
        <v>0</v>
      </c>
      <c r="M51" s="6">
        <v>338</v>
      </c>
      <c r="N51" s="6">
        <v>407</v>
      </c>
      <c r="O51" s="6">
        <v>61</v>
      </c>
      <c r="P51" s="6">
        <v>175</v>
      </c>
      <c r="Q51" s="2">
        <f t="shared" si="0"/>
        <v>64</v>
      </c>
    </row>
    <row r="52" spans="1:17" ht="19.5" hidden="1" customHeight="1">
      <c r="A52" s="44">
        <v>51</v>
      </c>
      <c r="B52" s="6" t="s">
        <v>50</v>
      </c>
      <c r="C52" s="46" t="str">
        <f>VLOOKUP(B52,[1]Sheet1!$B:$C,2,0)</f>
        <v>RDD Govt of Tripura</v>
      </c>
      <c r="D52" s="6" t="s">
        <v>57</v>
      </c>
      <c r="E52" s="46" t="str">
        <f>VLOOKUP(D52,[1]Sheet1!$B:$C,2,0)</f>
        <v>District Magistrate &amp; Collector, NorthTripura District</v>
      </c>
      <c r="F52" s="6">
        <v>0</v>
      </c>
      <c r="G52" s="6">
        <v>88</v>
      </c>
      <c r="H52" s="6">
        <v>38</v>
      </c>
      <c r="I52" s="6">
        <v>50</v>
      </c>
      <c r="J52" s="6">
        <v>0</v>
      </c>
      <c r="K52" s="6">
        <v>0</v>
      </c>
      <c r="L52" s="6">
        <v>0</v>
      </c>
      <c r="M52" s="6">
        <v>339</v>
      </c>
      <c r="N52" s="6">
        <v>774</v>
      </c>
      <c r="O52" s="6">
        <v>48</v>
      </c>
      <c r="P52" s="6">
        <v>172</v>
      </c>
      <c r="Q52" s="2">
        <f t="shared" si="0"/>
        <v>38</v>
      </c>
    </row>
    <row r="53" spans="1:17" ht="19.5" hidden="1" customHeight="1">
      <c r="A53" s="44">
        <v>52</v>
      </c>
      <c r="B53" s="6" t="s">
        <v>50</v>
      </c>
      <c r="C53" s="46" t="str">
        <f>VLOOKUP(B53,[1]Sheet1!$B:$C,2,0)</f>
        <v>RDD Govt of Tripura</v>
      </c>
      <c r="D53" s="6" t="s">
        <v>58</v>
      </c>
      <c r="E53" s="46" t="str">
        <f>VLOOKUP(D53,[1]Sheet1!$B:$C,2,0)</f>
        <v>District Magistrate &amp;  Collector, Dhalai District</v>
      </c>
      <c r="F53" s="6">
        <v>0</v>
      </c>
      <c r="G53" s="6">
        <v>73</v>
      </c>
      <c r="H53" s="6">
        <v>27</v>
      </c>
      <c r="I53" s="6">
        <v>46</v>
      </c>
      <c r="J53" s="6">
        <v>0</v>
      </c>
      <c r="K53" s="6">
        <v>0</v>
      </c>
      <c r="L53" s="6">
        <v>0</v>
      </c>
      <c r="M53" s="6">
        <v>441</v>
      </c>
      <c r="N53" s="6">
        <v>1824</v>
      </c>
      <c r="O53" s="6">
        <v>62</v>
      </c>
      <c r="P53" s="6">
        <v>234</v>
      </c>
      <c r="Q53" s="2">
        <f t="shared" si="0"/>
        <v>27</v>
      </c>
    </row>
    <row r="54" spans="1:17" ht="19.5" hidden="1" customHeight="1">
      <c r="A54" s="44">
        <v>53</v>
      </c>
      <c r="B54" s="6" t="s">
        <v>59</v>
      </c>
      <c r="C54" s="46" t="str">
        <f>VLOOKUP(B54,[1]Sheet1!$B:$C,2,0)</f>
        <v>General Admn. Department, Govt of Assam</v>
      </c>
      <c r="D54" s="6" t="s">
        <v>60</v>
      </c>
      <c r="E54" s="46" t="str">
        <f>VLOOKUP(D54,[1]Sheet1!$B:$C,2,0)</f>
        <v>Deputy commissioner Tinsukia</v>
      </c>
      <c r="F54" s="6">
        <v>0</v>
      </c>
      <c r="G54" s="6">
        <v>313</v>
      </c>
      <c r="H54" s="6">
        <v>2</v>
      </c>
      <c r="I54" s="6">
        <v>311</v>
      </c>
      <c r="J54" s="6">
        <v>0</v>
      </c>
      <c r="K54" s="6">
        <v>0</v>
      </c>
      <c r="L54" s="6">
        <v>0</v>
      </c>
      <c r="M54" s="6">
        <v>781</v>
      </c>
      <c r="N54" s="6">
        <v>1063</v>
      </c>
      <c r="O54" s="6">
        <v>68</v>
      </c>
      <c r="P54" s="6">
        <v>214</v>
      </c>
      <c r="Q54" s="2">
        <f t="shared" si="0"/>
        <v>2</v>
      </c>
    </row>
    <row r="55" spans="1:17" ht="19.5" hidden="1" customHeight="1">
      <c r="A55" s="44">
        <v>54</v>
      </c>
      <c r="B55" s="6" t="s">
        <v>59</v>
      </c>
      <c r="C55" s="46" t="str">
        <f>VLOOKUP(B55,[1]Sheet1!$B:$C,2,0)</f>
        <v>General Admn. Department, Govt of Assam</v>
      </c>
      <c r="D55" s="6" t="s">
        <v>61</v>
      </c>
      <c r="E55" s="46" t="str">
        <f>VLOOKUP(D55,[1]Sheet1!$B:$C,2,0)</f>
        <v>Deputy commissioner Dibrugarh</v>
      </c>
      <c r="F55" s="6">
        <v>0</v>
      </c>
      <c r="G55" s="6">
        <v>278</v>
      </c>
      <c r="H55" s="6">
        <v>0</v>
      </c>
      <c r="I55" s="6">
        <v>278</v>
      </c>
      <c r="J55" s="6">
        <v>0</v>
      </c>
      <c r="K55" s="6">
        <v>0</v>
      </c>
      <c r="L55" s="6">
        <v>0</v>
      </c>
      <c r="M55" s="6">
        <v>350</v>
      </c>
      <c r="N55" s="6">
        <v>1812</v>
      </c>
      <c r="O55" s="6">
        <v>47</v>
      </c>
      <c r="P55" s="6">
        <v>78</v>
      </c>
      <c r="Q55" s="2">
        <f t="shared" si="0"/>
        <v>0</v>
      </c>
    </row>
    <row r="56" spans="1:17" ht="19.5" hidden="1" customHeight="1">
      <c r="A56" s="44">
        <v>55</v>
      </c>
      <c r="B56" s="6" t="s">
        <v>59</v>
      </c>
      <c r="C56" s="46" t="str">
        <f>VLOOKUP(B56,[1]Sheet1!$B:$C,2,0)</f>
        <v>General Admn. Department, Govt of Assam</v>
      </c>
      <c r="D56" s="6" t="s">
        <v>62</v>
      </c>
      <c r="E56" s="46" t="str">
        <f>VLOOKUP(D56,[1]Sheet1!$B:$C,2,0)</f>
        <v>Deputy commissioner Sivasagar</v>
      </c>
      <c r="F56" s="6">
        <v>0</v>
      </c>
      <c r="G56" s="6">
        <v>109</v>
      </c>
      <c r="H56" s="6">
        <v>1</v>
      </c>
      <c r="I56" s="6">
        <v>108</v>
      </c>
      <c r="J56" s="6">
        <v>0</v>
      </c>
      <c r="K56" s="6">
        <v>0</v>
      </c>
      <c r="L56" s="6">
        <v>0</v>
      </c>
      <c r="M56" s="6">
        <v>127</v>
      </c>
      <c r="N56" s="6">
        <v>326</v>
      </c>
      <c r="O56" s="6">
        <v>5</v>
      </c>
      <c r="P56" s="6">
        <v>13</v>
      </c>
      <c r="Q56" s="2">
        <f t="shared" si="0"/>
        <v>1</v>
      </c>
    </row>
    <row r="57" spans="1:17" ht="19.5" hidden="1" customHeight="1">
      <c r="A57" s="44">
        <v>56</v>
      </c>
      <c r="B57" s="6" t="s">
        <v>59</v>
      </c>
      <c r="C57" s="46" t="str">
        <f>VLOOKUP(B57,[1]Sheet1!$B:$C,2,0)</f>
        <v>General Admn. Department, Govt of Assam</v>
      </c>
      <c r="D57" s="6" t="s">
        <v>63</v>
      </c>
      <c r="E57" s="46" t="str">
        <f>VLOOKUP(D57,[1]Sheet1!$B:$C,2,0)</f>
        <v>Deputy Commissioner Charaideo</v>
      </c>
      <c r="F57" s="6">
        <v>0</v>
      </c>
      <c r="G57" s="6">
        <v>103</v>
      </c>
      <c r="H57" s="6">
        <v>1</v>
      </c>
      <c r="I57" s="6">
        <v>102</v>
      </c>
      <c r="J57" s="6">
        <v>0</v>
      </c>
      <c r="K57" s="6">
        <v>0</v>
      </c>
      <c r="L57" s="6">
        <v>0</v>
      </c>
      <c r="M57" s="6">
        <v>104</v>
      </c>
      <c r="N57" s="6">
        <v>575</v>
      </c>
      <c r="O57" s="6">
        <v>6</v>
      </c>
      <c r="P57" s="6">
        <v>15</v>
      </c>
      <c r="Q57" s="2">
        <f t="shared" si="0"/>
        <v>1</v>
      </c>
    </row>
    <row r="58" spans="1:17" ht="19.5" hidden="1" customHeight="1">
      <c r="A58" s="44">
        <v>57</v>
      </c>
      <c r="B58" s="6" t="s">
        <v>59</v>
      </c>
      <c r="C58" s="46" t="str">
        <f>VLOOKUP(B58,[1]Sheet1!$B:$C,2,0)</f>
        <v>General Admn. Department, Govt of Assam</v>
      </c>
      <c r="D58" s="6" t="s">
        <v>64</v>
      </c>
      <c r="E58" s="46" t="str">
        <f>VLOOKUP(D58,[1]Sheet1!$B:$C,2,0)</f>
        <v>Office of the Deputy Commissioner, Golaghat</v>
      </c>
      <c r="F58" s="6">
        <v>0</v>
      </c>
      <c r="G58" s="6">
        <v>313</v>
      </c>
      <c r="H58" s="6">
        <v>2</v>
      </c>
      <c r="I58" s="6">
        <v>311</v>
      </c>
      <c r="J58" s="6">
        <v>0</v>
      </c>
      <c r="K58" s="6">
        <v>0</v>
      </c>
      <c r="L58" s="6">
        <v>0</v>
      </c>
      <c r="M58" s="6">
        <v>2981</v>
      </c>
      <c r="N58" s="6">
        <v>4810</v>
      </c>
      <c r="O58" s="6">
        <v>579</v>
      </c>
      <c r="P58" s="6">
        <v>867</v>
      </c>
      <c r="Q58" s="2">
        <f t="shared" si="0"/>
        <v>2</v>
      </c>
    </row>
    <row r="59" spans="1:17" ht="19.5" hidden="1" customHeight="1">
      <c r="A59" s="44">
        <v>58</v>
      </c>
      <c r="B59" s="6" t="s">
        <v>59</v>
      </c>
      <c r="C59" s="46" t="str">
        <f>VLOOKUP(B59,[1]Sheet1!$B:$C,2,0)</f>
        <v>General Admn. Department, Govt of Assam</v>
      </c>
      <c r="D59" s="6" t="s">
        <v>65</v>
      </c>
      <c r="E59" s="46" t="str">
        <f>VLOOKUP(D59,[1]Sheet1!$B:$C,2,0)</f>
        <v>Deputy commissioner Jorhat</v>
      </c>
      <c r="F59" s="6">
        <v>0</v>
      </c>
      <c r="G59" s="6">
        <v>61</v>
      </c>
      <c r="H59" s="6">
        <v>0</v>
      </c>
      <c r="I59" s="6">
        <v>61</v>
      </c>
      <c r="J59" s="6">
        <v>0</v>
      </c>
      <c r="K59" s="6">
        <v>0</v>
      </c>
      <c r="L59" s="6">
        <v>0</v>
      </c>
      <c r="M59" s="6">
        <v>151</v>
      </c>
      <c r="N59" s="6">
        <v>518</v>
      </c>
      <c r="O59" s="6">
        <v>9</v>
      </c>
      <c r="P59" s="6">
        <v>26</v>
      </c>
      <c r="Q59" s="2">
        <f t="shared" si="0"/>
        <v>0</v>
      </c>
    </row>
    <row r="60" spans="1:17" ht="19.5" hidden="1" customHeight="1">
      <c r="A60" s="44">
        <v>59</v>
      </c>
      <c r="B60" s="6" t="s">
        <v>59</v>
      </c>
      <c r="C60" s="46" t="str">
        <f>VLOOKUP(B60,[1]Sheet1!$B:$C,2,0)</f>
        <v>General Admn. Department, Govt of Assam</v>
      </c>
      <c r="D60" s="6" t="s">
        <v>66</v>
      </c>
      <c r="E60" s="46" t="str">
        <f>VLOOKUP(D60,[1]Sheet1!$B:$C,2,0)</f>
        <v>Deputy Commissioner Majuli</v>
      </c>
      <c r="F60" s="6">
        <v>0</v>
      </c>
      <c r="G60" s="6">
        <v>25</v>
      </c>
      <c r="H60" s="6">
        <v>0</v>
      </c>
      <c r="I60" s="6">
        <v>25</v>
      </c>
      <c r="J60" s="6">
        <v>0</v>
      </c>
      <c r="K60" s="6">
        <v>0</v>
      </c>
      <c r="L60" s="6">
        <v>0</v>
      </c>
      <c r="M60" s="6">
        <v>52</v>
      </c>
      <c r="N60" s="6">
        <v>503</v>
      </c>
      <c r="O60" s="6">
        <v>0</v>
      </c>
      <c r="P60" s="6">
        <v>6</v>
      </c>
      <c r="Q60" s="2">
        <f t="shared" si="0"/>
        <v>0</v>
      </c>
    </row>
    <row r="61" spans="1:17" ht="19.5" hidden="1" customHeight="1">
      <c r="A61" s="44">
        <v>60</v>
      </c>
      <c r="B61" s="6" t="s">
        <v>59</v>
      </c>
      <c r="C61" s="46" t="str">
        <f>VLOOKUP(B61,[1]Sheet1!$B:$C,2,0)</f>
        <v>General Admn. Department, Govt of Assam</v>
      </c>
      <c r="D61" s="6" t="s">
        <v>67</v>
      </c>
      <c r="E61" s="46" t="str">
        <f>VLOOKUP(D61,[1]Sheet1!$B:$C,2,0)</f>
        <v>Deputy Commissioner ,Nagaon</v>
      </c>
      <c r="F61" s="6">
        <v>0</v>
      </c>
      <c r="G61" s="6">
        <v>74</v>
      </c>
      <c r="H61" s="6">
        <v>0</v>
      </c>
      <c r="I61" s="6">
        <v>74</v>
      </c>
      <c r="J61" s="6">
        <v>0</v>
      </c>
      <c r="K61" s="6">
        <v>0</v>
      </c>
      <c r="L61" s="6">
        <v>0</v>
      </c>
      <c r="M61" s="6">
        <v>1605</v>
      </c>
      <c r="N61" s="6">
        <v>3179</v>
      </c>
      <c r="O61" s="6">
        <v>23</v>
      </c>
      <c r="P61" s="6">
        <v>490</v>
      </c>
      <c r="Q61" s="2">
        <f t="shared" si="0"/>
        <v>0</v>
      </c>
    </row>
    <row r="62" spans="1:17" ht="19.5" hidden="1" customHeight="1">
      <c r="A62" s="44">
        <v>61</v>
      </c>
      <c r="B62" s="6" t="s">
        <v>59</v>
      </c>
      <c r="C62" s="46" t="str">
        <f>VLOOKUP(B62,[1]Sheet1!$B:$C,2,0)</f>
        <v>General Admn. Department, Govt of Assam</v>
      </c>
      <c r="D62" s="6" t="s">
        <v>68</v>
      </c>
      <c r="E62" s="46" t="str">
        <f>VLOOKUP(D62,[1]Sheet1!$B:$C,2,0)</f>
        <v>Office of the Deputy Commissioner , Hojai</v>
      </c>
      <c r="F62" s="6">
        <v>0</v>
      </c>
      <c r="G62" s="6">
        <v>99</v>
      </c>
      <c r="H62" s="6">
        <v>2</v>
      </c>
      <c r="I62" s="6">
        <v>97</v>
      </c>
      <c r="J62" s="6">
        <v>0</v>
      </c>
      <c r="K62" s="6">
        <v>0</v>
      </c>
      <c r="L62" s="6">
        <v>0</v>
      </c>
      <c r="M62" s="6">
        <v>2089</v>
      </c>
      <c r="N62" s="6">
        <v>3015</v>
      </c>
      <c r="O62" s="6">
        <v>284</v>
      </c>
      <c r="P62" s="6">
        <v>744</v>
      </c>
      <c r="Q62" s="2">
        <f t="shared" si="0"/>
        <v>2</v>
      </c>
    </row>
    <row r="63" spans="1:17" ht="19.5" hidden="1" customHeight="1">
      <c r="A63" s="44">
        <v>62</v>
      </c>
      <c r="B63" s="6" t="s">
        <v>59</v>
      </c>
      <c r="C63" s="46" t="str">
        <f>VLOOKUP(B63,[1]Sheet1!$B:$C,2,0)</f>
        <v>General Admn. Department, Govt of Assam</v>
      </c>
      <c r="D63" s="6" t="s">
        <v>69</v>
      </c>
      <c r="E63" s="46" t="str">
        <f>VLOOKUP(D63,[1]Sheet1!$B:$C,2,0)</f>
        <v>Deputy Commissioner Morigaon</v>
      </c>
      <c r="F63" s="6">
        <v>0</v>
      </c>
      <c r="G63" s="6">
        <v>84</v>
      </c>
      <c r="H63" s="6">
        <v>0</v>
      </c>
      <c r="I63" s="6">
        <v>84</v>
      </c>
      <c r="J63" s="6">
        <v>0</v>
      </c>
      <c r="K63" s="6">
        <v>0</v>
      </c>
      <c r="L63" s="6">
        <v>0</v>
      </c>
      <c r="M63" s="6">
        <v>322</v>
      </c>
      <c r="N63" s="6">
        <v>1552</v>
      </c>
      <c r="O63" s="6">
        <v>17</v>
      </c>
      <c r="P63" s="6">
        <v>38</v>
      </c>
      <c r="Q63" s="2">
        <f t="shared" si="0"/>
        <v>0</v>
      </c>
    </row>
    <row r="64" spans="1:17" ht="19.5" hidden="1" customHeight="1">
      <c r="A64" s="44">
        <v>63</v>
      </c>
      <c r="B64" s="6" t="s">
        <v>59</v>
      </c>
      <c r="C64" s="46" t="str">
        <f>VLOOKUP(B64,[1]Sheet1!$B:$C,2,0)</f>
        <v>General Admn. Department, Govt of Assam</v>
      </c>
      <c r="D64" s="6" t="s">
        <v>70</v>
      </c>
      <c r="E64" s="46" t="str">
        <f>VLOOKUP(D64,[1]Sheet1!$B:$C,2,0)</f>
        <v>Deputy Commissioner Kamrup,Metro</v>
      </c>
      <c r="F64" s="6">
        <v>0</v>
      </c>
      <c r="G64" s="6">
        <v>72</v>
      </c>
      <c r="H64" s="6">
        <v>0</v>
      </c>
      <c r="I64" s="6">
        <v>72</v>
      </c>
      <c r="J64" s="6">
        <v>0</v>
      </c>
      <c r="K64" s="6">
        <v>0</v>
      </c>
      <c r="L64" s="6">
        <v>0</v>
      </c>
      <c r="M64" s="6">
        <v>948</v>
      </c>
      <c r="N64" s="6">
        <v>582</v>
      </c>
      <c r="O64" s="6">
        <v>163</v>
      </c>
      <c r="P64" s="6">
        <v>278</v>
      </c>
      <c r="Q64" s="2">
        <f t="shared" si="0"/>
        <v>0</v>
      </c>
    </row>
    <row r="65" spans="1:17" ht="19.5" hidden="1" customHeight="1">
      <c r="A65" s="44">
        <v>64</v>
      </c>
      <c r="B65" s="6" t="s">
        <v>59</v>
      </c>
      <c r="C65" s="46" t="str">
        <f>VLOOKUP(B65,[1]Sheet1!$B:$C,2,0)</f>
        <v>General Admn. Department, Govt of Assam</v>
      </c>
      <c r="D65" s="6" t="s">
        <v>71</v>
      </c>
      <c r="E65" s="46" t="str">
        <f>VLOOKUP(D65,[1]Sheet1!$B:$C,2,0)</f>
        <v>Office of the Deputy Commissioner , Kamrup</v>
      </c>
      <c r="F65" s="6">
        <v>0</v>
      </c>
      <c r="G65" s="6">
        <v>203</v>
      </c>
      <c r="H65" s="6">
        <v>1</v>
      </c>
      <c r="I65" s="6">
        <v>202</v>
      </c>
      <c r="J65" s="6">
        <v>0</v>
      </c>
      <c r="K65" s="6">
        <v>0</v>
      </c>
      <c r="L65" s="6">
        <v>0</v>
      </c>
      <c r="M65" s="6">
        <v>2012</v>
      </c>
      <c r="N65" s="6">
        <v>2385</v>
      </c>
      <c r="O65" s="6">
        <v>391</v>
      </c>
      <c r="P65" s="6">
        <v>525</v>
      </c>
      <c r="Q65" s="2">
        <f t="shared" si="0"/>
        <v>1</v>
      </c>
    </row>
    <row r="66" spans="1:17" ht="19.5" hidden="1" customHeight="1">
      <c r="A66" s="44">
        <v>65</v>
      </c>
      <c r="B66" s="6" t="s">
        <v>59</v>
      </c>
      <c r="C66" s="46" t="str">
        <f>VLOOKUP(B66,[1]Sheet1!$B:$C,2,0)</f>
        <v>General Admn. Department, Govt of Assam</v>
      </c>
      <c r="D66" s="6" t="s">
        <v>72</v>
      </c>
      <c r="E66" s="46" t="str">
        <f>VLOOKUP(D66,[1]Sheet1!$B:$C,2,0)</f>
        <v>Deputy Commissioner Nalbari</v>
      </c>
      <c r="F66" s="6">
        <v>0</v>
      </c>
      <c r="G66" s="6">
        <v>69</v>
      </c>
      <c r="H66" s="6">
        <v>1</v>
      </c>
      <c r="I66" s="6">
        <v>68</v>
      </c>
      <c r="J66" s="6">
        <v>0</v>
      </c>
      <c r="K66" s="6">
        <v>0</v>
      </c>
      <c r="L66" s="6">
        <v>0</v>
      </c>
      <c r="M66" s="6">
        <v>243</v>
      </c>
      <c r="N66" s="6">
        <v>1052</v>
      </c>
      <c r="O66" s="6">
        <v>14</v>
      </c>
      <c r="P66" s="6">
        <v>20</v>
      </c>
      <c r="Q66" s="2">
        <f t="shared" si="0"/>
        <v>1</v>
      </c>
    </row>
    <row r="67" spans="1:17" ht="19.5" hidden="1" customHeight="1">
      <c r="A67" s="44">
        <v>66</v>
      </c>
      <c r="B67" s="6" t="s">
        <v>59</v>
      </c>
      <c r="C67" s="46" t="str">
        <f>VLOOKUP(B67,[1]Sheet1!$B:$C,2,0)</f>
        <v>General Admn. Department, Govt of Assam</v>
      </c>
      <c r="D67" s="6" t="s">
        <v>73</v>
      </c>
      <c r="E67" s="46" t="str">
        <f>VLOOKUP(D67,[1]Sheet1!$B:$C,2,0)</f>
        <v>Office of the Deputy Commissioner, Barpeta</v>
      </c>
      <c r="F67" s="6">
        <v>0</v>
      </c>
      <c r="G67" s="6">
        <v>162</v>
      </c>
      <c r="H67" s="6">
        <v>1</v>
      </c>
      <c r="I67" s="6">
        <v>161</v>
      </c>
      <c r="J67" s="6">
        <v>0</v>
      </c>
      <c r="K67" s="6">
        <v>0</v>
      </c>
      <c r="L67" s="6">
        <v>0</v>
      </c>
      <c r="M67" s="6">
        <v>217</v>
      </c>
      <c r="N67" s="6">
        <v>96</v>
      </c>
      <c r="O67" s="6">
        <v>12</v>
      </c>
      <c r="P67" s="6">
        <v>59</v>
      </c>
      <c r="Q67" s="2">
        <f t="shared" ref="Q67:Q130" si="1">H67-L67</f>
        <v>1</v>
      </c>
    </row>
    <row r="68" spans="1:17" ht="19.5" hidden="1" customHeight="1">
      <c r="A68" s="44">
        <v>67</v>
      </c>
      <c r="B68" s="45" t="s">
        <v>59</v>
      </c>
      <c r="C68" s="46" t="str">
        <f>VLOOKUP(B68,[1]Sheet1!$B:$C,2,0)</f>
        <v>General Admn. Department, Govt of Assam</v>
      </c>
      <c r="D68" s="6" t="s">
        <v>868</v>
      </c>
      <c r="E68" s="46" t="str">
        <f>VLOOKUP(D68,[1]Sheet1!$B:$C,2,0)</f>
        <v>Deputy Commissioner Chirang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102</v>
      </c>
      <c r="N68" s="6">
        <v>327</v>
      </c>
      <c r="O68" s="6">
        <v>6</v>
      </c>
      <c r="P68" s="6">
        <v>10</v>
      </c>
      <c r="Q68" s="2">
        <f t="shared" si="1"/>
        <v>0</v>
      </c>
    </row>
    <row r="69" spans="1:17" ht="19.5" hidden="1" customHeight="1">
      <c r="A69" s="44">
        <v>68</v>
      </c>
      <c r="B69" s="6" t="s">
        <v>59</v>
      </c>
      <c r="C69" s="46" t="str">
        <f>VLOOKUP(B69,[1]Sheet1!$B:$C,2,0)</f>
        <v>General Admn. Department, Govt of Assam</v>
      </c>
      <c r="D69" s="6" t="s">
        <v>74</v>
      </c>
      <c r="E69" s="46" t="str">
        <f>VLOOKUP(D69,[1]Sheet1!$B:$C,2,0)</f>
        <v>Deputy Commissioner Baksa</v>
      </c>
      <c r="F69" s="6">
        <v>0</v>
      </c>
      <c r="G69" s="6">
        <v>82</v>
      </c>
      <c r="H69" s="6">
        <v>0</v>
      </c>
      <c r="I69" s="6">
        <v>82</v>
      </c>
      <c r="J69" s="6">
        <v>0</v>
      </c>
      <c r="K69" s="6">
        <v>0</v>
      </c>
      <c r="L69" s="6">
        <v>0</v>
      </c>
      <c r="M69" s="6">
        <v>2046</v>
      </c>
      <c r="N69" s="6">
        <v>475</v>
      </c>
      <c r="O69" s="6">
        <v>472</v>
      </c>
      <c r="P69" s="6">
        <v>696</v>
      </c>
      <c r="Q69" s="2">
        <f t="shared" si="1"/>
        <v>0</v>
      </c>
    </row>
    <row r="70" spans="1:17" ht="19.5" hidden="1" customHeight="1">
      <c r="A70" s="44">
        <v>69</v>
      </c>
      <c r="B70" s="6" t="s">
        <v>59</v>
      </c>
      <c r="C70" s="46" t="str">
        <f>VLOOKUP(B70,[1]Sheet1!$B:$C,2,0)</f>
        <v>General Admn. Department, Govt of Assam</v>
      </c>
      <c r="D70" s="6" t="s">
        <v>75</v>
      </c>
      <c r="E70" s="46" t="str">
        <f>VLOOKUP(D70,[1]Sheet1!$B:$C,2,0)</f>
        <v>Deputy commissioner Kokrajhar</v>
      </c>
      <c r="F70" s="6">
        <v>0</v>
      </c>
      <c r="G70" s="6">
        <v>188</v>
      </c>
      <c r="H70" s="6">
        <v>1</v>
      </c>
      <c r="I70" s="6">
        <v>187</v>
      </c>
      <c r="J70" s="6">
        <v>0</v>
      </c>
      <c r="K70" s="6">
        <v>0</v>
      </c>
      <c r="L70" s="6">
        <v>0</v>
      </c>
      <c r="M70" s="6">
        <v>1939</v>
      </c>
      <c r="N70" s="6">
        <v>3104</v>
      </c>
      <c r="O70" s="6">
        <v>260</v>
      </c>
      <c r="P70" s="6">
        <v>411</v>
      </c>
      <c r="Q70" s="2">
        <f t="shared" si="1"/>
        <v>1</v>
      </c>
    </row>
    <row r="71" spans="1:17" ht="19.5" hidden="1" customHeight="1">
      <c r="A71" s="44">
        <v>70</v>
      </c>
      <c r="B71" s="6" t="s">
        <v>59</v>
      </c>
      <c r="C71" s="46" t="str">
        <f>VLOOKUP(B71,[1]Sheet1!$B:$C,2,0)</f>
        <v>General Admn. Department, Govt of Assam</v>
      </c>
      <c r="D71" s="6" t="s">
        <v>76</v>
      </c>
      <c r="E71" s="46" t="str">
        <f>VLOOKUP(D71,[1]Sheet1!$B:$C,2,0)</f>
        <v>Office of the Deputy Commissioner , Bongaigaon</v>
      </c>
      <c r="F71" s="6">
        <v>0</v>
      </c>
      <c r="G71" s="6">
        <v>140</v>
      </c>
      <c r="H71" s="6">
        <v>0</v>
      </c>
      <c r="I71" s="6">
        <v>140</v>
      </c>
      <c r="J71" s="6">
        <v>0</v>
      </c>
      <c r="K71" s="6">
        <v>0</v>
      </c>
      <c r="L71" s="6">
        <v>0</v>
      </c>
      <c r="M71" s="6">
        <v>1164</v>
      </c>
      <c r="N71" s="6">
        <v>3391</v>
      </c>
      <c r="O71" s="6">
        <v>56</v>
      </c>
      <c r="P71" s="6">
        <v>131</v>
      </c>
      <c r="Q71" s="2">
        <f t="shared" si="1"/>
        <v>0</v>
      </c>
    </row>
    <row r="72" spans="1:17" ht="19.5" hidden="1" customHeight="1">
      <c r="A72" s="44">
        <v>71</v>
      </c>
      <c r="B72" s="6" t="s">
        <v>59</v>
      </c>
      <c r="C72" s="46" t="str">
        <f>VLOOKUP(B72,[1]Sheet1!$B:$C,2,0)</f>
        <v>General Admn. Department, Govt of Assam</v>
      </c>
      <c r="D72" s="6" t="s">
        <v>77</v>
      </c>
      <c r="E72" s="46" t="str">
        <f>VLOOKUP(D72,[1]Sheet1!$B:$C,2,0)</f>
        <v>Deputy Commissioner Dhubri</v>
      </c>
      <c r="F72" s="6">
        <v>0</v>
      </c>
      <c r="G72" s="6">
        <v>246</v>
      </c>
      <c r="H72" s="6">
        <v>2</v>
      </c>
      <c r="I72" s="6">
        <v>244</v>
      </c>
      <c r="J72" s="6">
        <v>0</v>
      </c>
      <c r="K72" s="6">
        <v>0</v>
      </c>
      <c r="L72" s="6">
        <v>0</v>
      </c>
      <c r="M72" s="6">
        <v>760</v>
      </c>
      <c r="N72" s="6">
        <v>1378</v>
      </c>
      <c r="O72" s="6">
        <v>113</v>
      </c>
      <c r="P72" s="6">
        <v>195</v>
      </c>
      <c r="Q72" s="2">
        <f t="shared" si="1"/>
        <v>2</v>
      </c>
    </row>
    <row r="73" spans="1:17" ht="19.5" hidden="1" customHeight="1">
      <c r="A73" s="44">
        <v>72</v>
      </c>
      <c r="B73" s="6" t="s">
        <v>59</v>
      </c>
      <c r="C73" s="46" t="str">
        <f>VLOOKUP(B73,[1]Sheet1!$B:$C,2,0)</f>
        <v>General Admn. Department, Govt of Assam</v>
      </c>
      <c r="D73" s="6" t="s">
        <v>78</v>
      </c>
      <c r="E73" s="46" t="str">
        <f>VLOOKUP(D73,[1]Sheet1!$B:$C,2,0)</f>
        <v>Deputy Commissioner South Salmara Mankachar</v>
      </c>
      <c r="F73" s="6">
        <v>0</v>
      </c>
      <c r="G73" s="6">
        <v>70</v>
      </c>
      <c r="H73" s="6">
        <v>0</v>
      </c>
      <c r="I73" s="6">
        <v>70</v>
      </c>
      <c r="J73" s="6">
        <v>0</v>
      </c>
      <c r="K73" s="6">
        <v>0</v>
      </c>
      <c r="L73" s="6">
        <v>0</v>
      </c>
      <c r="M73" s="6">
        <v>471</v>
      </c>
      <c r="N73" s="6">
        <v>1039</v>
      </c>
      <c r="O73" s="6">
        <v>33</v>
      </c>
      <c r="P73" s="6">
        <v>80</v>
      </c>
      <c r="Q73" s="2">
        <f t="shared" si="1"/>
        <v>0</v>
      </c>
    </row>
    <row r="74" spans="1:17" ht="19.5" hidden="1" customHeight="1">
      <c r="A74" s="44">
        <v>73</v>
      </c>
      <c r="B74" s="6" t="s">
        <v>59</v>
      </c>
      <c r="C74" s="46" t="str">
        <f>VLOOKUP(B74,[1]Sheet1!$B:$C,2,0)</f>
        <v>General Admn. Department, Govt of Assam</v>
      </c>
      <c r="D74" s="6" t="s">
        <v>79</v>
      </c>
      <c r="E74" s="46" t="str">
        <f>VLOOKUP(D74,[1]Sheet1!$B:$C,2,0)</f>
        <v>Deputy commissioner Goalpara</v>
      </c>
      <c r="F74" s="6">
        <v>0</v>
      </c>
      <c r="G74" s="6">
        <v>186</v>
      </c>
      <c r="H74" s="6">
        <v>2</v>
      </c>
      <c r="I74" s="6">
        <v>184</v>
      </c>
      <c r="J74" s="6">
        <v>0</v>
      </c>
      <c r="K74" s="6">
        <v>0</v>
      </c>
      <c r="L74" s="6">
        <v>0</v>
      </c>
      <c r="M74" s="6">
        <v>1922</v>
      </c>
      <c r="N74" s="6">
        <v>2404</v>
      </c>
      <c r="O74" s="6">
        <v>252</v>
      </c>
      <c r="P74" s="6">
        <v>584</v>
      </c>
      <c r="Q74" s="2">
        <f t="shared" si="1"/>
        <v>2</v>
      </c>
    </row>
    <row r="75" spans="1:17" ht="19.5" hidden="1" customHeight="1">
      <c r="A75" s="44">
        <v>74</v>
      </c>
      <c r="B75" s="6" t="s">
        <v>59</v>
      </c>
      <c r="C75" s="46" t="str">
        <f>VLOOKUP(B75,[1]Sheet1!$B:$C,2,0)</f>
        <v>General Admn. Department, Govt of Assam</v>
      </c>
      <c r="D75" s="6" t="s">
        <v>80</v>
      </c>
      <c r="E75" s="46" t="str">
        <f>VLOOKUP(D75,[1]Sheet1!$B:$C,2,0)</f>
        <v>Deputy Commissioner Darrang</v>
      </c>
      <c r="F75" s="6">
        <v>0</v>
      </c>
      <c r="G75" s="6">
        <v>131</v>
      </c>
      <c r="H75" s="6">
        <v>3</v>
      </c>
      <c r="I75" s="6">
        <v>128</v>
      </c>
      <c r="J75" s="6">
        <v>0</v>
      </c>
      <c r="K75" s="6">
        <v>0</v>
      </c>
      <c r="L75" s="6">
        <v>0</v>
      </c>
      <c r="M75" s="6">
        <v>18</v>
      </c>
      <c r="N75" s="6">
        <v>21</v>
      </c>
      <c r="O75" s="6">
        <v>0</v>
      </c>
      <c r="P75" s="6">
        <v>0</v>
      </c>
      <c r="Q75" s="2">
        <f t="shared" si="1"/>
        <v>3</v>
      </c>
    </row>
    <row r="76" spans="1:17" ht="19.5" hidden="1" customHeight="1">
      <c r="A76" s="44">
        <v>75</v>
      </c>
      <c r="B76" s="6" t="s">
        <v>59</v>
      </c>
      <c r="C76" s="46" t="str">
        <f>VLOOKUP(B76,[1]Sheet1!$B:$C,2,0)</f>
        <v>General Admn. Department, Govt of Assam</v>
      </c>
      <c r="D76" s="6" t="s">
        <v>81</v>
      </c>
      <c r="E76" s="46" t="str">
        <f>VLOOKUP(D76,[1]Sheet1!$B:$C,2,0)</f>
        <v>Office of the Deputy Commissioner, Udalguri</v>
      </c>
      <c r="F76" s="6">
        <v>0</v>
      </c>
      <c r="G76" s="6">
        <v>126</v>
      </c>
      <c r="H76" s="6">
        <v>0</v>
      </c>
      <c r="I76" s="6">
        <v>126</v>
      </c>
      <c r="J76" s="6">
        <v>0</v>
      </c>
      <c r="K76" s="6">
        <v>0</v>
      </c>
      <c r="L76" s="6">
        <v>0</v>
      </c>
      <c r="M76" s="6">
        <v>363</v>
      </c>
      <c r="N76" s="6">
        <v>1117</v>
      </c>
      <c r="O76" s="6">
        <v>39</v>
      </c>
      <c r="P76" s="6">
        <v>61</v>
      </c>
      <c r="Q76" s="2">
        <f t="shared" si="1"/>
        <v>0</v>
      </c>
    </row>
    <row r="77" spans="1:17" ht="19.5" hidden="1" customHeight="1">
      <c r="A77" s="44">
        <v>76</v>
      </c>
      <c r="B77" s="6" t="s">
        <v>59</v>
      </c>
      <c r="C77" s="46" t="str">
        <f>VLOOKUP(B77,[1]Sheet1!$B:$C,2,0)</f>
        <v>General Admn. Department, Govt of Assam</v>
      </c>
      <c r="D77" s="6" t="s">
        <v>82</v>
      </c>
      <c r="E77" s="46" t="str">
        <f>VLOOKUP(D77,[1]Sheet1!$B:$C,2,0)</f>
        <v>Office of the  Deputy Commissioner, Sonitpur</v>
      </c>
      <c r="F77" s="6">
        <v>0</v>
      </c>
      <c r="G77" s="6">
        <v>291</v>
      </c>
      <c r="H77" s="6">
        <v>3</v>
      </c>
      <c r="I77" s="6">
        <v>288</v>
      </c>
      <c r="J77" s="6">
        <v>0</v>
      </c>
      <c r="K77" s="6">
        <v>0</v>
      </c>
      <c r="L77" s="6">
        <v>0</v>
      </c>
      <c r="M77" s="6">
        <v>987</v>
      </c>
      <c r="N77" s="6">
        <v>1839</v>
      </c>
      <c r="O77" s="6">
        <v>13</v>
      </c>
      <c r="P77" s="6">
        <v>271</v>
      </c>
      <c r="Q77" s="2">
        <f t="shared" si="1"/>
        <v>3</v>
      </c>
    </row>
    <row r="78" spans="1:17" ht="19.5" hidden="1" customHeight="1">
      <c r="A78" s="44">
        <v>77</v>
      </c>
      <c r="B78" s="6" t="s">
        <v>59</v>
      </c>
      <c r="C78" s="46" t="str">
        <f>VLOOKUP(B78,[1]Sheet1!$B:$C,2,0)</f>
        <v>General Admn. Department, Govt of Assam</v>
      </c>
      <c r="D78" s="6" t="s">
        <v>83</v>
      </c>
      <c r="E78" s="46" t="str">
        <f>VLOOKUP(D78,[1]Sheet1!$B:$C,2,0)</f>
        <v>Deputy Commissioner Biswanath</v>
      </c>
      <c r="F78" s="6">
        <v>0</v>
      </c>
      <c r="G78" s="6">
        <v>165</v>
      </c>
      <c r="H78" s="6">
        <v>1</v>
      </c>
      <c r="I78" s="6">
        <v>164</v>
      </c>
      <c r="J78" s="6">
        <v>0</v>
      </c>
      <c r="K78" s="6">
        <v>0</v>
      </c>
      <c r="L78" s="6">
        <v>0</v>
      </c>
      <c r="M78" s="6">
        <v>756</v>
      </c>
      <c r="N78" s="6">
        <v>1645</v>
      </c>
      <c r="O78" s="6">
        <v>7</v>
      </c>
      <c r="P78" s="6">
        <v>22</v>
      </c>
      <c r="Q78" s="2">
        <f t="shared" si="1"/>
        <v>1</v>
      </c>
    </row>
    <row r="79" spans="1:17" ht="19.5" hidden="1" customHeight="1">
      <c r="A79" s="44">
        <v>78</v>
      </c>
      <c r="B79" s="6" t="s">
        <v>59</v>
      </c>
      <c r="C79" s="46" t="str">
        <f>VLOOKUP(B79,[1]Sheet1!$B:$C,2,0)</f>
        <v>General Admn. Department, Govt of Assam</v>
      </c>
      <c r="D79" s="6" t="s">
        <v>84</v>
      </c>
      <c r="E79" s="46" t="str">
        <f>VLOOKUP(D79,[1]Sheet1!$B:$C,2,0)</f>
        <v>Deputy commissioner, Lakhimpur</v>
      </c>
      <c r="F79" s="6">
        <v>0</v>
      </c>
      <c r="G79" s="6">
        <v>92</v>
      </c>
      <c r="H79" s="6">
        <v>4</v>
      </c>
      <c r="I79" s="6">
        <v>88</v>
      </c>
      <c r="J79" s="6">
        <v>0</v>
      </c>
      <c r="K79" s="6">
        <v>0</v>
      </c>
      <c r="L79" s="6">
        <v>0</v>
      </c>
      <c r="M79" s="6">
        <v>441</v>
      </c>
      <c r="N79" s="6">
        <v>1632</v>
      </c>
      <c r="O79" s="6">
        <v>18</v>
      </c>
      <c r="P79" s="6">
        <v>133</v>
      </c>
      <c r="Q79" s="2">
        <f t="shared" si="1"/>
        <v>4</v>
      </c>
    </row>
    <row r="80" spans="1:17" ht="19.5" hidden="1" customHeight="1">
      <c r="A80" s="44">
        <v>79</v>
      </c>
      <c r="B80" s="6" t="s">
        <v>59</v>
      </c>
      <c r="C80" s="46" t="str">
        <f>VLOOKUP(B80,[1]Sheet1!$B:$C,2,0)</f>
        <v>General Admn. Department, Govt of Assam</v>
      </c>
      <c r="D80" s="6" t="s">
        <v>85</v>
      </c>
      <c r="E80" s="46" t="str">
        <f>VLOOKUP(D80,[1]Sheet1!$B:$C,2,0)</f>
        <v>DEPUTY COMMISSIONER DHEMAJI</v>
      </c>
      <c r="F80" s="6">
        <v>0</v>
      </c>
      <c r="G80" s="6">
        <v>49</v>
      </c>
      <c r="H80" s="6">
        <v>1</v>
      </c>
      <c r="I80" s="6">
        <v>48</v>
      </c>
      <c r="J80" s="6">
        <v>0</v>
      </c>
      <c r="K80" s="6">
        <v>0</v>
      </c>
      <c r="L80" s="6">
        <v>0</v>
      </c>
      <c r="M80" s="6">
        <v>278</v>
      </c>
      <c r="N80" s="6">
        <v>1307</v>
      </c>
      <c r="O80" s="6">
        <v>12</v>
      </c>
      <c r="P80" s="6">
        <v>31</v>
      </c>
      <c r="Q80" s="2">
        <f t="shared" si="1"/>
        <v>1</v>
      </c>
    </row>
    <row r="81" spans="1:17" ht="19.5" hidden="1" customHeight="1">
      <c r="A81" s="44">
        <v>80</v>
      </c>
      <c r="B81" s="6" t="s">
        <v>59</v>
      </c>
      <c r="C81" s="46" t="str">
        <f>VLOOKUP(B81,[1]Sheet1!$B:$C,2,0)</f>
        <v>General Admn. Department, Govt of Assam</v>
      </c>
      <c r="D81" s="6" t="s">
        <v>86</v>
      </c>
      <c r="E81" s="46" t="str">
        <f>VLOOKUP(D81,[1]Sheet1!$B:$C,2,0)</f>
        <v>Office of the Deputy Commissioner Cachar</v>
      </c>
      <c r="F81" s="6">
        <v>0</v>
      </c>
      <c r="G81" s="6">
        <v>238</v>
      </c>
      <c r="H81" s="6">
        <v>3</v>
      </c>
      <c r="I81" s="6">
        <v>235</v>
      </c>
      <c r="J81" s="6">
        <v>0</v>
      </c>
      <c r="K81" s="6">
        <v>0</v>
      </c>
      <c r="L81" s="6">
        <v>0</v>
      </c>
      <c r="M81" s="6">
        <v>894</v>
      </c>
      <c r="N81" s="6">
        <v>3658</v>
      </c>
      <c r="O81" s="6">
        <v>60</v>
      </c>
      <c r="P81" s="6">
        <v>91</v>
      </c>
      <c r="Q81" s="2">
        <f t="shared" si="1"/>
        <v>3</v>
      </c>
    </row>
    <row r="82" spans="1:17" ht="19.5" hidden="1" customHeight="1">
      <c r="A82" s="44">
        <v>81</v>
      </c>
      <c r="B82" s="6" t="s">
        <v>59</v>
      </c>
      <c r="C82" s="46" t="str">
        <f>VLOOKUP(B82,[1]Sheet1!$B:$C,2,0)</f>
        <v>General Admn. Department, Govt of Assam</v>
      </c>
      <c r="D82" s="6" t="s">
        <v>87</v>
      </c>
      <c r="E82" s="46" t="str">
        <f>VLOOKUP(D82,[1]Sheet1!$B:$C,2,0)</f>
        <v>Deputy Commissioner Karimganj</v>
      </c>
      <c r="F82" s="6">
        <v>0</v>
      </c>
      <c r="G82" s="6">
        <v>251</v>
      </c>
      <c r="H82" s="6">
        <v>4</v>
      </c>
      <c r="I82" s="6">
        <v>247</v>
      </c>
      <c r="J82" s="6">
        <v>0</v>
      </c>
      <c r="K82" s="6">
        <v>0</v>
      </c>
      <c r="L82" s="6">
        <v>0</v>
      </c>
      <c r="M82" s="6">
        <v>675</v>
      </c>
      <c r="N82" s="6">
        <v>1713</v>
      </c>
      <c r="O82" s="6">
        <v>45</v>
      </c>
      <c r="P82" s="6">
        <v>140</v>
      </c>
      <c r="Q82" s="2">
        <f t="shared" si="1"/>
        <v>4</v>
      </c>
    </row>
    <row r="83" spans="1:17" ht="19.5" hidden="1" customHeight="1">
      <c r="A83" s="44">
        <v>82</v>
      </c>
      <c r="B83" s="6" t="s">
        <v>59</v>
      </c>
      <c r="C83" s="46" t="str">
        <f>VLOOKUP(B83,[1]Sheet1!$B:$C,2,0)</f>
        <v>General Admn. Department, Govt of Assam</v>
      </c>
      <c r="D83" s="6" t="s">
        <v>88</v>
      </c>
      <c r="E83" s="46" t="str">
        <f>VLOOKUP(D83,[1]Sheet1!$B:$C,2,0)</f>
        <v>Deputy Commissioner Hailakandi</v>
      </c>
      <c r="F83" s="6">
        <v>0</v>
      </c>
      <c r="G83" s="6">
        <v>68</v>
      </c>
      <c r="H83" s="6">
        <v>0</v>
      </c>
      <c r="I83" s="6">
        <v>68</v>
      </c>
      <c r="J83" s="6">
        <v>0</v>
      </c>
      <c r="K83" s="6">
        <v>0</v>
      </c>
      <c r="L83" s="6">
        <v>0</v>
      </c>
      <c r="M83" s="6">
        <v>531</v>
      </c>
      <c r="N83" s="6">
        <v>1663</v>
      </c>
      <c r="O83" s="6">
        <v>40</v>
      </c>
      <c r="P83" s="6">
        <v>98</v>
      </c>
      <c r="Q83" s="2">
        <f t="shared" si="1"/>
        <v>0</v>
      </c>
    </row>
    <row r="84" spans="1:17" ht="19.5" hidden="1" customHeight="1">
      <c r="A84" s="44">
        <v>83</v>
      </c>
      <c r="B84" s="6" t="s">
        <v>59</v>
      </c>
      <c r="C84" s="46" t="str">
        <f>VLOOKUP(B84,[1]Sheet1!$B:$C,2,0)</f>
        <v>General Admn. Department, Govt of Assam</v>
      </c>
      <c r="D84" s="6" t="s">
        <v>89</v>
      </c>
      <c r="E84" s="46" t="str">
        <f>VLOOKUP(D84,[1]Sheet1!$B:$C,2,0)</f>
        <v>Deputy Commissioner Dima Hasao</v>
      </c>
      <c r="F84" s="6">
        <v>0</v>
      </c>
      <c r="G84" s="6">
        <v>6</v>
      </c>
      <c r="H84" s="6">
        <v>0</v>
      </c>
      <c r="I84" s="6">
        <v>6</v>
      </c>
      <c r="J84" s="6">
        <v>0</v>
      </c>
      <c r="K84" s="6">
        <v>0</v>
      </c>
      <c r="L84" s="6">
        <v>0</v>
      </c>
      <c r="M84" s="6">
        <v>23</v>
      </c>
      <c r="N84" s="6">
        <v>87</v>
      </c>
      <c r="O84" s="6">
        <v>2</v>
      </c>
      <c r="P84" s="6">
        <v>5</v>
      </c>
      <c r="Q84" s="2">
        <f t="shared" si="1"/>
        <v>0</v>
      </c>
    </row>
    <row r="85" spans="1:17" ht="19.5" hidden="1" customHeight="1">
      <c r="A85" s="44">
        <v>84</v>
      </c>
      <c r="B85" s="6" t="s">
        <v>59</v>
      </c>
      <c r="C85" s="46" t="str">
        <f>VLOOKUP(B85,[1]Sheet1!$B:$C,2,0)</f>
        <v>General Admn. Department, Govt of Assam</v>
      </c>
      <c r="D85" s="6" t="s">
        <v>90</v>
      </c>
      <c r="E85" s="46" t="str">
        <f>VLOOKUP(D85,[1]Sheet1!$B:$C,2,0)</f>
        <v>Deputy Commissioner ,Karbi Anglong</v>
      </c>
      <c r="F85" s="6">
        <v>0</v>
      </c>
      <c r="G85" s="6">
        <v>242</v>
      </c>
      <c r="H85" s="6">
        <v>0</v>
      </c>
      <c r="I85" s="6">
        <v>242</v>
      </c>
      <c r="J85" s="6">
        <v>0</v>
      </c>
      <c r="K85" s="6">
        <v>0</v>
      </c>
      <c r="L85" s="6">
        <v>0</v>
      </c>
      <c r="M85" s="6">
        <v>499</v>
      </c>
      <c r="N85" s="6">
        <v>1466</v>
      </c>
      <c r="O85" s="6">
        <v>17</v>
      </c>
      <c r="P85" s="6">
        <v>104</v>
      </c>
      <c r="Q85" s="2">
        <f t="shared" si="1"/>
        <v>0</v>
      </c>
    </row>
    <row r="86" spans="1:17" ht="19.5" hidden="1" customHeight="1">
      <c r="A86" s="44">
        <v>85</v>
      </c>
      <c r="B86" s="6" t="s">
        <v>59</v>
      </c>
      <c r="C86" s="46" t="str">
        <f>VLOOKUP(B86,[1]Sheet1!$B:$C,2,0)</f>
        <v>General Admn. Department, Govt of Assam</v>
      </c>
      <c r="D86" s="6" t="s">
        <v>91</v>
      </c>
      <c r="E86" s="46" t="str">
        <f>VLOOKUP(D86,[1]Sheet1!$B:$C,2,0)</f>
        <v>Deputy Commissioner West Karbi Anglong</v>
      </c>
      <c r="F86" s="6">
        <v>0</v>
      </c>
      <c r="G86" s="6">
        <v>140</v>
      </c>
      <c r="H86" s="6">
        <v>0</v>
      </c>
      <c r="I86" s="6">
        <v>140</v>
      </c>
      <c r="J86" s="6">
        <v>0</v>
      </c>
      <c r="K86" s="6">
        <v>0</v>
      </c>
      <c r="L86" s="6">
        <v>0</v>
      </c>
      <c r="M86" s="6">
        <v>228</v>
      </c>
      <c r="N86" s="6">
        <v>743</v>
      </c>
      <c r="O86" s="6">
        <v>53</v>
      </c>
      <c r="P86" s="6">
        <v>60</v>
      </c>
      <c r="Q86" s="2">
        <f t="shared" si="1"/>
        <v>0</v>
      </c>
    </row>
    <row r="87" spans="1:17" ht="19.5" hidden="1" customHeight="1">
      <c r="A87" s="44">
        <v>86</v>
      </c>
      <c r="B87" s="6" t="s">
        <v>59</v>
      </c>
      <c r="C87" s="46" t="str">
        <f>VLOOKUP(B87,[1]Sheet1!$B:$C,2,0)</f>
        <v>General Admn. Department, Govt of Assam</v>
      </c>
      <c r="D87" s="6" t="s">
        <v>832</v>
      </c>
      <c r="E87" s="46" t="str">
        <f>VLOOKUP(D87,[1]Sheet1!$B:$C,2,0)</f>
        <v>DC Tamulpur</v>
      </c>
      <c r="F87" s="6">
        <v>0</v>
      </c>
      <c r="G87" s="6">
        <v>714</v>
      </c>
      <c r="H87" s="6">
        <v>215</v>
      </c>
      <c r="I87" s="6">
        <v>499</v>
      </c>
      <c r="J87" s="6">
        <v>0</v>
      </c>
      <c r="K87" s="6">
        <v>0</v>
      </c>
      <c r="L87" s="6">
        <v>0</v>
      </c>
      <c r="M87" s="6">
        <v>563</v>
      </c>
      <c r="N87" s="6">
        <v>380</v>
      </c>
      <c r="O87" s="6">
        <v>82</v>
      </c>
      <c r="P87" s="6">
        <v>194</v>
      </c>
      <c r="Q87" s="2">
        <f t="shared" si="1"/>
        <v>215</v>
      </c>
    </row>
    <row r="88" spans="1:17" ht="19.5" hidden="1" customHeight="1">
      <c r="A88" s="44">
        <v>87</v>
      </c>
      <c r="B88" s="6" t="s">
        <v>92</v>
      </c>
      <c r="C88" s="46" t="str">
        <f>VLOOKUP(B88,[1]Sheet1!$B:$C,2,0)</f>
        <v>Govt of Gujarat</v>
      </c>
      <c r="D88" s="6" t="s">
        <v>93</v>
      </c>
      <c r="E88" s="46" t="str">
        <f>VLOOKUP(D88,[1]Sheet1!$B:$C,2,0)</f>
        <v xml:space="preserve">Gujarat Social Infrastructure Development Society </v>
      </c>
      <c r="F88" s="6">
        <v>0</v>
      </c>
      <c r="G88" s="6">
        <v>18766</v>
      </c>
      <c r="H88" s="6">
        <v>8662</v>
      </c>
      <c r="I88" s="6">
        <v>10104</v>
      </c>
      <c r="J88" s="6">
        <v>0</v>
      </c>
      <c r="K88" s="6">
        <v>0</v>
      </c>
      <c r="L88" s="6">
        <v>0</v>
      </c>
      <c r="M88" s="6">
        <v>122135</v>
      </c>
      <c r="N88" s="6">
        <v>66512</v>
      </c>
      <c r="O88" s="6">
        <v>15919</v>
      </c>
      <c r="P88" s="6">
        <v>43577</v>
      </c>
      <c r="Q88" s="2">
        <f t="shared" si="1"/>
        <v>8662</v>
      </c>
    </row>
    <row r="89" spans="1:17" ht="19.5" hidden="1" customHeight="1">
      <c r="A89" s="44">
        <v>88</v>
      </c>
      <c r="B89" s="6" t="s">
        <v>94</v>
      </c>
      <c r="C89" s="46" t="str">
        <f>VLOOKUP(B89,[1]Sheet1!$B:$C,2,0)</f>
        <v>UT Of Daman and Diu</v>
      </c>
      <c r="D89" s="6" t="s">
        <v>95</v>
      </c>
      <c r="E89" s="46" t="str">
        <f>VLOOKUP(D89,[1]Sheet1!$B:$C,2,0)</f>
        <v>UT of Daman and Diu</v>
      </c>
      <c r="F89" s="6">
        <v>0</v>
      </c>
      <c r="G89" s="6">
        <v>288</v>
      </c>
      <c r="H89" s="6">
        <v>266</v>
      </c>
      <c r="I89" s="6">
        <v>22</v>
      </c>
      <c r="J89" s="6">
        <v>0</v>
      </c>
      <c r="K89" s="6">
        <v>0</v>
      </c>
      <c r="L89" s="6">
        <v>117</v>
      </c>
      <c r="M89" s="6">
        <v>1820</v>
      </c>
      <c r="N89" s="6">
        <v>1139</v>
      </c>
      <c r="O89" s="6">
        <v>768</v>
      </c>
      <c r="P89" s="6">
        <v>433</v>
      </c>
      <c r="Q89" s="2">
        <f t="shared" si="1"/>
        <v>149</v>
      </c>
    </row>
    <row r="90" spans="1:17" ht="19.5" hidden="1" customHeight="1">
      <c r="A90" s="44">
        <v>89</v>
      </c>
      <c r="B90" s="6" t="s">
        <v>96</v>
      </c>
      <c r="C90" s="46" t="str">
        <f>VLOOKUP(B90,[1]Sheet1!$B:$C,2,0)</f>
        <v>UT Govt. Of Dadra &amp; Nagar Haveli</v>
      </c>
      <c r="D90" s="6" t="s">
        <v>97</v>
      </c>
      <c r="E90" s="46" t="str">
        <f>VLOOKUP(D90,[1]Sheet1!$B:$C,2,0)</f>
        <v>Administration of DNH</v>
      </c>
      <c r="F90" s="6">
        <v>0</v>
      </c>
      <c r="G90" s="6">
        <v>311</v>
      </c>
      <c r="H90" s="6">
        <v>245</v>
      </c>
      <c r="I90" s="6">
        <v>66</v>
      </c>
      <c r="J90" s="6">
        <v>0</v>
      </c>
      <c r="K90" s="6">
        <v>0</v>
      </c>
      <c r="L90" s="6">
        <v>2</v>
      </c>
      <c r="M90" s="6">
        <v>3904</v>
      </c>
      <c r="N90" s="6">
        <v>1072</v>
      </c>
      <c r="O90" s="6">
        <v>533</v>
      </c>
      <c r="P90" s="6">
        <v>1190</v>
      </c>
      <c r="Q90" s="2">
        <f t="shared" si="1"/>
        <v>243</v>
      </c>
    </row>
    <row r="91" spans="1:17" ht="19.5" hidden="1" customHeight="1">
      <c r="A91" s="44">
        <v>90</v>
      </c>
      <c r="B91" s="6" t="s">
        <v>98</v>
      </c>
      <c r="C91" s="46" t="str">
        <f>VLOOKUP(B91,[1]Sheet1!$B:$C,2,0)</f>
        <v>Govt of Maharashtra</v>
      </c>
      <c r="D91" s="6" t="s">
        <v>99</v>
      </c>
      <c r="E91" s="46" t="str">
        <f>VLOOKUP(D91,[1]Sheet1!$B:$C,2,0)</f>
        <v>Mahaonline Limited</v>
      </c>
      <c r="F91" s="6">
        <v>0</v>
      </c>
      <c r="G91" s="6">
        <v>8</v>
      </c>
      <c r="H91" s="6">
        <v>2</v>
      </c>
      <c r="I91" s="6">
        <v>6</v>
      </c>
      <c r="J91" s="6">
        <v>0</v>
      </c>
      <c r="K91" s="6">
        <v>0</v>
      </c>
      <c r="L91" s="6">
        <v>0</v>
      </c>
      <c r="M91" s="6">
        <v>34</v>
      </c>
      <c r="N91" s="6">
        <v>2</v>
      </c>
      <c r="O91" s="6">
        <v>2</v>
      </c>
      <c r="P91" s="6">
        <v>13</v>
      </c>
      <c r="Q91" s="2">
        <f t="shared" si="1"/>
        <v>2</v>
      </c>
    </row>
    <row r="92" spans="1:17" ht="19.5" hidden="1" customHeight="1">
      <c r="A92" s="44">
        <v>91</v>
      </c>
      <c r="B92" s="6" t="s">
        <v>98</v>
      </c>
      <c r="C92" s="46" t="str">
        <f>VLOOKUP(B92,[1]Sheet1!$B:$C,2,0)</f>
        <v>Govt of Maharashtra</v>
      </c>
      <c r="D92" s="6" t="s">
        <v>100</v>
      </c>
      <c r="E92" s="46" t="str">
        <f>VLOOKUP(D92,[1]Sheet1!$B:$C,2,0)</f>
        <v>Maharashtra Information Technology Corporation Limited</v>
      </c>
      <c r="F92" s="6">
        <v>0</v>
      </c>
      <c r="G92" s="6">
        <v>101785</v>
      </c>
      <c r="H92" s="6">
        <v>76515</v>
      </c>
      <c r="I92" s="6">
        <v>25270</v>
      </c>
      <c r="J92" s="6">
        <v>0</v>
      </c>
      <c r="K92" s="6">
        <v>0</v>
      </c>
      <c r="L92" s="6">
        <v>0</v>
      </c>
      <c r="M92" s="6">
        <v>745472</v>
      </c>
      <c r="N92" s="6">
        <v>224752</v>
      </c>
      <c r="O92" s="6">
        <v>69307</v>
      </c>
      <c r="P92" s="6">
        <v>210571</v>
      </c>
      <c r="Q92" s="2">
        <f t="shared" si="1"/>
        <v>76515</v>
      </c>
    </row>
    <row r="93" spans="1:17" ht="19.5" hidden="1" customHeight="1">
      <c r="A93" s="44">
        <v>92</v>
      </c>
      <c r="B93" s="6" t="s">
        <v>101</v>
      </c>
      <c r="C93" s="46" t="str">
        <f>VLOOKUP(B93,[1]Sheet1!$B:$C,2,0)</f>
        <v xml:space="preserve">Govt of Karnataka </v>
      </c>
      <c r="D93" s="6" t="s">
        <v>102</v>
      </c>
      <c r="E93" s="46" t="str">
        <f>VLOOKUP(D93,[1]Sheet1!$B:$C,2,0)</f>
        <v>Centre for e-Governance, GOK</v>
      </c>
      <c r="F93" s="6">
        <v>0</v>
      </c>
      <c r="G93" s="6">
        <v>11152</v>
      </c>
      <c r="H93" s="6">
        <v>9906</v>
      </c>
      <c r="I93" s="6">
        <v>1246</v>
      </c>
      <c r="J93" s="6">
        <v>0</v>
      </c>
      <c r="K93" s="6">
        <v>0</v>
      </c>
      <c r="L93" s="6">
        <v>8271</v>
      </c>
      <c r="M93" s="6">
        <v>12229</v>
      </c>
      <c r="N93" s="6">
        <v>23815</v>
      </c>
      <c r="O93" s="6">
        <v>2179</v>
      </c>
      <c r="P93" s="6">
        <v>4792</v>
      </c>
      <c r="Q93" s="2">
        <f t="shared" si="1"/>
        <v>1635</v>
      </c>
    </row>
    <row r="94" spans="1:17" ht="19.5" hidden="1" customHeight="1">
      <c r="A94" s="44">
        <v>93</v>
      </c>
      <c r="B94" s="6" t="s">
        <v>101</v>
      </c>
      <c r="C94" s="46" t="str">
        <f>VLOOKUP(B94,[1]Sheet1!$B:$C,2,0)</f>
        <v xml:space="preserve">Govt of Karnataka </v>
      </c>
      <c r="D94" s="6" t="s">
        <v>103</v>
      </c>
      <c r="E94" s="46" t="str">
        <f>VLOOKUP(D94,[1]Sheet1!$B:$C,2,0)</f>
        <v>EDCS GOK</v>
      </c>
      <c r="F94" s="6">
        <v>0</v>
      </c>
      <c r="G94" s="6">
        <v>7</v>
      </c>
      <c r="H94" s="6">
        <v>2</v>
      </c>
      <c r="I94" s="6">
        <v>5</v>
      </c>
      <c r="J94" s="6">
        <v>0</v>
      </c>
      <c r="K94" s="6">
        <v>0</v>
      </c>
      <c r="L94" s="6">
        <v>0</v>
      </c>
      <c r="M94" s="6">
        <v>18</v>
      </c>
      <c r="N94" s="6">
        <v>3</v>
      </c>
      <c r="O94" s="6">
        <v>5</v>
      </c>
      <c r="P94" s="6">
        <v>5</v>
      </c>
      <c r="Q94" s="2">
        <f t="shared" si="1"/>
        <v>2</v>
      </c>
    </row>
    <row r="95" spans="1:17" ht="19.5" hidden="1" customHeight="1">
      <c r="A95" s="44">
        <v>94</v>
      </c>
      <c r="B95" s="6" t="s">
        <v>104</v>
      </c>
      <c r="C95" s="46" t="str">
        <f>VLOOKUP(B95,[1]Sheet1!$B:$C,2,0)</f>
        <v>Govt of Goa</v>
      </c>
      <c r="D95" s="6" t="s">
        <v>105</v>
      </c>
      <c r="E95" s="46" t="str">
        <f>VLOOKUP(D95,[1]Sheet1!$B:$C,2,0)</f>
        <v>Directorate of Planning, Statistics &amp; Evaluation-Govt of Goa</v>
      </c>
      <c r="F95" s="6">
        <v>0</v>
      </c>
      <c r="G95" s="6">
        <v>560</v>
      </c>
      <c r="H95" s="6">
        <v>430</v>
      </c>
      <c r="I95" s="6">
        <v>130</v>
      </c>
      <c r="J95" s="6">
        <v>0</v>
      </c>
      <c r="K95" s="6">
        <v>0</v>
      </c>
      <c r="L95" s="6">
        <v>0</v>
      </c>
      <c r="M95" s="6">
        <v>1477</v>
      </c>
      <c r="N95" s="6">
        <v>1032</v>
      </c>
      <c r="O95" s="6">
        <v>390</v>
      </c>
      <c r="P95" s="6">
        <v>525</v>
      </c>
      <c r="Q95" s="2">
        <f t="shared" si="1"/>
        <v>430</v>
      </c>
    </row>
    <row r="96" spans="1:17" ht="19.5" hidden="1" customHeight="1">
      <c r="A96" s="44">
        <v>95</v>
      </c>
      <c r="B96" s="6" t="s">
        <v>104</v>
      </c>
      <c r="C96" s="46" t="str">
        <f>VLOOKUP(B96,[1]Sheet1!$B:$C,2,0)</f>
        <v>Govt of Goa</v>
      </c>
      <c r="D96" s="6" t="s">
        <v>106</v>
      </c>
      <c r="E96" s="46" t="str">
        <f>VLOOKUP(D96,[1]Sheet1!$B:$C,2,0)</f>
        <v>M/s. Goa Electronics Ltd</v>
      </c>
      <c r="F96" s="6">
        <v>0</v>
      </c>
      <c r="G96" s="6">
        <v>494</v>
      </c>
      <c r="H96" s="6">
        <v>260</v>
      </c>
      <c r="I96" s="6">
        <v>234</v>
      </c>
      <c r="J96" s="6">
        <v>0</v>
      </c>
      <c r="K96" s="6">
        <v>0</v>
      </c>
      <c r="L96" s="6">
        <v>0</v>
      </c>
      <c r="M96" s="6">
        <v>1917</v>
      </c>
      <c r="N96" s="6">
        <v>758</v>
      </c>
      <c r="O96" s="6">
        <v>191</v>
      </c>
      <c r="P96" s="6">
        <v>581</v>
      </c>
      <c r="Q96" s="2">
        <f t="shared" si="1"/>
        <v>260</v>
      </c>
    </row>
    <row r="97" spans="1:17" ht="19.5" hidden="1" customHeight="1">
      <c r="A97" s="44">
        <v>96</v>
      </c>
      <c r="B97" s="6" t="s">
        <v>107</v>
      </c>
      <c r="C97" s="46" t="str">
        <f>VLOOKUP(B97,[1]Sheet1!$B:$C,2,0)</f>
        <v>Govt of Kerala</v>
      </c>
      <c r="D97" s="6" t="s">
        <v>108</v>
      </c>
      <c r="E97" s="46" t="str">
        <f>VLOOKUP(D97,[1]Sheet1!$B:$C,2,0)</f>
        <v>Akshaya</v>
      </c>
      <c r="F97" s="6">
        <v>0</v>
      </c>
      <c r="G97" s="6">
        <v>31985</v>
      </c>
      <c r="H97" s="6">
        <v>22534</v>
      </c>
      <c r="I97" s="6">
        <v>9451</v>
      </c>
      <c r="J97" s="6">
        <v>0</v>
      </c>
      <c r="K97" s="6">
        <v>0</v>
      </c>
      <c r="L97" s="6">
        <v>2404</v>
      </c>
      <c r="M97" s="6">
        <v>311207</v>
      </c>
      <c r="N97" s="6">
        <v>165020</v>
      </c>
      <c r="O97" s="6">
        <v>14688</v>
      </c>
      <c r="P97" s="6">
        <v>68425</v>
      </c>
      <c r="Q97" s="2">
        <f t="shared" si="1"/>
        <v>20130</v>
      </c>
    </row>
    <row r="98" spans="1:17" ht="19.5" hidden="1" customHeight="1">
      <c r="A98" s="44">
        <v>97</v>
      </c>
      <c r="B98" s="6" t="s">
        <v>109</v>
      </c>
      <c r="C98" s="46" t="str">
        <f>VLOOKUP(B98,[1]Sheet1!$B:$C,2,0)</f>
        <v>UT of Puducherry</v>
      </c>
      <c r="D98" s="6" t="s">
        <v>110</v>
      </c>
      <c r="E98" s="46" t="str">
        <f>VLOOKUP(D98,[1]Sheet1!$B:$C,2,0)</f>
        <v>Planning and Research Department</v>
      </c>
      <c r="F98" s="6">
        <v>0</v>
      </c>
      <c r="G98" s="6">
        <v>2236</v>
      </c>
      <c r="H98" s="6">
        <v>1966</v>
      </c>
      <c r="I98" s="6">
        <v>270</v>
      </c>
      <c r="J98" s="6">
        <v>0</v>
      </c>
      <c r="K98" s="6">
        <v>0</v>
      </c>
      <c r="L98" s="6">
        <v>0</v>
      </c>
      <c r="M98" s="6">
        <v>15827</v>
      </c>
      <c r="N98" s="6">
        <v>6800</v>
      </c>
      <c r="O98" s="6">
        <v>4711</v>
      </c>
      <c r="P98" s="6">
        <v>4354</v>
      </c>
      <c r="Q98" s="2">
        <f t="shared" si="1"/>
        <v>1966</v>
      </c>
    </row>
    <row r="99" spans="1:17" ht="19.5" hidden="1" customHeight="1">
      <c r="A99" s="44">
        <v>98</v>
      </c>
      <c r="B99" s="6" t="s">
        <v>111</v>
      </c>
      <c r="C99" s="46" t="str">
        <f>VLOOKUP(B99,[1]Sheet1!$B:$C,2,0)</f>
        <v>Civil Supplies - A&amp;N Islands</v>
      </c>
      <c r="D99" s="6" t="s">
        <v>112</v>
      </c>
      <c r="E99" s="46" t="str">
        <f>VLOOKUP(D99,[1]Sheet1!$B:$C,2,0)</f>
        <v>Director ,CS&amp;CA</v>
      </c>
      <c r="F99" s="6">
        <v>0</v>
      </c>
      <c r="G99" s="6">
        <v>212</v>
      </c>
      <c r="H99" s="6">
        <v>166</v>
      </c>
      <c r="I99" s="6">
        <v>46</v>
      </c>
      <c r="J99" s="6">
        <v>0</v>
      </c>
      <c r="K99" s="6">
        <v>0</v>
      </c>
      <c r="L99" s="6">
        <v>0</v>
      </c>
      <c r="M99" s="6">
        <v>1092</v>
      </c>
      <c r="N99" s="6">
        <v>1673</v>
      </c>
      <c r="O99" s="6">
        <v>187</v>
      </c>
      <c r="P99" s="6">
        <v>440</v>
      </c>
      <c r="Q99" s="2">
        <f t="shared" si="1"/>
        <v>166</v>
      </c>
    </row>
    <row r="100" spans="1:17" ht="19.5" hidden="1" customHeight="1">
      <c r="A100" s="44">
        <v>99</v>
      </c>
      <c r="B100" s="6" t="s">
        <v>113</v>
      </c>
      <c r="C100" s="46" t="str">
        <f>VLOOKUP(B100,[1]Sheet1!$B:$C,2,0)</f>
        <v>Govt of UT of Chandigarh</v>
      </c>
      <c r="D100" s="6" t="s">
        <v>114</v>
      </c>
      <c r="E100" s="46" t="str">
        <f>VLOOKUP(D100,[1]Sheet1!$B:$C,2,0)</f>
        <v>Department of IT, Chandigarh</v>
      </c>
      <c r="F100" s="6">
        <v>0</v>
      </c>
      <c r="G100" s="6">
        <v>1111</v>
      </c>
      <c r="H100" s="6">
        <v>860</v>
      </c>
      <c r="I100" s="6">
        <v>251</v>
      </c>
      <c r="J100" s="6">
        <v>0</v>
      </c>
      <c r="K100" s="6">
        <v>0</v>
      </c>
      <c r="L100" s="6">
        <v>0</v>
      </c>
      <c r="M100" s="6">
        <v>7357</v>
      </c>
      <c r="N100" s="6">
        <v>6372</v>
      </c>
      <c r="O100" s="6">
        <v>1747</v>
      </c>
      <c r="P100" s="6">
        <v>2946</v>
      </c>
      <c r="Q100" s="2">
        <f t="shared" si="1"/>
        <v>860</v>
      </c>
    </row>
    <row r="101" spans="1:17" ht="19.5" hidden="1" customHeight="1">
      <c r="A101" s="44">
        <v>100</v>
      </c>
      <c r="B101" s="6" t="s">
        <v>115</v>
      </c>
      <c r="C101" s="46" t="str">
        <f>VLOOKUP(B101,[1]Sheet1!$B:$C,2,0)</f>
        <v xml:space="preserve">Odisha Computer Application Center </v>
      </c>
      <c r="D101" s="6" t="s">
        <v>116</v>
      </c>
      <c r="E101" s="46" t="str">
        <f>VLOOKUP(D101,[1]Sheet1!$B:$C,2,0)</f>
        <v>Odisha Computer Appliation Centre</v>
      </c>
      <c r="F101" s="6">
        <v>0</v>
      </c>
      <c r="G101" s="6">
        <v>38247</v>
      </c>
      <c r="H101" s="6">
        <v>32814</v>
      </c>
      <c r="I101" s="6">
        <v>5433</v>
      </c>
      <c r="J101" s="6">
        <v>0</v>
      </c>
      <c r="K101" s="6">
        <v>0</v>
      </c>
      <c r="L101" s="6">
        <v>513</v>
      </c>
      <c r="M101" s="6">
        <v>185591</v>
      </c>
      <c r="N101" s="6">
        <v>125439</v>
      </c>
      <c r="O101" s="6">
        <v>29937</v>
      </c>
      <c r="P101" s="6">
        <v>67682</v>
      </c>
      <c r="Q101" s="2">
        <f t="shared" si="1"/>
        <v>32301</v>
      </c>
    </row>
    <row r="102" spans="1:17" ht="19.5" hidden="1" customHeight="1">
      <c r="A102" s="44">
        <v>101</v>
      </c>
      <c r="B102" s="6" t="s">
        <v>117</v>
      </c>
      <c r="C102" s="46" t="str">
        <f>VLOOKUP(B102,[1]Sheet1!$B:$C,2,0)</f>
        <v>DC South East</v>
      </c>
      <c r="D102" s="6" t="s">
        <v>118</v>
      </c>
      <c r="E102" s="46" t="str">
        <f>VLOOKUP(D102,[1]Sheet1!$B:$C,2,0)</f>
        <v>D C South East</v>
      </c>
      <c r="F102" s="6">
        <v>0</v>
      </c>
      <c r="G102" s="6">
        <v>332</v>
      </c>
      <c r="H102" s="6">
        <v>299</v>
      </c>
      <c r="I102" s="6">
        <v>33</v>
      </c>
      <c r="J102" s="6">
        <v>0</v>
      </c>
      <c r="K102" s="6">
        <v>0</v>
      </c>
      <c r="L102" s="6">
        <v>0</v>
      </c>
      <c r="M102" s="6">
        <v>2333</v>
      </c>
      <c r="N102" s="6">
        <v>374</v>
      </c>
      <c r="O102" s="6">
        <v>253</v>
      </c>
      <c r="P102" s="6">
        <v>608</v>
      </c>
      <c r="Q102" s="2">
        <f t="shared" si="1"/>
        <v>299</v>
      </c>
    </row>
    <row r="103" spans="1:17" ht="19.5" hidden="1" customHeight="1">
      <c r="A103" s="44">
        <v>102</v>
      </c>
      <c r="B103" s="6" t="s">
        <v>119</v>
      </c>
      <c r="C103" s="46" t="str">
        <f>VLOOKUP(B103,[1]Sheet1!$B:$C,2,0)</f>
        <v>DY. COMMISSIONER SHAHDARA</v>
      </c>
      <c r="D103" s="6" t="s">
        <v>120</v>
      </c>
      <c r="E103" s="46" t="str">
        <f>VLOOKUP(D103,[1]Sheet1!$B:$C,2,0)</f>
        <v>DC SHAHDARA</v>
      </c>
      <c r="F103" s="6">
        <v>0</v>
      </c>
      <c r="G103" s="6">
        <v>652</v>
      </c>
      <c r="H103" s="6">
        <v>489</v>
      </c>
      <c r="I103" s="6">
        <v>163</v>
      </c>
      <c r="J103" s="6">
        <v>0</v>
      </c>
      <c r="K103" s="6">
        <v>0</v>
      </c>
      <c r="L103" s="6">
        <v>0</v>
      </c>
      <c r="M103" s="6">
        <v>3123</v>
      </c>
      <c r="N103" s="6">
        <v>274</v>
      </c>
      <c r="O103" s="6">
        <v>331</v>
      </c>
      <c r="P103" s="6">
        <v>843</v>
      </c>
      <c r="Q103" s="2">
        <f t="shared" si="1"/>
        <v>489</v>
      </c>
    </row>
    <row r="104" spans="1:17" ht="19.5" hidden="1" customHeight="1">
      <c r="A104" s="44">
        <v>103</v>
      </c>
      <c r="B104" s="6" t="s">
        <v>121</v>
      </c>
      <c r="C104" s="46" t="str">
        <f>VLOOKUP(B104,[1]Sheet1!$B:$C,2,0)</f>
        <v>Rural Development Department Bihar-1</v>
      </c>
      <c r="D104" s="6" t="s">
        <v>122</v>
      </c>
      <c r="E104" s="46" t="str">
        <f>VLOOKUP(D104,[1]Sheet1!$B:$C,2,0)</f>
        <v>Rural Development Department, Bihar</v>
      </c>
      <c r="F104" s="6">
        <v>0</v>
      </c>
      <c r="G104" s="6">
        <v>10</v>
      </c>
      <c r="H104" s="6">
        <v>4</v>
      </c>
      <c r="I104" s="6">
        <v>6</v>
      </c>
      <c r="J104" s="6">
        <v>0</v>
      </c>
      <c r="K104" s="6">
        <v>0</v>
      </c>
      <c r="L104" s="6">
        <v>0</v>
      </c>
      <c r="M104" s="6">
        <v>37</v>
      </c>
      <c r="N104" s="6">
        <v>4</v>
      </c>
      <c r="O104" s="6">
        <v>5</v>
      </c>
      <c r="P104" s="6">
        <v>10</v>
      </c>
      <c r="Q104" s="2">
        <f t="shared" si="1"/>
        <v>4</v>
      </c>
    </row>
    <row r="105" spans="1:17" ht="19.5" hidden="1" customHeight="1">
      <c r="A105" s="44">
        <v>104</v>
      </c>
      <c r="B105" s="6" t="s">
        <v>121</v>
      </c>
      <c r="C105" s="46" t="str">
        <f>VLOOKUP(B105,[1]Sheet1!$B:$C,2,0)</f>
        <v>Rural Development Department Bihar-1</v>
      </c>
      <c r="D105" s="6" t="s">
        <v>804</v>
      </c>
      <c r="E105" s="46" t="str">
        <f>VLOOKUP(D105,[1]Sheet1!$B:$C,2,0)</f>
        <v>RDD-Sechdule1</v>
      </c>
      <c r="F105" s="6">
        <v>0</v>
      </c>
      <c r="G105" s="6">
        <v>27402</v>
      </c>
      <c r="H105" s="6">
        <v>18636</v>
      </c>
      <c r="I105" s="6">
        <v>8766</v>
      </c>
      <c r="J105" s="6">
        <v>0</v>
      </c>
      <c r="K105" s="6">
        <v>0</v>
      </c>
      <c r="L105" s="6">
        <v>0</v>
      </c>
      <c r="M105" s="6">
        <v>25977</v>
      </c>
      <c r="N105" s="6">
        <v>22696</v>
      </c>
      <c r="O105" s="6">
        <v>2946</v>
      </c>
      <c r="P105" s="6">
        <v>9705</v>
      </c>
      <c r="Q105" s="2">
        <f t="shared" si="1"/>
        <v>18636</v>
      </c>
    </row>
    <row r="106" spans="1:17" ht="19.5" hidden="1" customHeight="1">
      <c r="A106" s="44">
        <v>105</v>
      </c>
      <c r="B106" s="6" t="s">
        <v>121</v>
      </c>
      <c r="C106" s="46" t="str">
        <f>VLOOKUP(B106,[1]Sheet1!$B:$C,2,0)</f>
        <v>Rural Development Department Bihar-1</v>
      </c>
      <c r="D106" s="6" t="s">
        <v>805</v>
      </c>
      <c r="E106" s="46" t="str">
        <f>VLOOKUP(D106,[1]Sheet1!$B:$C,2,0)</f>
        <v>RDD-Sechdule2</v>
      </c>
      <c r="F106" s="6">
        <v>0</v>
      </c>
      <c r="G106" s="6">
        <v>49722</v>
      </c>
      <c r="H106" s="6">
        <v>35025</v>
      </c>
      <c r="I106" s="6">
        <v>14697</v>
      </c>
      <c r="J106" s="6">
        <v>0</v>
      </c>
      <c r="K106" s="6">
        <v>0</v>
      </c>
      <c r="L106" s="6">
        <v>0</v>
      </c>
      <c r="M106" s="6">
        <v>75041</v>
      </c>
      <c r="N106" s="6">
        <v>17636</v>
      </c>
      <c r="O106" s="6">
        <v>9545</v>
      </c>
      <c r="P106" s="6">
        <v>28000</v>
      </c>
      <c r="Q106" s="2">
        <f t="shared" si="1"/>
        <v>35025</v>
      </c>
    </row>
    <row r="107" spans="1:17" ht="19.5" hidden="1" customHeight="1">
      <c r="A107" s="44">
        <v>106</v>
      </c>
      <c r="B107" s="6" t="s">
        <v>121</v>
      </c>
      <c r="C107" s="46" t="str">
        <f>VLOOKUP(B107,[1]Sheet1!$B:$C,2,0)</f>
        <v>Rural Development Department Bihar-1</v>
      </c>
      <c r="D107" s="6" t="s">
        <v>806</v>
      </c>
      <c r="E107" s="46" t="str">
        <f>VLOOKUP(D107,[1]Sheet1!$B:$C,2,0)</f>
        <v>RDD-Sechdule3</v>
      </c>
      <c r="F107" s="6">
        <v>0</v>
      </c>
      <c r="G107" s="6">
        <v>29391</v>
      </c>
      <c r="H107" s="6">
        <v>19348</v>
      </c>
      <c r="I107" s="6">
        <v>10043</v>
      </c>
      <c r="J107" s="6">
        <v>0</v>
      </c>
      <c r="K107" s="6">
        <v>0</v>
      </c>
      <c r="L107" s="6">
        <v>0</v>
      </c>
      <c r="M107" s="6">
        <v>35068</v>
      </c>
      <c r="N107" s="6">
        <v>21429</v>
      </c>
      <c r="O107" s="6">
        <v>4350</v>
      </c>
      <c r="P107" s="6">
        <v>13219</v>
      </c>
      <c r="Q107" s="2">
        <f t="shared" si="1"/>
        <v>19348</v>
      </c>
    </row>
    <row r="108" spans="1:17" ht="19.5" hidden="1" customHeight="1">
      <c r="A108" s="44">
        <v>107</v>
      </c>
      <c r="B108" s="6" t="s">
        <v>121</v>
      </c>
      <c r="C108" s="46" t="str">
        <f>VLOOKUP(B108,[1]Sheet1!$B:$C,2,0)</f>
        <v>Rural Development Department Bihar-1</v>
      </c>
      <c r="D108" s="6" t="s">
        <v>807</v>
      </c>
      <c r="E108" s="46" t="str">
        <f>VLOOKUP(D108,[1]Sheet1!$B:$C,2,0)</f>
        <v>RDD-Sechdule4</v>
      </c>
      <c r="F108" s="6">
        <v>0</v>
      </c>
      <c r="G108" s="6">
        <v>41434</v>
      </c>
      <c r="H108" s="6">
        <v>25170</v>
      </c>
      <c r="I108" s="6">
        <v>16264</v>
      </c>
      <c r="J108" s="6">
        <v>0</v>
      </c>
      <c r="K108" s="6">
        <v>0</v>
      </c>
      <c r="L108" s="6">
        <v>0</v>
      </c>
      <c r="M108" s="6">
        <v>50114</v>
      </c>
      <c r="N108" s="6">
        <v>19146</v>
      </c>
      <c r="O108" s="6">
        <v>7651</v>
      </c>
      <c r="P108" s="6">
        <v>17623</v>
      </c>
      <c r="Q108" s="2">
        <f t="shared" si="1"/>
        <v>25170</v>
      </c>
    </row>
    <row r="109" spans="1:17" ht="19.5" hidden="1" customHeight="1">
      <c r="A109" s="44">
        <v>108</v>
      </c>
      <c r="B109" s="6" t="s">
        <v>121</v>
      </c>
      <c r="C109" s="46" t="str">
        <f>VLOOKUP(B109,[1]Sheet1!$B:$C,2,0)</f>
        <v>Rural Development Department Bihar-1</v>
      </c>
      <c r="D109" s="6" t="s">
        <v>808</v>
      </c>
      <c r="E109" s="46" t="str">
        <f>VLOOKUP(D109,[1]Sheet1!$B:$C,2,0)</f>
        <v>RDD-Sechdule5</v>
      </c>
      <c r="F109" s="6">
        <v>0</v>
      </c>
      <c r="G109" s="6">
        <v>31456</v>
      </c>
      <c r="H109" s="6">
        <v>18296</v>
      </c>
      <c r="I109" s="6">
        <v>13160</v>
      </c>
      <c r="J109" s="6">
        <v>0</v>
      </c>
      <c r="K109" s="6">
        <v>0</v>
      </c>
      <c r="L109" s="6">
        <v>0</v>
      </c>
      <c r="M109" s="6">
        <v>35926</v>
      </c>
      <c r="N109" s="6">
        <v>15297</v>
      </c>
      <c r="O109" s="6">
        <v>4821</v>
      </c>
      <c r="P109" s="6">
        <v>12334</v>
      </c>
      <c r="Q109" s="2">
        <f t="shared" si="1"/>
        <v>18296</v>
      </c>
    </row>
    <row r="110" spans="1:17" ht="19.5" hidden="1" customHeight="1">
      <c r="A110" s="44">
        <v>109</v>
      </c>
      <c r="B110" s="45" t="s">
        <v>819</v>
      </c>
      <c r="C110" s="46" t="str">
        <f>VLOOKUP(B110,[1]Sheet1!$B:$C,2,0)</f>
        <v xml:space="preserve">South Delhi Municipal Corporation </v>
      </c>
      <c r="D110" s="45" t="s">
        <v>820</v>
      </c>
      <c r="E110" s="46" t="str">
        <f>VLOOKUP(D110,[1]Sheet1!$B:$C,2,0)</f>
        <v>South Delhi Municipal Corporation</v>
      </c>
      <c r="F110" s="6">
        <v>0</v>
      </c>
      <c r="G110" s="6">
        <v>4581</v>
      </c>
      <c r="H110" s="6">
        <v>2605</v>
      </c>
      <c r="I110" s="6">
        <v>1976</v>
      </c>
      <c r="J110" s="6">
        <v>0</v>
      </c>
      <c r="K110" s="6">
        <v>0</v>
      </c>
      <c r="L110" s="6">
        <v>0</v>
      </c>
      <c r="M110" s="6">
        <v>9401</v>
      </c>
      <c r="N110" s="6">
        <v>2989</v>
      </c>
      <c r="O110" s="6">
        <v>1534</v>
      </c>
      <c r="P110" s="6">
        <v>3270</v>
      </c>
      <c r="Q110" s="2">
        <f t="shared" si="1"/>
        <v>2605</v>
      </c>
    </row>
    <row r="111" spans="1:17" ht="19.5" hidden="1" customHeight="1">
      <c r="A111" s="44">
        <v>110</v>
      </c>
      <c r="B111" s="6" t="s">
        <v>123</v>
      </c>
      <c r="C111" s="46" t="str">
        <f>VLOOKUP(B111,[1]Sheet1!$B:$C,2,0)</f>
        <v>Dept. Of IT, Govt of Manipur</v>
      </c>
      <c r="D111" s="6" t="s">
        <v>124</v>
      </c>
      <c r="E111" s="46" t="str">
        <f>VLOOKUP(D111,[1]Sheet1!$B:$C,2,0)</f>
        <v>Department of Information Technology, Govt. Of Manipur</v>
      </c>
      <c r="F111" s="6">
        <v>0</v>
      </c>
      <c r="G111" s="6">
        <v>14</v>
      </c>
      <c r="H111" s="6">
        <v>8</v>
      </c>
      <c r="I111" s="6">
        <v>6</v>
      </c>
      <c r="J111" s="6">
        <v>0</v>
      </c>
      <c r="K111" s="6">
        <v>0</v>
      </c>
      <c r="L111" s="6">
        <v>0</v>
      </c>
      <c r="M111" s="6">
        <v>19</v>
      </c>
      <c r="N111" s="6">
        <v>26</v>
      </c>
      <c r="O111" s="6">
        <v>0</v>
      </c>
      <c r="P111" s="6">
        <v>7</v>
      </c>
      <c r="Q111" s="2">
        <f t="shared" si="1"/>
        <v>8</v>
      </c>
    </row>
    <row r="112" spans="1:17" ht="19.5" hidden="1" customHeight="1">
      <c r="A112" s="44">
        <v>111</v>
      </c>
      <c r="B112" s="6" t="s">
        <v>125</v>
      </c>
      <c r="C112" s="46" t="str">
        <f>VLOOKUP(B112,[1]Sheet1!$B:$C,2,0)</f>
        <v xml:space="preserve">RURAL DEVELOPMENT AND PANCHAYAT RAJ Government of Karnataka </v>
      </c>
      <c r="D112" s="6" t="s">
        <v>126</v>
      </c>
      <c r="E112" s="46" t="str">
        <f>VLOOKUP(D112,[1]Sheet1!$B:$C,2,0)</f>
        <v>RURAL DEVELOPMENT AND PANCHAYAT RAJ GOVT KARNATAKA</v>
      </c>
      <c r="F112" s="6">
        <v>0</v>
      </c>
      <c r="G112" s="6">
        <v>3851</v>
      </c>
      <c r="H112" s="6">
        <v>3201</v>
      </c>
      <c r="I112" s="6">
        <v>650</v>
      </c>
      <c r="J112" s="6">
        <v>0</v>
      </c>
      <c r="K112" s="6">
        <v>0</v>
      </c>
      <c r="L112" s="6">
        <v>1</v>
      </c>
      <c r="M112" s="6">
        <v>15473</v>
      </c>
      <c r="N112" s="6">
        <v>11757</v>
      </c>
      <c r="O112" s="6">
        <v>2812</v>
      </c>
      <c r="P112" s="6">
        <v>5640</v>
      </c>
      <c r="Q112" s="2">
        <f t="shared" si="1"/>
        <v>3200</v>
      </c>
    </row>
    <row r="113" spans="1:17" ht="19.5" hidden="1" customHeight="1">
      <c r="A113" s="44">
        <v>112</v>
      </c>
      <c r="B113" s="6" t="s">
        <v>127</v>
      </c>
      <c r="C113" s="46" t="str">
        <f>VLOOKUP(B113,[1]Sheet1!$B:$C,2,0)</f>
        <v>Secretary IT, Govt. of UT of Ladakh</v>
      </c>
      <c r="D113" s="6" t="s">
        <v>128</v>
      </c>
      <c r="E113" s="46" t="str">
        <f>VLOOKUP(D113,[1]Sheet1!$B:$C,2,0)</f>
        <v>ICDS Department, UT of Ladakh</v>
      </c>
      <c r="F113" s="6">
        <v>0</v>
      </c>
      <c r="G113" s="6">
        <v>5</v>
      </c>
      <c r="H113" s="6">
        <v>5</v>
      </c>
      <c r="I113" s="6">
        <v>0</v>
      </c>
      <c r="J113" s="6">
        <v>0</v>
      </c>
      <c r="K113" s="6">
        <v>0</v>
      </c>
      <c r="L113" s="6">
        <v>5</v>
      </c>
      <c r="M113" s="6">
        <v>0</v>
      </c>
      <c r="N113" s="6">
        <v>390</v>
      </c>
      <c r="O113" s="6">
        <v>0</v>
      </c>
      <c r="P113" s="6">
        <v>0</v>
      </c>
      <c r="Q113" s="2">
        <f t="shared" si="1"/>
        <v>0</v>
      </c>
    </row>
    <row r="114" spans="1:17" ht="19.5" hidden="1" customHeight="1">
      <c r="A114" s="44">
        <v>113</v>
      </c>
      <c r="B114" s="6" t="s">
        <v>127</v>
      </c>
      <c r="C114" s="46" t="str">
        <f>VLOOKUP(B114,[1]Sheet1!$B:$C,2,0)</f>
        <v>Secretary IT, Govt. of UT of Ladakh</v>
      </c>
      <c r="D114" s="6" t="s">
        <v>129</v>
      </c>
      <c r="E114" s="46" t="str">
        <f>VLOOKUP(D114,[1]Sheet1!$B:$C,2,0)</f>
        <v>Department of Education, UT of Ladakh</v>
      </c>
      <c r="F114" s="6">
        <v>0</v>
      </c>
      <c r="G114" s="6">
        <v>24</v>
      </c>
      <c r="H114" s="6">
        <v>9</v>
      </c>
      <c r="I114" s="6">
        <v>15</v>
      </c>
      <c r="J114" s="6">
        <v>0</v>
      </c>
      <c r="K114" s="6">
        <v>0</v>
      </c>
      <c r="L114" s="6">
        <v>0</v>
      </c>
      <c r="M114" s="6">
        <v>224</v>
      </c>
      <c r="N114" s="6">
        <v>364</v>
      </c>
      <c r="O114" s="6">
        <v>15</v>
      </c>
      <c r="P114" s="6">
        <v>77</v>
      </c>
      <c r="Q114" s="2">
        <f t="shared" si="1"/>
        <v>9</v>
      </c>
    </row>
    <row r="115" spans="1:17" ht="19.5" hidden="1" customHeight="1">
      <c r="A115" s="44">
        <v>114</v>
      </c>
      <c r="B115" s="45" t="s">
        <v>127</v>
      </c>
      <c r="C115" s="46" t="str">
        <f>VLOOKUP(B115,[1]Sheet1!$B:$C,2,0)</f>
        <v>Secretary IT, Govt. of UT of Ladakh</v>
      </c>
      <c r="D115" s="6" t="s">
        <v>891</v>
      </c>
      <c r="E115" s="46" t="str">
        <f>VLOOKUP(D115,[1]Sheet1!$B:$C,2,0)</f>
        <v>Health Department</v>
      </c>
      <c r="F115" s="6">
        <v>0</v>
      </c>
      <c r="G115" s="6">
        <v>19</v>
      </c>
      <c r="H115" s="6">
        <v>19</v>
      </c>
      <c r="I115" s="6">
        <v>0</v>
      </c>
      <c r="J115" s="6">
        <v>0</v>
      </c>
      <c r="K115" s="6">
        <v>0</v>
      </c>
      <c r="L115" s="6">
        <v>19</v>
      </c>
      <c r="M115" s="6">
        <v>0</v>
      </c>
      <c r="N115" s="6">
        <v>8</v>
      </c>
      <c r="O115" s="6">
        <v>0</v>
      </c>
      <c r="P115" s="6">
        <v>0</v>
      </c>
      <c r="Q115" s="2">
        <f t="shared" si="1"/>
        <v>0</v>
      </c>
    </row>
    <row r="116" spans="1:17" ht="19.5" hidden="1" customHeight="1">
      <c r="A116" s="44">
        <v>115</v>
      </c>
      <c r="B116" s="6" t="s">
        <v>127</v>
      </c>
      <c r="C116" s="46" t="str">
        <f>VLOOKUP(B116,[1]Sheet1!$B:$C,2,0)</f>
        <v>Secretary IT, Govt. of UT of Ladakh</v>
      </c>
      <c r="D116" s="6" t="s">
        <v>840</v>
      </c>
      <c r="E116" s="46" t="str">
        <f>VLOOKUP(D116,[1]Sheet1!$B:$C,2,0)</f>
        <v>Ladakh e-Governance Agency</v>
      </c>
      <c r="F116" s="6">
        <v>0</v>
      </c>
      <c r="G116" s="6">
        <v>120</v>
      </c>
      <c r="H116" s="6">
        <v>53</v>
      </c>
      <c r="I116" s="6">
        <v>67</v>
      </c>
      <c r="J116" s="6">
        <v>0</v>
      </c>
      <c r="K116" s="6">
        <v>0</v>
      </c>
      <c r="L116" s="6">
        <v>0</v>
      </c>
      <c r="M116" s="6">
        <v>664</v>
      </c>
      <c r="N116" s="6">
        <v>1356</v>
      </c>
      <c r="O116" s="6">
        <v>29</v>
      </c>
      <c r="P116" s="6">
        <v>203</v>
      </c>
      <c r="Q116" s="2">
        <f t="shared" si="1"/>
        <v>53</v>
      </c>
    </row>
    <row r="117" spans="1:17" ht="19.5" hidden="1" customHeight="1">
      <c r="A117" s="44">
        <v>116</v>
      </c>
      <c r="B117" s="45" t="s">
        <v>865</v>
      </c>
      <c r="C117" s="46" t="str">
        <f>VLOOKUP(B117,[1]Sheet1!$B:$C,2,0)</f>
        <v>Director Family Welfare MCH &amp; Immunization J&amp;K</v>
      </c>
      <c r="D117" s="6" t="s">
        <v>869</v>
      </c>
      <c r="E117" s="46" t="str">
        <f>VLOOKUP(D117,[1]Sheet1!$B:$C,2,0)</f>
        <v>Director Family Welfare MCH &amp; Immunization J&amp;K</v>
      </c>
      <c r="F117" s="6">
        <v>0</v>
      </c>
      <c r="G117" s="6">
        <v>2342</v>
      </c>
      <c r="H117" s="6">
        <v>2342</v>
      </c>
      <c r="I117" s="6">
        <v>0</v>
      </c>
      <c r="J117" s="6">
        <v>0</v>
      </c>
      <c r="K117" s="6">
        <v>0</v>
      </c>
      <c r="L117" s="6">
        <v>2342</v>
      </c>
      <c r="M117" s="6">
        <v>0</v>
      </c>
      <c r="N117" s="6">
        <v>575</v>
      </c>
      <c r="O117" s="6">
        <v>0</v>
      </c>
      <c r="P117" s="6">
        <v>0</v>
      </c>
      <c r="Q117" s="2">
        <f t="shared" si="1"/>
        <v>0</v>
      </c>
    </row>
    <row r="118" spans="1:17" ht="19.5" hidden="1" customHeight="1">
      <c r="A118" s="44">
        <v>117</v>
      </c>
      <c r="B118" s="45" t="s">
        <v>887</v>
      </c>
      <c r="C118" s="46" t="str">
        <f>VLOOKUP(B118,[1]Sheet1!$B:$C,2,0)</f>
        <v>CSC e-Governance Services India Limited</v>
      </c>
      <c r="D118" s="45" t="s">
        <v>888</v>
      </c>
      <c r="E118" s="46" t="str">
        <f>VLOOKUP(D118,[1]Sheet1!$B:$C,2,0)</f>
        <v>CSC SPV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2">
        <f t="shared" si="1"/>
        <v>0</v>
      </c>
    </row>
    <row r="119" spans="1:17" ht="19.5" hidden="1" customHeight="1">
      <c r="A119" s="44">
        <v>118</v>
      </c>
      <c r="B119" s="6" t="s">
        <v>130</v>
      </c>
      <c r="C119" s="46" t="str">
        <f>VLOOKUP(B119,[1]Sheet1!$B:$C,2,0)</f>
        <v>Tamil Nadu eGovernance Agency</v>
      </c>
      <c r="D119" s="6" t="s">
        <v>131</v>
      </c>
      <c r="E119" s="46" t="str">
        <f>VLOOKUP(D119,[1]Sheet1!$B:$C,2,0)</f>
        <v>Electronics Corporation of Tamil Nadu Limited</v>
      </c>
      <c r="F119" s="6">
        <v>0</v>
      </c>
      <c r="G119" s="6">
        <v>14730</v>
      </c>
      <c r="H119" s="6">
        <v>11605</v>
      </c>
      <c r="I119" s="6">
        <v>3125</v>
      </c>
      <c r="J119" s="6">
        <v>0</v>
      </c>
      <c r="K119" s="6">
        <v>0</v>
      </c>
      <c r="L119" s="6">
        <v>1401</v>
      </c>
      <c r="M119" s="6">
        <v>52876</v>
      </c>
      <c r="N119" s="6">
        <v>78878</v>
      </c>
      <c r="O119" s="6">
        <v>4628</v>
      </c>
      <c r="P119" s="6">
        <v>26663</v>
      </c>
      <c r="Q119" s="2">
        <f t="shared" si="1"/>
        <v>10204</v>
      </c>
    </row>
    <row r="120" spans="1:17" ht="19.5" hidden="1" customHeight="1">
      <c r="A120" s="44">
        <v>119</v>
      </c>
      <c r="B120" s="6" t="s">
        <v>130</v>
      </c>
      <c r="C120" s="46" t="str">
        <f>VLOOKUP(B120,[1]Sheet1!$B:$C,2,0)</f>
        <v>Tamil Nadu eGovernance Agency</v>
      </c>
      <c r="D120" s="6" t="s">
        <v>132</v>
      </c>
      <c r="E120" s="46" t="str">
        <f>VLOOKUP(D120,[1]Sheet1!$B:$C,2,0)</f>
        <v>TAMILNADU ARASU CABLE TV CORPORATION LTD</v>
      </c>
      <c r="F120" s="6">
        <v>0</v>
      </c>
      <c r="G120" s="6">
        <v>16278</v>
      </c>
      <c r="H120" s="6">
        <v>12073</v>
      </c>
      <c r="I120" s="6">
        <v>4205</v>
      </c>
      <c r="J120" s="6">
        <v>0</v>
      </c>
      <c r="K120" s="6">
        <v>0</v>
      </c>
      <c r="L120" s="6">
        <v>0</v>
      </c>
      <c r="M120" s="6">
        <v>103416</v>
      </c>
      <c r="N120" s="6">
        <v>82816</v>
      </c>
      <c r="O120" s="6">
        <v>7821</v>
      </c>
      <c r="P120" s="6">
        <v>54804</v>
      </c>
      <c r="Q120" s="2">
        <f t="shared" si="1"/>
        <v>12073</v>
      </c>
    </row>
    <row r="121" spans="1:17" ht="19.5" hidden="1" customHeight="1">
      <c r="A121" s="44">
        <v>120</v>
      </c>
      <c r="B121" s="6" t="s">
        <v>133</v>
      </c>
      <c r="C121" s="46" t="str">
        <f>VLOOKUP(B121,[1]Sheet1!$B:$C,2,0)</f>
        <v>Commissioner Nagaland</v>
      </c>
      <c r="D121" s="6" t="s">
        <v>134</v>
      </c>
      <c r="E121" s="46" t="str">
        <f>VLOOKUP(D121,[1]Sheet1!$B:$C,2,0)</f>
        <v>DC Kohima</v>
      </c>
      <c r="F121" s="6">
        <v>0</v>
      </c>
      <c r="G121" s="6">
        <v>69</v>
      </c>
      <c r="H121" s="6">
        <v>1</v>
      </c>
      <c r="I121" s="6">
        <v>68</v>
      </c>
      <c r="J121" s="6">
        <v>0</v>
      </c>
      <c r="K121" s="6">
        <v>0</v>
      </c>
      <c r="L121" s="6">
        <v>0</v>
      </c>
      <c r="M121" s="6">
        <v>504</v>
      </c>
      <c r="N121" s="6">
        <v>50</v>
      </c>
      <c r="O121" s="6">
        <v>4</v>
      </c>
      <c r="P121" s="6">
        <v>154</v>
      </c>
      <c r="Q121" s="2">
        <f t="shared" si="1"/>
        <v>1</v>
      </c>
    </row>
    <row r="122" spans="1:17" ht="19.5" hidden="1" customHeight="1">
      <c r="A122" s="44">
        <v>121</v>
      </c>
      <c r="B122" s="6" t="s">
        <v>133</v>
      </c>
      <c r="C122" s="46" t="str">
        <f>VLOOKUP(B122,[1]Sheet1!$B:$C,2,0)</f>
        <v>Commissioner Nagaland</v>
      </c>
      <c r="D122" s="6" t="s">
        <v>135</v>
      </c>
      <c r="E122" s="46" t="str">
        <f>VLOOKUP(D122,[1]Sheet1!$B:$C,2,0)</f>
        <v>ADC Chiephobozou</v>
      </c>
      <c r="F122" s="6">
        <v>0</v>
      </c>
      <c r="G122" s="6">
        <v>1</v>
      </c>
      <c r="H122" s="6">
        <v>0</v>
      </c>
      <c r="I122" s="6">
        <v>1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2">
        <f t="shared" si="1"/>
        <v>0</v>
      </c>
    </row>
    <row r="123" spans="1:17" ht="19.5" hidden="1" customHeight="1">
      <c r="A123" s="44">
        <v>122</v>
      </c>
      <c r="B123" s="45" t="s">
        <v>133</v>
      </c>
      <c r="C123" s="46" t="str">
        <f>VLOOKUP(B123,[1]Sheet1!$B:$C,2,0)</f>
        <v>Commissioner Nagaland</v>
      </c>
      <c r="D123" s="45" t="s">
        <v>821</v>
      </c>
      <c r="E123" s="46" t="str">
        <f>VLOOKUP(D123,[1]Sheet1!$B:$C,2,0)</f>
        <v>SDO Zubza</v>
      </c>
      <c r="F123" s="6">
        <v>0</v>
      </c>
      <c r="G123" s="6">
        <v>8</v>
      </c>
      <c r="H123" s="6">
        <v>0</v>
      </c>
      <c r="I123" s="6">
        <v>8</v>
      </c>
      <c r="J123" s="6">
        <v>0</v>
      </c>
      <c r="K123" s="6">
        <v>0</v>
      </c>
      <c r="L123" s="6">
        <v>0</v>
      </c>
      <c r="M123" s="6">
        <v>9</v>
      </c>
      <c r="N123" s="6">
        <v>6</v>
      </c>
      <c r="O123" s="6">
        <v>0</v>
      </c>
      <c r="P123" s="6">
        <v>8</v>
      </c>
      <c r="Q123" s="2">
        <f t="shared" si="1"/>
        <v>0</v>
      </c>
    </row>
    <row r="124" spans="1:17" ht="19.5" hidden="1" customHeight="1">
      <c r="A124" s="44">
        <v>123</v>
      </c>
      <c r="B124" s="6" t="s">
        <v>133</v>
      </c>
      <c r="C124" s="46" t="str">
        <f>VLOOKUP(B124,[1]Sheet1!$B:$C,2,0)</f>
        <v>Commissioner Nagaland</v>
      </c>
      <c r="D124" s="6" t="s">
        <v>136</v>
      </c>
      <c r="E124" s="46" t="str">
        <f>VLOOKUP(D124,[1]Sheet1!$B:$C,2,0)</f>
        <v>SDO Dhansiripar</v>
      </c>
      <c r="F124" s="6">
        <v>0</v>
      </c>
      <c r="G124" s="6">
        <v>73</v>
      </c>
      <c r="H124" s="6">
        <v>24</v>
      </c>
      <c r="I124" s="6">
        <v>49</v>
      </c>
      <c r="J124" s="6">
        <v>0</v>
      </c>
      <c r="K124" s="6">
        <v>0</v>
      </c>
      <c r="L124" s="6">
        <v>0</v>
      </c>
      <c r="M124" s="6">
        <v>63</v>
      </c>
      <c r="N124" s="6">
        <v>10</v>
      </c>
      <c r="O124" s="6">
        <v>1</v>
      </c>
      <c r="P124" s="6">
        <v>21</v>
      </c>
      <c r="Q124" s="2">
        <f t="shared" si="1"/>
        <v>24</v>
      </c>
    </row>
    <row r="125" spans="1:17" ht="19.5" hidden="1" customHeight="1">
      <c r="A125" s="44">
        <v>124</v>
      </c>
      <c r="B125" s="6" t="s">
        <v>133</v>
      </c>
      <c r="C125" s="46" t="str">
        <f>VLOOKUP(B125,[1]Sheet1!$B:$C,2,0)</f>
        <v>Commissioner Nagaland</v>
      </c>
      <c r="D125" s="6" t="s">
        <v>137</v>
      </c>
      <c r="E125" s="46" t="str">
        <f>VLOOKUP(D125,[1]Sheet1!$B:$C,2,0)</f>
        <v>ADC Medziphema</v>
      </c>
      <c r="F125" s="6">
        <v>0</v>
      </c>
      <c r="G125" s="6">
        <v>46</v>
      </c>
      <c r="H125" s="6">
        <v>6</v>
      </c>
      <c r="I125" s="6">
        <v>40</v>
      </c>
      <c r="J125" s="6">
        <v>0</v>
      </c>
      <c r="K125" s="6">
        <v>0</v>
      </c>
      <c r="L125" s="6">
        <v>0</v>
      </c>
      <c r="M125" s="6">
        <v>71</v>
      </c>
      <c r="N125" s="6">
        <v>37</v>
      </c>
      <c r="O125" s="6">
        <v>2</v>
      </c>
      <c r="P125" s="6">
        <v>33</v>
      </c>
      <c r="Q125" s="2">
        <f t="shared" si="1"/>
        <v>6</v>
      </c>
    </row>
    <row r="126" spans="1:17" ht="19.5" hidden="1" customHeight="1">
      <c r="A126" s="44">
        <v>125</v>
      </c>
      <c r="B126" s="6" t="s">
        <v>133</v>
      </c>
      <c r="C126" s="46" t="str">
        <f>VLOOKUP(B126,[1]Sheet1!$B:$C,2,0)</f>
        <v>Commissioner Nagaland</v>
      </c>
      <c r="D126" s="6" t="s">
        <v>138</v>
      </c>
      <c r="E126" s="46" t="str">
        <f>VLOOKUP(D126,[1]Sheet1!$B:$C,2,0)</f>
        <v>DC Mokokchung</v>
      </c>
      <c r="F126" s="6">
        <v>0</v>
      </c>
      <c r="G126" s="6">
        <v>182</v>
      </c>
      <c r="H126" s="6">
        <v>45</v>
      </c>
      <c r="I126" s="6">
        <v>137</v>
      </c>
      <c r="J126" s="6">
        <v>0</v>
      </c>
      <c r="K126" s="6">
        <v>0</v>
      </c>
      <c r="L126" s="6">
        <v>10</v>
      </c>
      <c r="M126" s="6">
        <v>459</v>
      </c>
      <c r="N126" s="6">
        <v>588</v>
      </c>
      <c r="O126" s="6">
        <v>8</v>
      </c>
      <c r="P126" s="6">
        <v>222</v>
      </c>
      <c r="Q126" s="2">
        <f t="shared" si="1"/>
        <v>35</v>
      </c>
    </row>
    <row r="127" spans="1:17" ht="19.5" hidden="1" customHeight="1">
      <c r="A127" s="44">
        <v>126</v>
      </c>
      <c r="B127" s="45" t="s">
        <v>133</v>
      </c>
      <c r="C127" s="46" t="str">
        <f>VLOOKUP(B127,[1]Sheet1!$B:$C,2,0)</f>
        <v>Commissioner Nagaland</v>
      </c>
      <c r="D127" s="45" t="s">
        <v>743</v>
      </c>
      <c r="E127" s="46" t="str">
        <f>VLOOKUP(D127,[1]Sheet1!$B:$C,2,0)</f>
        <v>ADC Meluri</v>
      </c>
      <c r="F127" s="6">
        <v>0</v>
      </c>
      <c r="G127" s="6">
        <v>4</v>
      </c>
      <c r="H127" s="6">
        <v>0</v>
      </c>
      <c r="I127" s="6">
        <v>4</v>
      </c>
      <c r="J127" s="6">
        <v>0</v>
      </c>
      <c r="K127" s="6">
        <v>0</v>
      </c>
      <c r="L127" s="6">
        <v>0</v>
      </c>
      <c r="M127" s="6">
        <v>20</v>
      </c>
      <c r="N127" s="6">
        <v>1</v>
      </c>
      <c r="O127" s="6">
        <v>0</v>
      </c>
      <c r="P127" s="6">
        <v>6</v>
      </c>
      <c r="Q127" s="2">
        <f t="shared" si="1"/>
        <v>0</v>
      </c>
    </row>
    <row r="128" spans="1:17" ht="19.5" hidden="1" customHeight="1">
      <c r="A128" s="44">
        <v>127</v>
      </c>
      <c r="B128" s="6" t="s">
        <v>133</v>
      </c>
      <c r="C128" s="46" t="str">
        <f>VLOOKUP(B128,[1]Sheet1!$B:$C,2,0)</f>
        <v>Commissioner Nagaland</v>
      </c>
      <c r="D128" s="6" t="s">
        <v>481</v>
      </c>
      <c r="E128" s="46" t="str">
        <f>VLOOKUP(D128,[1]Sheet1!$B:$C,2,0)</f>
        <v>ADC Pfutsero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7</v>
      </c>
      <c r="O128" s="6">
        <v>0</v>
      </c>
      <c r="P128" s="6">
        <v>0</v>
      </c>
      <c r="Q128" s="2">
        <f t="shared" si="1"/>
        <v>0</v>
      </c>
    </row>
    <row r="129" spans="1:17" ht="19.5" hidden="1" customHeight="1">
      <c r="A129" s="44">
        <v>128</v>
      </c>
      <c r="B129" s="6" t="s">
        <v>133</v>
      </c>
      <c r="C129" s="46" t="str">
        <f>VLOOKUP(B129,[1]Sheet1!$B:$C,2,0)</f>
        <v>Commissioner Nagaland</v>
      </c>
      <c r="D129" s="6" t="s">
        <v>139</v>
      </c>
      <c r="E129" s="46" t="str">
        <f>VLOOKUP(D129,[1]Sheet1!$B:$C,2,0)</f>
        <v>DC Tuensang</v>
      </c>
      <c r="F129" s="6">
        <v>0</v>
      </c>
      <c r="G129" s="6">
        <v>90</v>
      </c>
      <c r="H129" s="6">
        <v>20</v>
      </c>
      <c r="I129" s="6">
        <v>70</v>
      </c>
      <c r="J129" s="6">
        <v>0</v>
      </c>
      <c r="K129" s="6">
        <v>0</v>
      </c>
      <c r="L129" s="6">
        <v>0</v>
      </c>
      <c r="M129" s="6">
        <v>235</v>
      </c>
      <c r="N129" s="6">
        <v>110</v>
      </c>
      <c r="O129" s="6">
        <v>7</v>
      </c>
      <c r="P129" s="6">
        <v>129</v>
      </c>
      <c r="Q129" s="2">
        <f t="shared" si="1"/>
        <v>20</v>
      </c>
    </row>
    <row r="130" spans="1:17" ht="19.5" hidden="1" customHeight="1">
      <c r="A130" s="44">
        <v>129</v>
      </c>
      <c r="B130" s="6" t="s">
        <v>133</v>
      </c>
      <c r="C130" s="46" t="str">
        <f>VLOOKUP(B130,[1]Sheet1!$B:$C,2,0)</f>
        <v>Commissioner Nagaland</v>
      </c>
      <c r="D130" s="6" t="s">
        <v>140</v>
      </c>
      <c r="E130" s="46" t="str">
        <f>VLOOKUP(D130,[1]Sheet1!$B:$C,2,0)</f>
        <v>SDO Angjangyang</v>
      </c>
      <c r="F130" s="6">
        <v>0</v>
      </c>
      <c r="G130" s="6">
        <v>2</v>
      </c>
      <c r="H130" s="6">
        <v>2</v>
      </c>
      <c r="I130" s="6">
        <v>0</v>
      </c>
      <c r="J130" s="6">
        <v>0</v>
      </c>
      <c r="K130" s="6">
        <v>0</v>
      </c>
      <c r="L130" s="6">
        <v>0</v>
      </c>
      <c r="M130" s="6">
        <v>11</v>
      </c>
      <c r="N130" s="6">
        <v>1</v>
      </c>
      <c r="O130" s="6">
        <v>1</v>
      </c>
      <c r="P130" s="6">
        <v>7</v>
      </c>
      <c r="Q130" s="2">
        <f t="shared" si="1"/>
        <v>2</v>
      </c>
    </row>
    <row r="131" spans="1:17" ht="19.5" hidden="1" customHeight="1">
      <c r="A131" s="44">
        <v>130</v>
      </c>
      <c r="B131" s="6" t="s">
        <v>133</v>
      </c>
      <c r="C131" s="46" t="str">
        <f>VLOOKUP(B131,[1]Sheet1!$B:$C,2,0)</f>
        <v>Commissioner Nagaland</v>
      </c>
      <c r="D131" s="6" t="s">
        <v>833</v>
      </c>
      <c r="E131" s="46" t="str">
        <f>VLOOKUP(D131,[1]Sheet1!$B:$C,2,0)</f>
        <v>SDO Noksen</v>
      </c>
      <c r="F131" s="6">
        <v>0</v>
      </c>
      <c r="G131" s="6">
        <v>110</v>
      </c>
      <c r="H131" s="6">
        <v>27</v>
      </c>
      <c r="I131" s="6">
        <v>83</v>
      </c>
      <c r="J131" s="6">
        <v>0</v>
      </c>
      <c r="K131" s="6">
        <v>0</v>
      </c>
      <c r="L131" s="6">
        <v>0</v>
      </c>
      <c r="M131" s="6">
        <v>27</v>
      </c>
      <c r="N131" s="6">
        <v>33</v>
      </c>
      <c r="O131" s="6">
        <v>4</v>
      </c>
      <c r="P131" s="6">
        <v>16</v>
      </c>
      <c r="Q131" s="2">
        <f t="shared" ref="Q131:Q194" si="2">H131-L131</f>
        <v>27</v>
      </c>
    </row>
    <row r="132" spans="1:17" ht="19.5" hidden="1" customHeight="1">
      <c r="A132" s="44">
        <v>131</v>
      </c>
      <c r="B132" s="45" t="s">
        <v>133</v>
      </c>
      <c r="C132" s="46" t="str">
        <f>VLOOKUP(B132,[1]Sheet1!$B:$C,2,0)</f>
        <v>Commissioner Nagaland</v>
      </c>
      <c r="D132" s="6" t="s">
        <v>870</v>
      </c>
      <c r="E132" s="46" t="str">
        <f>VLOOKUP(D132,[1]Sheet1!$B:$C,2,0)</f>
        <v>DC Longleng</v>
      </c>
      <c r="F132" s="6">
        <v>0</v>
      </c>
      <c r="G132" s="6">
        <v>43</v>
      </c>
      <c r="H132" s="6">
        <v>1</v>
      </c>
      <c r="I132" s="6">
        <v>42</v>
      </c>
      <c r="J132" s="6">
        <v>0</v>
      </c>
      <c r="K132" s="6">
        <v>0</v>
      </c>
      <c r="L132" s="6">
        <v>0</v>
      </c>
      <c r="M132" s="6">
        <v>14</v>
      </c>
      <c r="N132" s="6">
        <v>12</v>
      </c>
      <c r="O132" s="6">
        <v>0</v>
      </c>
      <c r="P132" s="6">
        <v>5</v>
      </c>
      <c r="Q132" s="2">
        <f t="shared" si="2"/>
        <v>1</v>
      </c>
    </row>
    <row r="133" spans="1:17" ht="19.5" hidden="1" customHeight="1">
      <c r="A133" s="44">
        <v>132</v>
      </c>
      <c r="B133" s="6" t="s">
        <v>133</v>
      </c>
      <c r="C133" s="46" t="str">
        <f>VLOOKUP(B133,[1]Sheet1!$B:$C,2,0)</f>
        <v>Commissioner Nagaland</v>
      </c>
      <c r="D133" s="6" t="s">
        <v>141</v>
      </c>
      <c r="E133" s="46" t="str">
        <f>VLOOKUP(D133,[1]Sheet1!$B:$C,2,0)</f>
        <v>DC Kiphire</v>
      </c>
      <c r="F133" s="6">
        <v>0</v>
      </c>
      <c r="G133" s="6">
        <v>14</v>
      </c>
      <c r="H133" s="6">
        <v>2</v>
      </c>
      <c r="I133" s="6">
        <v>12</v>
      </c>
      <c r="J133" s="6">
        <v>0</v>
      </c>
      <c r="K133" s="6">
        <v>0</v>
      </c>
      <c r="L133" s="6">
        <v>0</v>
      </c>
      <c r="M133" s="6">
        <v>27</v>
      </c>
      <c r="N133" s="6">
        <v>3</v>
      </c>
      <c r="O133" s="6">
        <v>0</v>
      </c>
      <c r="P133" s="6">
        <v>15</v>
      </c>
      <c r="Q133" s="2">
        <f t="shared" si="2"/>
        <v>2</v>
      </c>
    </row>
    <row r="134" spans="1:17" ht="19.5" hidden="1" customHeight="1">
      <c r="A134" s="44">
        <v>133</v>
      </c>
      <c r="B134" s="6" t="s">
        <v>133</v>
      </c>
      <c r="C134" s="46" t="str">
        <f>VLOOKUP(B134,[1]Sheet1!$B:$C,2,0)</f>
        <v>Commissioner Nagaland</v>
      </c>
      <c r="D134" s="6" t="s">
        <v>719</v>
      </c>
      <c r="E134" s="46" t="str">
        <f>VLOOKUP(D134,[1]Sheet1!$B:$C,2,0)</f>
        <v>ADC Tizit</v>
      </c>
      <c r="F134" s="6">
        <v>0</v>
      </c>
      <c r="G134" s="6">
        <v>63</v>
      </c>
      <c r="H134" s="6">
        <v>12</v>
      </c>
      <c r="I134" s="6">
        <v>51</v>
      </c>
      <c r="J134" s="6">
        <v>0</v>
      </c>
      <c r="K134" s="6">
        <v>0</v>
      </c>
      <c r="L134" s="6">
        <v>0</v>
      </c>
      <c r="M134" s="6">
        <v>80</v>
      </c>
      <c r="N134" s="6">
        <v>68</v>
      </c>
      <c r="O134" s="6">
        <v>4</v>
      </c>
      <c r="P134" s="6">
        <v>33</v>
      </c>
      <c r="Q134" s="2">
        <f t="shared" si="2"/>
        <v>12</v>
      </c>
    </row>
    <row r="135" spans="1:17" ht="19.5" hidden="1" customHeight="1">
      <c r="A135" s="44">
        <v>134</v>
      </c>
      <c r="B135" s="6" t="s">
        <v>133</v>
      </c>
      <c r="C135" s="46" t="str">
        <f>VLOOKUP(B135,[1]Sheet1!$B:$C,2,0)</f>
        <v>Commissioner Nagaland</v>
      </c>
      <c r="D135" s="6" t="s">
        <v>142</v>
      </c>
      <c r="E135" s="46" t="str">
        <f>VLOOKUP(D135,[1]Sheet1!$B:$C,2,0)</f>
        <v>ADC Aboi</v>
      </c>
      <c r="F135" s="6">
        <v>0</v>
      </c>
      <c r="G135" s="6">
        <v>31</v>
      </c>
      <c r="H135" s="6">
        <v>7</v>
      </c>
      <c r="I135" s="6">
        <v>24</v>
      </c>
      <c r="J135" s="6">
        <v>0</v>
      </c>
      <c r="K135" s="6">
        <v>0</v>
      </c>
      <c r="L135" s="6">
        <v>0</v>
      </c>
      <c r="M135" s="6">
        <v>68</v>
      </c>
      <c r="N135" s="6">
        <v>16</v>
      </c>
      <c r="O135" s="6">
        <v>0</v>
      </c>
      <c r="P135" s="6">
        <v>24</v>
      </c>
      <c r="Q135" s="2">
        <f t="shared" si="2"/>
        <v>7</v>
      </c>
    </row>
    <row r="136" spans="1:17" ht="19.5" hidden="1" customHeight="1">
      <c r="A136" s="44">
        <v>135</v>
      </c>
      <c r="B136" s="6" t="s">
        <v>133</v>
      </c>
      <c r="C136" s="46" t="str">
        <f>VLOOKUP(B136,[1]Sheet1!$B:$C,2,0)</f>
        <v>Commissioner Nagaland</v>
      </c>
      <c r="D136" s="6" t="s">
        <v>143</v>
      </c>
      <c r="E136" s="46" t="str">
        <f>VLOOKUP(D136,[1]Sheet1!$B:$C,2,0)</f>
        <v>SDO Wakching</v>
      </c>
      <c r="F136" s="6">
        <v>0</v>
      </c>
      <c r="G136" s="6">
        <v>9</v>
      </c>
      <c r="H136" s="6">
        <v>3</v>
      </c>
      <c r="I136" s="6">
        <v>6</v>
      </c>
      <c r="J136" s="6">
        <v>0</v>
      </c>
      <c r="K136" s="6">
        <v>0</v>
      </c>
      <c r="L136" s="6">
        <v>0</v>
      </c>
      <c r="M136" s="6">
        <v>10</v>
      </c>
      <c r="N136" s="6">
        <v>2</v>
      </c>
      <c r="O136" s="6">
        <v>1</v>
      </c>
      <c r="P136" s="6">
        <v>4</v>
      </c>
      <c r="Q136" s="2">
        <f t="shared" si="2"/>
        <v>3</v>
      </c>
    </row>
    <row r="137" spans="1:17" ht="19.5" hidden="1" customHeight="1">
      <c r="A137" s="44">
        <v>136</v>
      </c>
      <c r="B137" s="45" t="s">
        <v>133</v>
      </c>
      <c r="C137" s="46" t="str">
        <f>VLOOKUP(B137,[1]Sheet1!$B:$C,2,0)</f>
        <v>Commissioner Nagaland</v>
      </c>
      <c r="D137" s="45" t="s">
        <v>822</v>
      </c>
      <c r="E137" s="46" t="str">
        <f>VLOOKUP(D137,[1]Sheet1!$B:$C,2,0)</f>
        <v>SDO C Chen</v>
      </c>
      <c r="F137" s="6">
        <v>0</v>
      </c>
      <c r="G137" s="6">
        <v>18</v>
      </c>
      <c r="H137" s="6">
        <v>7</v>
      </c>
      <c r="I137" s="6">
        <v>11</v>
      </c>
      <c r="J137" s="6">
        <v>0</v>
      </c>
      <c r="K137" s="6">
        <v>0</v>
      </c>
      <c r="L137" s="6">
        <v>0</v>
      </c>
      <c r="M137" s="6">
        <v>32</v>
      </c>
      <c r="N137" s="6">
        <v>6</v>
      </c>
      <c r="O137" s="6">
        <v>1</v>
      </c>
      <c r="P137" s="6">
        <v>8</v>
      </c>
      <c r="Q137" s="2">
        <f t="shared" si="2"/>
        <v>7</v>
      </c>
    </row>
    <row r="138" spans="1:17" ht="19.5" hidden="1" customHeight="1">
      <c r="A138" s="44">
        <v>137</v>
      </c>
      <c r="B138" s="6" t="s">
        <v>133</v>
      </c>
      <c r="C138" s="46" t="str">
        <f>VLOOKUP(B138,[1]Sheet1!$B:$C,2,0)</f>
        <v>Commissioner Nagaland</v>
      </c>
      <c r="D138" s="6" t="s">
        <v>144</v>
      </c>
      <c r="E138" s="46" t="str">
        <f>VLOOKUP(D138,[1]Sheet1!$B:$C,2,0)</f>
        <v>DC Zunheboto</v>
      </c>
      <c r="F138" s="6">
        <v>0</v>
      </c>
      <c r="G138" s="6">
        <v>23</v>
      </c>
      <c r="H138" s="6">
        <v>3</v>
      </c>
      <c r="I138" s="6">
        <v>20</v>
      </c>
      <c r="J138" s="6">
        <v>0</v>
      </c>
      <c r="K138" s="6">
        <v>0</v>
      </c>
      <c r="L138" s="6">
        <v>0</v>
      </c>
      <c r="M138" s="6">
        <v>160</v>
      </c>
      <c r="N138" s="6">
        <v>10</v>
      </c>
      <c r="O138" s="6">
        <v>1</v>
      </c>
      <c r="P138" s="6">
        <v>30</v>
      </c>
      <c r="Q138" s="2">
        <f t="shared" si="2"/>
        <v>3</v>
      </c>
    </row>
    <row r="139" spans="1:17" ht="19.5" hidden="1" customHeight="1">
      <c r="A139" s="44">
        <v>138</v>
      </c>
      <c r="B139" s="45" t="s">
        <v>133</v>
      </c>
      <c r="C139" s="46" t="str">
        <f>VLOOKUP(B139,[1]Sheet1!$B:$C,2,0)</f>
        <v>Commissioner Nagaland</v>
      </c>
      <c r="D139" s="45" t="s">
        <v>823</v>
      </c>
      <c r="E139" s="46" t="str">
        <f>VLOOKUP(D139,[1]Sheet1!$B:$C,2,0)</f>
        <v>ADC Satakha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2">
        <f t="shared" si="2"/>
        <v>0</v>
      </c>
    </row>
    <row r="140" spans="1:17" ht="19.5" hidden="1" customHeight="1">
      <c r="A140" s="44">
        <v>139</v>
      </c>
      <c r="B140" s="45" t="s">
        <v>133</v>
      </c>
      <c r="C140" s="46" t="str">
        <f>VLOOKUP(B140,[1]Sheet1!$B:$C,2,0)</f>
        <v>Commissioner Nagaland</v>
      </c>
      <c r="D140" s="45" t="s">
        <v>789</v>
      </c>
      <c r="E140" s="46" t="str">
        <f>VLOOKUP(D140,[1]Sheet1!$B:$C,2,0)</f>
        <v>ADC Tening</v>
      </c>
      <c r="F140" s="6">
        <v>0</v>
      </c>
      <c r="G140" s="6">
        <v>1</v>
      </c>
      <c r="H140" s="6">
        <v>0</v>
      </c>
      <c r="I140" s="6">
        <v>1</v>
      </c>
      <c r="J140" s="6">
        <v>0</v>
      </c>
      <c r="K140" s="6">
        <v>0</v>
      </c>
      <c r="L140" s="6">
        <v>0</v>
      </c>
      <c r="M140" s="6">
        <v>0</v>
      </c>
      <c r="N140" s="6">
        <v>2</v>
      </c>
      <c r="O140" s="6">
        <v>0</v>
      </c>
      <c r="P140" s="6">
        <v>0</v>
      </c>
      <c r="Q140" s="2">
        <f t="shared" si="2"/>
        <v>0</v>
      </c>
    </row>
    <row r="141" spans="1:17" ht="19.5" hidden="1" customHeight="1">
      <c r="A141" s="44">
        <v>140</v>
      </c>
      <c r="B141" s="6" t="s">
        <v>133</v>
      </c>
      <c r="C141" s="46" t="str">
        <f>VLOOKUP(B141,[1]Sheet1!$B:$C,2,0)</f>
        <v>Commissioner Nagaland</v>
      </c>
      <c r="D141" s="6" t="s">
        <v>145</v>
      </c>
      <c r="E141" s="46" t="str">
        <f>VLOOKUP(D141,[1]Sheet1!$B:$C,2,0)</f>
        <v>DC Wokha</v>
      </c>
      <c r="F141" s="6">
        <v>0</v>
      </c>
      <c r="G141" s="6">
        <v>29</v>
      </c>
      <c r="H141" s="6">
        <v>15</v>
      </c>
      <c r="I141" s="6">
        <v>14</v>
      </c>
      <c r="J141" s="6">
        <v>0</v>
      </c>
      <c r="K141" s="6">
        <v>0</v>
      </c>
      <c r="L141" s="6">
        <v>0</v>
      </c>
      <c r="M141" s="6">
        <v>416</v>
      </c>
      <c r="N141" s="6">
        <v>57</v>
      </c>
      <c r="O141" s="6">
        <v>7</v>
      </c>
      <c r="P141" s="6">
        <v>102</v>
      </c>
      <c r="Q141" s="2">
        <f t="shared" si="2"/>
        <v>15</v>
      </c>
    </row>
    <row r="142" spans="1:17" ht="19.5" hidden="1" customHeight="1">
      <c r="A142" s="44">
        <v>141</v>
      </c>
      <c r="B142" s="45" t="s">
        <v>133</v>
      </c>
      <c r="C142" s="46" t="str">
        <f>VLOOKUP(B142,[1]Sheet1!$B:$C,2,0)</f>
        <v>Commissioner Nagaland</v>
      </c>
      <c r="D142" s="45" t="s">
        <v>775</v>
      </c>
      <c r="E142" s="46" t="str">
        <f>VLOOKUP(D142,[1]Sheet1!$B:$C,2,0)</f>
        <v>ADC Tseminyu</v>
      </c>
      <c r="F142" s="6">
        <v>0</v>
      </c>
      <c r="G142" s="6">
        <v>11</v>
      </c>
      <c r="H142" s="6">
        <v>7</v>
      </c>
      <c r="I142" s="6">
        <v>4</v>
      </c>
      <c r="J142" s="6">
        <v>0</v>
      </c>
      <c r="K142" s="6">
        <v>0</v>
      </c>
      <c r="L142" s="6">
        <v>4</v>
      </c>
      <c r="M142" s="6">
        <v>32</v>
      </c>
      <c r="N142" s="6">
        <v>28</v>
      </c>
      <c r="O142" s="6">
        <v>0</v>
      </c>
      <c r="P142" s="6">
        <v>16</v>
      </c>
      <c r="Q142" s="2">
        <f t="shared" si="2"/>
        <v>3</v>
      </c>
    </row>
    <row r="143" spans="1:17" ht="19.5" hidden="1" customHeight="1">
      <c r="A143" s="44">
        <v>142</v>
      </c>
      <c r="B143" s="6" t="s">
        <v>133</v>
      </c>
      <c r="C143" s="46" t="str">
        <f>VLOOKUP(B143,[1]Sheet1!$B:$C,2,0)</f>
        <v>Commissioner Nagaland</v>
      </c>
      <c r="D143" s="6" t="s">
        <v>146</v>
      </c>
      <c r="E143" s="46" t="str">
        <f>VLOOKUP(D143,[1]Sheet1!$B:$C,2,0)</f>
        <v>DC Dimapur</v>
      </c>
      <c r="F143" s="6">
        <v>0</v>
      </c>
      <c r="G143" s="6">
        <v>737</v>
      </c>
      <c r="H143" s="6">
        <v>217</v>
      </c>
      <c r="I143" s="6">
        <v>520</v>
      </c>
      <c r="J143" s="6">
        <v>0</v>
      </c>
      <c r="K143" s="6">
        <v>0</v>
      </c>
      <c r="L143" s="6">
        <v>12</v>
      </c>
      <c r="M143" s="6">
        <v>2725</v>
      </c>
      <c r="N143" s="6">
        <v>2077</v>
      </c>
      <c r="O143" s="6">
        <v>55</v>
      </c>
      <c r="P143" s="6">
        <v>1117</v>
      </c>
      <c r="Q143" s="2">
        <f t="shared" si="2"/>
        <v>205</v>
      </c>
    </row>
    <row r="144" spans="1:17" ht="19.5" hidden="1" customHeight="1">
      <c r="A144" s="44">
        <v>143</v>
      </c>
      <c r="B144" s="6" t="s">
        <v>133</v>
      </c>
      <c r="C144" s="46" t="str">
        <f>VLOOKUP(B144,[1]Sheet1!$B:$C,2,0)</f>
        <v>Commissioner Nagaland</v>
      </c>
      <c r="D144" s="6" t="s">
        <v>147</v>
      </c>
      <c r="E144" s="46" t="str">
        <f>VLOOKUP(D144,[1]Sheet1!$B:$C,2,0)</f>
        <v>ADC Niuland</v>
      </c>
      <c r="F144" s="6">
        <v>0</v>
      </c>
      <c r="G144" s="6">
        <v>22</v>
      </c>
      <c r="H144" s="6">
        <v>3</v>
      </c>
      <c r="I144" s="6">
        <v>19</v>
      </c>
      <c r="J144" s="6">
        <v>0</v>
      </c>
      <c r="K144" s="6">
        <v>0</v>
      </c>
      <c r="L144" s="6">
        <v>0</v>
      </c>
      <c r="M144" s="6">
        <v>39</v>
      </c>
      <c r="N144" s="6">
        <v>12</v>
      </c>
      <c r="O144" s="6">
        <v>0</v>
      </c>
      <c r="P144" s="6">
        <v>12</v>
      </c>
      <c r="Q144" s="2">
        <f t="shared" si="2"/>
        <v>3</v>
      </c>
    </row>
    <row r="145" spans="1:17" ht="19.5" hidden="1" customHeight="1">
      <c r="A145" s="44">
        <v>144</v>
      </c>
      <c r="B145" s="6" t="s">
        <v>133</v>
      </c>
      <c r="C145" s="46" t="str">
        <f>VLOOKUP(B145,[1]Sheet1!$B:$C,2,0)</f>
        <v>Commissioner Nagaland</v>
      </c>
      <c r="D145" s="6" t="s">
        <v>148</v>
      </c>
      <c r="E145" s="46" t="str">
        <f>VLOOKUP(D145,[1]Sheet1!$B:$C,2,0)</f>
        <v>SDO Kuhuboto</v>
      </c>
      <c r="F145" s="6">
        <v>0</v>
      </c>
      <c r="G145" s="6">
        <v>55</v>
      </c>
      <c r="H145" s="6">
        <v>5</v>
      </c>
      <c r="I145" s="6">
        <v>50</v>
      </c>
      <c r="J145" s="6">
        <v>0</v>
      </c>
      <c r="K145" s="6">
        <v>0</v>
      </c>
      <c r="L145" s="6">
        <v>0</v>
      </c>
      <c r="M145" s="6">
        <v>43</v>
      </c>
      <c r="N145" s="6">
        <v>36</v>
      </c>
      <c r="O145" s="6">
        <v>0</v>
      </c>
      <c r="P145" s="6">
        <v>13</v>
      </c>
      <c r="Q145" s="2">
        <f t="shared" si="2"/>
        <v>5</v>
      </c>
    </row>
    <row r="146" spans="1:17" ht="19.5" hidden="1" customHeight="1">
      <c r="A146" s="44">
        <v>145</v>
      </c>
      <c r="B146" s="6" t="s">
        <v>133</v>
      </c>
      <c r="C146" s="46" t="str">
        <f>VLOOKUP(B146,[1]Sheet1!$B:$C,2,0)</f>
        <v>Commissioner Nagaland</v>
      </c>
      <c r="D146" s="6" t="s">
        <v>149</v>
      </c>
      <c r="E146" s="46" t="str">
        <f>VLOOKUP(D146,[1]Sheet1!$B:$C,2,0)</f>
        <v>DC  Phek</v>
      </c>
      <c r="F146" s="6">
        <v>0</v>
      </c>
      <c r="G146" s="6">
        <v>19</v>
      </c>
      <c r="H146" s="6">
        <v>1</v>
      </c>
      <c r="I146" s="6">
        <v>18</v>
      </c>
      <c r="J146" s="6">
        <v>0</v>
      </c>
      <c r="K146" s="6">
        <v>0</v>
      </c>
      <c r="L146" s="6">
        <v>0</v>
      </c>
      <c r="M146" s="6">
        <v>29</v>
      </c>
      <c r="N146" s="6">
        <v>13</v>
      </c>
      <c r="O146" s="6">
        <v>0</v>
      </c>
      <c r="P146" s="6">
        <v>15</v>
      </c>
      <c r="Q146" s="2">
        <f t="shared" si="2"/>
        <v>1</v>
      </c>
    </row>
    <row r="147" spans="1:17" ht="19.5" hidden="1" customHeight="1">
      <c r="A147" s="44">
        <v>146</v>
      </c>
      <c r="B147" s="6" t="s">
        <v>133</v>
      </c>
      <c r="C147" s="46" t="str">
        <f>VLOOKUP(B147,[1]Sheet1!$B:$C,2,0)</f>
        <v>Commissioner Nagaland</v>
      </c>
      <c r="D147" s="6" t="s">
        <v>684</v>
      </c>
      <c r="E147" s="46" t="str">
        <f>VLOOKUP(D147,[1]Sheet1!$B:$C,2,0)</f>
        <v>ADC Chozuba</v>
      </c>
      <c r="F147" s="6">
        <v>0</v>
      </c>
      <c r="G147" s="6">
        <v>24</v>
      </c>
      <c r="H147" s="6">
        <v>3</v>
      </c>
      <c r="I147" s="6">
        <v>21</v>
      </c>
      <c r="J147" s="6">
        <v>0</v>
      </c>
      <c r="K147" s="6">
        <v>0</v>
      </c>
      <c r="L147" s="6">
        <v>0</v>
      </c>
      <c r="M147" s="6">
        <v>29</v>
      </c>
      <c r="N147" s="6">
        <v>3</v>
      </c>
      <c r="O147" s="6">
        <v>0</v>
      </c>
      <c r="P147" s="6">
        <v>16</v>
      </c>
      <c r="Q147" s="2">
        <f t="shared" si="2"/>
        <v>3</v>
      </c>
    </row>
    <row r="148" spans="1:17" ht="19.5" hidden="1" customHeight="1">
      <c r="A148" s="44">
        <v>147</v>
      </c>
      <c r="B148" s="6" t="s">
        <v>133</v>
      </c>
      <c r="C148" s="46" t="str">
        <f>VLOOKUP(B148,[1]Sheet1!$B:$C,2,0)</f>
        <v>Commissioner Nagaland</v>
      </c>
      <c r="D148" s="6" t="s">
        <v>497</v>
      </c>
      <c r="E148" s="46" t="str">
        <f>VLOOKUP(D148,[1]Sheet1!$B:$C,2,0)</f>
        <v>ADC Noklak</v>
      </c>
      <c r="F148" s="6">
        <v>0</v>
      </c>
      <c r="G148" s="6">
        <v>34</v>
      </c>
      <c r="H148" s="6">
        <v>5</v>
      </c>
      <c r="I148" s="6">
        <v>29</v>
      </c>
      <c r="J148" s="6">
        <v>0</v>
      </c>
      <c r="K148" s="6">
        <v>0</v>
      </c>
      <c r="L148" s="6">
        <v>0</v>
      </c>
      <c r="M148" s="6">
        <v>179</v>
      </c>
      <c r="N148" s="6">
        <v>4</v>
      </c>
      <c r="O148" s="6">
        <v>4</v>
      </c>
      <c r="P148" s="6">
        <v>53</v>
      </c>
      <c r="Q148" s="2">
        <f t="shared" si="2"/>
        <v>5</v>
      </c>
    </row>
    <row r="149" spans="1:17" ht="19.5" hidden="1" customHeight="1">
      <c r="A149" s="44">
        <v>148</v>
      </c>
      <c r="B149" s="6" t="s">
        <v>133</v>
      </c>
      <c r="C149" s="46" t="str">
        <f>VLOOKUP(B149,[1]Sheet1!$B:$C,2,0)</f>
        <v>Commissioner Nagaland</v>
      </c>
      <c r="D149" s="6" t="s">
        <v>720</v>
      </c>
      <c r="E149" s="46" t="str">
        <f>VLOOKUP(D149,[1]Sheet1!$B:$C,2,0)</f>
        <v>ADC Pungro</v>
      </c>
      <c r="F149" s="6">
        <v>0</v>
      </c>
      <c r="G149" s="6">
        <v>43</v>
      </c>
      <c r="H149" s="6">
        <v>11</v>
      </c>
      <c r="I149" s="6">
        <v>32</v>
      </c>
      <c r="J149" s="6">
        <v>0</v>
      </c>
      <c r="K149" s="6">
        <v>0</v>
      </c>
      <c r="L149" s="6">
        <v>0</v>
      </c>
      <c r="M149" s="6">
        <v>50</v>
      </c>
      <c r="N149" s="6">
        <v>39</v>
      </c>
      <c r="O149" s="6">
        <v>6</v>
      </c>
      <c r="P149" s="6">
        <v>31</v>
      </c>
      <c r="Q149" s="2">
        <f t="shared" si="2"/>
        <v>11</v>
      </c>
    </row>
    <row r="150" spans="1:17" ht="19.5" hidden="1" customHeight="1">
      <c r="A150" s="44">
        <v>149</v>
      </c>
      <c r="B150" s="6" t="s">
        <v>133</v>
      </c>
      <c r="C150" s="46" t="str">
        <f>VLOOKUP(B150,[1]Sheet1!$B:$C,2,0)</f>
        <v>Commissioner Nagaland</v>
      </c>
      <c r="D150" s="6" t="s">
        <v>150</v>
      </c>
      <c r="E150" s="46" t="str">
        <f>VLOOKUP(D150,[1]Sheet1!$B:$C,2,0)</f>
        <v>DC Mon</v>
      </c>
      <c r="F150" s="6">
        <v>0</v>
      </c>
      <c r="G150" s="6">
        <v>93</v>
      </c>
      <c r="H150" s="6">
        <v>29</v>
      </c>
      <c r="I150" s="6">
        <v>64</v>
      </c>
      <c r="J150" s="6">
        <v>0</v>
      </c>
      <c r="K150" s="6">
        <v>0</v>
      </c>
      <c r="L150" s="6">
        <v>0</v>
      </c>
      <c r="M150" s="6">
        <v>304</v>
      </c>
      <c r="N150" s="6">
        <v>152</v>
      </c>
      <c r="O150" s="6">
        <v>9</v>
      </c>
      <c r="P150" s="6">
        <v>136</v>
      </c>
      <c r="Q150" s="2">
        <f t="shared" si="2"/>
        <v>29</v>
      </c>
    </row>
    <row r="151" spans="1:17" ht="19.5" hidden="1" customHeight="1">
      <c r="A151" s="44">
        <v>150</v>
      </c>
      <c r="B151" s="6" t="s">
        <v>133</v>
      </c>
      <c r="C151" s="46" t="str">
        <f>VLOOKUP(B151,[1]Sheet1!$B:$C,2,0)</f>
        <v>Commissioner Nagaland</v>
      </c>
      <c r="D151" s="6" t="s">
        <v>151</v>
      </c>
      <c r="E151" s="46" t="str">
        <f>VLOOKUP(D151,[1]Sheet1!$B:$C,2,0)</f>
        <v>ADC Tobu</v>
      </c>
      <c r="F151" s="6">
        <v>0</v>
      </c>
      <c r="G151" s="6">
        <v>47</v>
      </c>
      <c r="H151" s="6">
        <v>11</v>
      </c>
      <c r="I151" s="6">
        <v>36</v>
      </c>
      <c r="J151" s="6">
        <v>0</v>
      </c>
      <c r="K151" s="6">
        <v>0</v>
      </c>
      <c r="L151" s="6">
        <v>0</v>
      </c>
      <c r="M151" s="6">
        <v>27</v>
      </c>
      <c r="N151" s="6">
        <v>21</v>
      </c>
      <c r="O151" s="6">
        <v>4</v>
      </c>
      <c r="P151" s="6">
        <v>18</v>
      </c>
      <c r="Q151" s="2">
        <f t="shared" si="2"/>
        <v>11</v>
      </c>
    </row>
    <row r="152" spans="1:17" ht="19.5" hidden="1" customHeight="1">
      <c r="A152" s="44">
        <v>151</v>
      </c>
      <c r="B152" s="6" t="s">
        <v>133</v>
      </c>
      <c r="C152" s="46" t="str">
        <f>VLOOKUP(B152,[1]Sheet1!$B:$C,2,0)</f>
        <v>Commissioner Nagaland</v>
      </c>
      <c r="D152" s="6" t="s">
        <v>667</v>
      </c>
      <c r="E152" s="46" t="str">
        <f>VLOOKUP(D152,[1]Sheet1!$B:$C,2,0)</f>
        <v>ADC Naginimora</v>
      </c>
      <c r="F152" s="6">
        <v>0</v>
      </c>
      <c r="G152" s="6">
        <v>13</v>
      </c>
      <c r="H152" s="6">
        <v>0</v>
      </c>
      <c r="I152" s="6">
        <v>13</v>
      </c>
      <c r="J152" s="6">
        <v>0</v>
      </c>
      <c r="K152" s="6">
        <v>0</v>
      </c>
      <c r="L152" s="6">
        <v>0</v>
      </c>
      <c r="M152" s="6">
        <v>77</v>
      </c>
      <c r="N152" s="6">
        <v>21</v>
      </c>
      <c r="O152" s="6">
        <v>0</v>
      </c>
      <c r="P152" s="6">
        <v>25</v>
      </c>
      <c r="Q152" s="2">
        <f t="shared" si="2"/>
        <v>0</v>
      </c>
    </row>
    <row r="153" spans="1:17" ht="19.5" hidden="1" customHeight="1">
      <c r="A153" s="44">
        <v>152</v>
      </c>
      <c r="B153" s="6" t="s">
        <v>133</v>
      </c>
      <c r="C153" s="46" t="str">
        <f>VLOOKUP(B153,[1]Sheet1!$B:$C,2,0)</f>
        <v>Commissioner Nagaland</v>
      </c>
      <c r="D153" s="45" t="s">
        <v>748</v>
      </c>
      <c r="E153" s="46" t="str">
        <f>VLOOKUP(D153,[1]Sheet1!$B:$C,2,0)</f>
        <v>ADC Pughoboto</v>
      </c>
      <c r="F153" s="6">
        <v>0</v>
      </c>
      <c r="G153" s="6">
        <v>6</v>
      </c>
      <c r="H153" s="6">
        <v>1</v>
      </c>
      <c r="I153" s="6">
        <v>5</v>
      </c>
      <c r="J153" s="6">
        <v>0</v>
      </c>
      <c r="K153" s="6">
        <v>0</v>
      </c>
      <c r="L153" s="6">
        <v>0</v>
      </c>
      <c r="M153" s="6">
        <v>23</v>
      </c>
      <c r="N153" s="6">
        <v>0</v>
      </c>
      <c r="O153" s="6">
        <v>0</v>
      </c>
      <c r="P153" s="6">
        <v>1</v>
      </c>
      <c r="Q153" s="2">
        <f t="shared" si="2"/>
        <v>1</v>
      </c>
    </row>
    <row r="154" spans="1:17" ht="19.5" hidden="1" customHeight="1">
      <c r="A154" s="44">
        <v>153</v>
      </c>
      <c r="B154" s="6" t="s">
        <v>133</v>
      </c>
      <c r="C154" s="46" t="str">
        <f>VLOOKUP(B154,[1]Sheet1!$B:$C,2,0)</f>
        <v>Commissioner Nagaland</v>
      </c>
      <c r="D154" s="6" t="s">
        <v>152</v>
      </c>
      <c r="E154" s="46" t="str">
        <f>VLOOKUP(D154,[1]Sheet1!$B:$C,2,0)</f>
        <v>DC Peren</v>
      </c>
      <c r="F154" s="6">
        <v>0</v>
      </c>
      <c r="G154" s="6">
        <v>9</v>
      </c>
      <c r="H154" s="6">
        <v>4</v>
      </c>
      <c r="I154" s="6">
        <v>5</v>
      </c>
      <c r="J154" s="6">
        <v>0</v>
      </c>
      <c r="K154" s="6">
        <v>0</v>
      </c>
      <c r="L154" s="6">
        <v>0</v>
      </c>
      <c r="M154" s="6">
        <v>30</v>
      </c>
      <c r="N154" s="6">
        <v>21</v>
      </c>
      <c r="O154" s="6">
        <v>1</v>
      </c>
      <c r="P154" s="6">
        <v>18</v>
      </c>
      <c r="Q154" s="2">
        <f t="shared" si="2"/>
        <v>4</v>
      </c>
    </row>
    <row r="155" spans="1:17" ht="19.5" hidden="1" customHeight="1">
      <c r="A155" s="44">
        <v>154</v>
      </c>
      <c r="B155" s="6" t="s">
        <v>133</v>
      </c>
      <c r="C155" s="46" t="str">
        <f>VLOOKUP(B155,[1]Sheet1!$B:$C,2,0)</f>
        <v>Commissioner Nagaland</v>
      </c>
      <c r="D155" s="6" t="s">
        <v>153</v>
      </c>
      <c r="E155" s="46" t="str">
        <f>VLOOKUP(D155,[1]Sheet1!$B:$C,2,0)</f>
        <v>SDO C Jalukie</v>
      </c>
      <c r="F155" s="6">
        <v>0</v>
      </c>
      <c r="G155" s="6">
        <v>238</v>
      </c>
      <c r="H155" s="6">
        <v>43</v>
      </c>
      <c r="I155" s="6">
        <v>195</v>
      </c>
      <c r="J155" s="6">
        <v>0</v>
      </c>
      <c r="K155" s="6">
        <v>0</v>
      </c>
      <c r="L155" s="6">
        <v>0</v>
      </c>
      <c r="M155" s="6">
        <v>193</v>
      </c>
      <c r="N155" s="6">
        <v>203</v>
      </c>
      <c r="O155" s="6">
        <v>9</v>
      </c>
      <c r="P155" s="6">
        <v>93</v>
      </c>
      <c r="Q155" s="2">
        <f t="shared" si="2"/>
        <v>43</v>
      </c>
    </row>
    <row r="156" spans="1:17" ht="19.5" hidden="1" customHeight="1">
      <c r="A156" s="44">
        <v>155</v>
      </c>
      <c r="B156" s="6" t="s">
        <v>133</v>
      </c>
      <c r="C156" s="46" t="str">
        <f>VLOOKUP(B156,[1]Sheet1!$B:$C,2,0)</f>
        <v>Commissioner Nagaland</v>
      </c>
      <c r="D156" s="6" t="s">
        <v>685</v>
      </c>
      <c r="E156" s="46" t="str">
        <f>VLOOKUP(D156,[1]Sheet1!$B:$C,2,0)</f>
        <v>ADC Bhandari</v>
      </c>
      <c r="F156" s="6">
        <v>0</v>
      </c>
      <c r="G156" s="6">
        <v>10</v>
      </c>
      <c r="H156" s="6">
        <v>2</v>
      </c>
      <c r="I156" s="6">
        <v>8</v>
      </c>
      <c r="J156" s="6">
        <v>0</v>
      </c>
      <c r="K156" s="6">
        <v>0</v>
      </c>
      <c r="L156" s="6">
        <v>0</v>
      </c>
      <c r="M156" s="6">
        <v>97</v>
      </c>
      <c r="N156" s="6">
        <v>2</v>
      </c>
      <c r="O156" s="6">
        <v>1</v>
      </c>
      <c r="P156" s="6">
        <v>17</v>
      </c>
      <c r="Q156" s="2">
        <f t="shared" si="2"/>
        <v>2</v>
      </c>
    </row>
    <row r="157" spans="1:17" ht="19.5" hidden="1" customHeight="1">
      <c r="A157" s="44">
        <v>156</v>
      </c>
      <c r="B157" s="6" t="s">
        <v>154</v>
      </c>
      <c r="C157" s="46" t="str">
        <f>VLOOKUP(B157,[1]Sheet1!$B:$C,2,0)</f>
        <v>Special Secretary Home</v>
      </c>
      <c r="D157" s="6" t="s">
        <v>155</v>
      </c>
      <c r="E157" s="46" t="str">
        <f>VLOOKUP(D157,[1]Sheet1!$B:$C,2,0)</f>
        <v>Special Secretary Home,Govt. of Manipur</v>
      </c>
      <c r="F157" s="6">
        <v>0</v>
      </c>
      <c r="G157" s="6">
        <v>2164</v>
      </c>
      <c r="H157" s="6">
        <v>1122</v>
      </c>
      <c r="I157" s="6">
        <v>1042</v>
      </c>
      <c r="J157" s="6">
        <v>0</v>
      </c>
      <c r="K157" s="6">
        <v>0</v>
      </c>
      <c r="L157" s="6">
        <v>0</v>
      </c>
      <c r="M157" s="6">
        <v>6520</v>
      </c>
      <c r="N157" s="6">
        <v>9165</v>
      </c>
      <c r="O157" s="6">
        <v>651</v>
      </c>
      <c r="P157" s="6">
        <v>2970</v>
      </c>
      <c r="Q157" s="2">
        <f t="shared" si="2"/>
        <v>1122</v>
      </c>
    </row>
    <row r="158" spans="1:17" ht="19.5" hidden="1" customHeight="1">
      <c r="A158" s="44">
        <v>157</v>
      </c>
      <c r="B158" s="6" t="s">
        <v>154</v>
      </c>
      <c r="C158" s="46" t="str">
        <f>VLOOKUP(B158,[1]Sheet1!$B:$C,2,0)</f>
        <v>Special Secretary Home</v>
      </c>
      <c r="D158" s="6" t="s">
        <v>156</v>
      </c>
      <c r="E158" s="46" t="str">
        <f>VLOOKUP(D158,[1]Sheet1!$B:$C,2,0)</f>
        <v>Manipur Electronics Dev Corp</v>
      </c>
      <c r="F158" s="6">
        <v>0</v>
      </c>
      <c r="G158" s="6">
        <v>1268</v>
      </c>
      <c r="H158" s="6">
        <v>585</v>
      </c>
      <c r="I158" s="6">
        <v>683</v>
      </c>
      <c r="J158" s="6">
        <v>0</v>
      </c>
      <c r="K158" s="6">
        <v>0</v>
      </c>
      <c r="L158" s="6">
        <v>0</v>
      </c>
      <c r="M158" s="6">
        <v>2641</v>
      </c>
      <c r="N158" s="6">
        <v>3315</v>
      </c>
      <c r="O158" s="6">
        <v>282</v>
      </c>
      <c r="P158" s="6">
        <v>1097</v>
      </c>
      <c r="Q158" s="2">
        <f t="shared" si="2"/>
        <v>585</v>
      </c>
    </row>
    <row r="159" spans="1:17" ht="19.5" hidden="1" customHeight="1">
      <c r="A159" s="44">
        <v>158</v>
      </c>
      <c r="B159" s="6" t="s">
        <v>157</v>
      </c>
      <c r="C159" s="46" t="str">
        <f>VLOOKUP(B159,[1]Sheet1!$B:$C,2,0)</f>
        <v>Govt. of Mizoram</v>
      </c>
      <c r="D159" s="6" t="s">
        <v>158</v>
      </c>
      <c r="E159" s="46" t="str">
        <f>VLOOKUP(D159,[1]Sheet1!$B:$C,2,0)</f>
        <v>Deputy Commissioner, Aizawl</v>
      </c>
      <c r="F159" s="6">
        <v>0</v>
      </c>
      <c r="G159" s="6">
        <v>988</v>
      </c>
      <c r="H159" s="6">
        <v>595</v>
      </c>
      <c r="I159" s="6">
        <v>393</v>
      </c>
      <c r="J159" s="6">
        <v>0</v>
      </c>
      <c r="K159" s="6">
        <v>0</v>
      </c>
      <c r="L159" s="6">
        <v>0</v>
      </c>
      <c r="M159" s="6">
        <v>1477</v>
      </c>
      <c r="N159" s="6">
        <v>2071</v>
      </c>
      <c r="O159" s="6">
        <v>348</v>
      </c>
      <c r="P159" s="6">
        <v>553</v>
      </c>
      <c r="Q159" s="2">
        <f t="shared" si="2"/>
        <v>595</v>
      </c>
    </row>
    <row r="160" spans="1:17" ht="19.5" hidden="1" customHeight="1">
      <c r="A160" s="44">
        <v>159</v>
      </c>
      <c r="B160" s="6" t="s">
        <v>157</v>
      </c>
      <c r="C160" s="46" t="str">
        <f>VLOOKUP(B160,[1]Sheet1!$B:$C,2,0)</f>
        <v>Govt. of Mizoram</v>
      </c>
      <c r="D160" s="6" t="s">
        <v>159</v>
      </c>
      <c r="E160" s="46" t="str">
        <f>VLOOKUP(D160,[1]Sheet1!$B:$C,2,0)</f>
        <v>DC Lunglei</v>
      </c>
      <c r="F160" s="6">
        <v>0</v>
      </c>
      <c r="G160" s="6">
        <v>175</v>
      </c>
      <c r="H160" s="6">
        <v>132</v>
      </c>
      <c r="I160" s="6">
        <v>43</v>
      </c>
      <c r="J160" s="6">
        <v>0</v>
      </c>
      <c r="K160" s="6">
        <v>0</v>
      </c>
      <c r="L160" s="6">
        <v>0</v>
      </c>
      <c r="M160" s="6">
        <v>600</v>
      </c>
      <c r="N160" s="6">
        <v>1421</v>
      </c>
      <c r="O160" s="6">
        <v>130</v>
      </c>
      <c r="P160" s="6">
        <v>161</v>
      </c>
      <c r="Q160" s="2">
        <f t="shared" si="2"/>
        <v>132</v>
      </c>
    </row>
    <row r="161" spans="1:17" ht="19.5" hidden="1" customHeight="1">
      <c r="A161" s="44">
        <v>160</v>
      </c>
      <c r="B161" s="6" t="s">
        <v>157</v>
      </c>
      <c r="C161" s="46" t="str">
        <f>VLOOKUP(B161,[1]Sheet1!$B:$C,2,0)</f>
        <v>Govt. of Mizoram</v>
      </c>
      <c r="D161" s="6" t="s">
        <v>160</v>
      </c>
      <c r="E161" s="46" t="str">
        <f>VLOOKUP(D161,[1]Sheet1!$B:$C,2,0)</f>
        <v>DC Siaha</v>
      </c>
      <c r="F161" s="6">
        <v>0</v>
      </c>
      <c r="G161" s="6">
        <v>107</v>
      </c>
      <c r="H161" s="6">
        <v>47</v>
      </c>
      <c r="I161" s="6">
        <v>60</v>
      </c>
      <c r="J161" s="6">
        <v>0</v>
      </c>
      <c r="K161" s="6">
        <v>0</v>
      </c>
      <c r="L161" s="6">
        <v>0</v>
      </c>
      <c r="M161" s="6">
        <v>120</v>
      </c>
      <c r="N161" s="6">
        <v>125</v>
      </c>
      <c r="O161" s="6">
        <v>5</v>
      </c>
      <c r="P161" s="6">
        <v>34</v>
      </c>
      <c r="Q161" s="2">
        <f t="shared" si="2"/>
        <v>47</v>
      </c>
    </row>
    <row r="162" spans="1:17" ht="19.5" hidden="1" customHeight="1">
      <c r="A162" s="44">
        <v>161</v>
      </c>
      <c r="B162" s="6" t="s">
        <v>157</v>
      </c>
      <c r="C162" s="46" t="str">
        <f>VLOOKUP(B162,[1]Sheet1!$B:$C,2,0)</f>
        <v>Govt. of Mizoram</v>
      </c>
      <c r="D162" s="6" t="s">
        <v>161</v>
      </c>
      <c r="E162" s="46" t="str">
        <f>VLOOKUP(D162,[1]Sheet1!$B:$C,2,0)</f>
        <v>D.C. Champhai</v>
      </c>
      <c r="F162" s="6">
        <v>0</v>
      </c>
      <c r="G162" s="6">
        <v>196</v>
      </c>
      <c r="H162" s="6">
        <v>107</v>
      </c>
      <c r="I162" s="6">
        <v>89</v>
      </c>
      <c r="J162" s="6">
        <v>0</v>
      </c>
      <c r="K162" s="6">
        <v>0</v>
      </c>
      <c r="L162" s="6">
        <v>0</v>
      </c>
      <c r="M162" s="6">
        <v>300</v>
      </c>
      <c r="N162" s="6">
        <v>245</v>
      </c>
      <c r="O162" s="6">
        <v>83</v>
      </c>
      <c r="P162" s="6">
        <v>113</v>
      </c>
      <c r="Q162" s="2">
        <f t="shared" si="2"/>
        <v>107</v>
      </c>
    </row>
    <row r="163" spans="1:17" ht="19.5" hidden="1" customHeight="1">
      <c r="A163" s="44">
        <v>162</v>
      </c>
      <c r="B163" s="6" t="s">
        <v>157</v>
      </c>
      <c r="C163" s="46" t="str">
        <f>VLOOKUP(B163,[1]Sheet1!$B:$C,2,0)</f>
        <v>Govt. of Mizoram</v>
      </c>
      <c r="D163" s="6" t="s">
        <v>162</v>
      </c>
      <c r="E163" s="46" t="str">
        <f>VLOOKUP(D163,[1]Sheet1!$B:$C,2,0)</f>
        <v>Deputy Commissioner,Kolasib</v>
      </c>
      <c r="F163" s="6">
        <v>0</v>
      </c>
      <c r="G163" s="6">
        <v>160</v>
      </c>
      <c r="H163" s="6">
        <v>93</v>
      </c>
      <c r="I163" s="6">
        <v>67</v>
      </c>
      <c r="J163" s="6">
        <v>0</v>
      </c>
      <c r="K163" s="6">
        <v>0</v>
      </c>
      <c r="L163" s="6">
        <v>0</v>
      </c>
      <c r="M163" s="6">
        <v>203</v>
      </c>
      <c r="N163" s="6">
        <v>282</v>
      </c>
      <c r="O163" s="6">
        <v>39</v>
      </c>
      <c r="P163" s="6">
        <v>79</v>
      </c>
      <c r="Q163" s="2">
        <f t="shared" si="2"/>
        <v>93</v>
      </c>
    </row>
    <row r="164" spans="1:17" ht="19.5" hidden="1" customHeight="1">
      <c r="A164" s="44">
        <v>163</v>
      </c>
      <c r="B164" s="6" t="s">
        <v>157</v>
      </c>
      <c r="C164" s="46" t="str">
        <f>VLOOKUP(B164,[1]Sheet1!$B:$C,2,0)</f>
        <v>Govt. of Mizoram</v>
      </c>
      <c r="D164" s="6" t="s">
        <v>163</v>
      </c>
      <c r="E164" s="46" t="str">
        <f>VLOOKUP(D164,[1]Sheet1!$B:$C,2,0)</f>
        <v>DC Serchhip</v>
      </c>
      <c r="F164" s="6">
        <v>0</v>
      </c>
      <c r="G164" s="6">
        <v>77</v>
      </c>
      <c r="H164" s="6">
        <v>65</v>
      </c>
      <c r="I164" s="6">
        <v>12</v>
      </c>
      <c r="J164" s="6">
        <v>0</v>
      </c>
      <c r="K164" s="6">
        <v>0</v>
      </c>
      <c r="L164" s="6">
        <v>0</v>
      </c>
      <c r="M164" s="6">
        <v>112</v>
      </c>
      <c r="N164" s="6">
        <v>199</v>
      </c>
      <c r="O164" s="6">
        <v>33</v>
      </c>
      <c r="P164" s="6">
        <v>34</v>
      </c>
      <c r="Q164" s="2">
        <f t="shared" si="2"/>
        <v>65</v>
      </c>
    </row>
    <row r="165" spans="1:17" ht="19.5" hidden="1" customHeight="1">
      <c r="A165" s="44">
        <v>164</v>
      </c>
      <c r="B165" s="6" t="s">
        <v>157</v>
      </c>
      <c r="C165" s="46" t="str">
        <f>VLOOKUP(B165,[1]Sheet1!$B:$C,2,0)</f>
        <v>Govt. of Mizoram</v>
      </c>
      <c r="D165" s="6" t="s">
        <v>164</v>
      </c>
      <c r="E165" s="46" t="str">
        <f>VLOOKUP(D165,[1]Sheet1!$B:$C,2,0)</f>
        <v>Deputy Commissioner, Lawngtlai</v>
      </c>
      <c r="F165" s="6">
        <v>0</v>
      </c>
      <c r="G165" s="6">
        <v>667</v>
      </c>
      <c r="H165" s="6">
        <v>293</v>
      </c>
      <c r="I165" s="6">
        <v>374</v>
      </c>
      <c r="J165" s="6">
        <v>0</v>
      </c>
      <c r="K165" s="6">
        <v>0</v>
      </c>
      <c r="L165" s="6">
        <v>0</v>
      </c>
      <c r="M165" s="6">
        <v>262</v>
      </c>
      <c r="N165" s="6">
        <v>548</v>
      </c>
      <c r="O165" s="6">
        <v>60</v>
      </c>
      <c r="P165" s="6">
        <v>44</v>
      </c>
      <c r="Q165" s="2">
        <f t="shared" si="2"/>
        <v>293</v>
      </c>
    </row>
    <row r="166" spans="1:17" ht="19.5" hidden="1" customHeight="1">
      <c r="A166" s="44">
        <v>165</v>
      </c>
      <c r="B166" s="6" t="s">
        <v>157</v>
      </c>
      <c r="C166" s="46" t="str">
        <f>VLOOKUP(B166,[1]Sheet1!$B:$C,2,0)</f>
        <v>Govt. of Mizoram</v>
      </c>
      <c r="D166" s="6" t="s">
        <v>165</v>
      </c>
      <c r="E166" s="46" t="str">
        <f>VLOOKUP(D166,[1]Sheet1!$B:$C,2,0)</f>
        <v>DC Mamit</v>
      </c>
      <c r="F166" s="6">
        <v>0</v>
      </c>
      <c r="G166" s="6">
        <v>193</v>
      </c>
      <c r="H166" s="6">
        <v>109</v>
      </c>
      <c r="I166" s="6">
        <v>84</v>
      </c>
      <c r="J166" s="6">
        <v>0</v>
      </c>
      <c r="K166" s="6">
        <v>0</v>
      </c>
      <c r="L166" s="6">
        <v>0</v>
      </c>
      <c r="M166" s="6">
        <v>103</v>
      </c>
      <c r="N166" s="6">
        <v>1341</v>
      </c>
      <c r="O166" s="6">
        <v>24</v>
      </c>
      <c r="P166" s="6">
        <v>41</v>
      </c>
      <c r="Q166" s="2">
        <f t="shared" si="2"/>
        <v>109</v>
      </c>
    </row>
    <row r="167" spans="1:17" ht="19.5" hidden="1" customHeight="1">
      <c r="A167" s="44">
        <v>166</v>
      </c>
      <c r="B167" s="6" t="s">
        <v>157</v>
      </c>
      <c r="C167" s="46" t="str">
        <f>VLOOKUP(B167,[1]Sheet1!$B:$C,2,0)</f>
        <v>Govt. of Mizoram</v>
      </c>
      <c r="D167" s="6" t="s">
        <v>733</v>
      </c>
      <c r="E167" s="46" t="str">
        <f>VLOOKUP(D167,[1]Sheet1!$B:$C,2,0)</f>
        <v>DC Office Saitual</v>
      </c>
      <c r="F167" s="6">
        <v>0</v>
      </c>
      <c r="G167" s="6">
        <v>106</v>
      </c>
      <c r="H167" s="6">
        <v>67</v>
      </c>
      <c r="I167" s="6">
        <v>39</v>
      </c>
      <c r="J167" s="6">
        <v>0</v>
      </c>
      <c r="K167" s="6">
        <v>0</v>
      </c>
      <c r="L167" s="6">
        <v>0</v>
      </c>
      <c r="M167" s="6">
        <v>176</v>
      </c>
      <c r="N167" s="6">
        <v>139</v>
      </c>
      <c r="O167" s="6">
        <v>50</v>
      </c>
      <c r="P167" s="6">
        <v>65</v>
      </c>
      <c r="Q167" s="2">
        <f t="shared" si="2"/>
        <v>67</v>
      </c>
    </row>
    <row r="168" spans="1:17" ht="19.5" hidden="1" customHeight="1">
      <c r="A168" s="44">
        <v>167</v>
      </c>
      <c r="B168" s="6" t="s">
        <v>157</v>
      </c>
      <c r="C168" s="46" t="str">
        <f>VLOOKUP(B168,[1]Sheet1!$B:$C,2,0)</f>
        <v>Govt. of Mizoram</v>
      </c>
      <c r="D168" s="6" t="s">
        <v>166</v>
      </c>
      <c r="E168" s="46" t="str">
        <f>VLOOKUP(D168,[1]Sheet1!$B:$C,2,0)</f>
        <v>DC Khawzaw</v>
      </c>
      <c r="F168" s="6">
        <v>0</v>
      </c>
      <c r="G168" s="6">
        <v>49</v>
      </c>
      <c r="H168" s="6">
        <v>31</v>
      </c>
      <c r="I168" s="6">
        <v>18</v>
      </c>
      <c r="J168" s="6">
        <v>0</v>
      </c>
      <c r="K168" s="6">
        <v>0</v>
      </c>
      <c r="L168" s="6">
        <v>0</v>
      </c>
      <c r="M168" s="6">
        <v>68</v>
      </c>
      <c r="N168" s="6">
        <v>203</v>
      </c>
      <c r="O168" s="6">
        <v>32</v>
      </c>
      <c r="P168" s="6">
        <v>19</v>
      </c>
      <c r="Q168" s="2">
        <f t="shared" si="2"/>
        <v>31</v>
      </c>
    </row>
    <row r="169" spans="1:17" ht="19.5" hidden="1" customHeight="1">
      <c r="A169" s="44">
        <v>168</v>
      </c>
      <c r="B169" s="6" t="s">
        <v>157</v>
      </c>
      <c r="C169" s="46" t="str">
        <f>VLOOKUP(B169,[1]Sheet1!$B:$C,2,0)</f>
        <v>Govt. of Mizoram</v>
      </c>
      <c r="D169" s="6" t="s">
        <v>167</v>
      </c>
      <c r="E169" s="46" t="str">
        <f>VLOOKUP(D169,[1]Sheet1!$B:$C,2,0)</f>
        <v>DC Hnahthial</v>
      </c>
      <c r="F169" s="6">
        <v>0</v>
      </c>
      <c r="G169" s="6">
        <v>9</v>
      </c>
      <c r="H169" s="6">
        <v>7</v>
      </c>
      <c r="I169" s="6">
        <v>2</v>
      </c>
      <c r="J169" s="6">
        <v>0</v>
      </c>
      <c r="K169" s="6">
        <v>0</v>
      </c>
      <c r="L169" s="6">
        <v>0</v>
      </c>
      <c r="M169" s="6">
        <v>7</v>
      </c>
      <c r="N169" s="6">
        <v>31</v>
      </c>
      <c r="O169" s="6">
        <v>1</v>
      </c>
      <c r="P169" s="6">
        <v>3</v>
      </c>
      <c r="Q169" s="2">
        <f t="shared" si="2"/>
        <v>7</v>
      </c>
    </row>
    <row r="170" spans="1:17" ht="19.5" hidden="1" customHeight="1">
      <c r="A170" s="44">
        <v>169</v>
      </c>
      <c r="B170" s="6" t="s">
        <v>168</v>
      </c>
      <c r="C170" s="46" t="str">
        <f>VLOOKUP(B170,[1]Sheet1!$B:$C,2,0)</f>
        <v>DIT Lakshadweep</v>
      </c>
      <c r="D170" s="6" t="s">
        <v>169</v>
      </c>
      <c r="E170" s="46" t="str">
        <f>VLOOKUP(D170,[1]Sheet1!$B:$C,2,0)</f>
        <v>DIT Lakshadweep</v>
      </c>
      <c r="F170" s="6">
        <v>0</v>
      </c>
      <c r="G170" s="6">
        <v>60</v>
      </c>
      <c r="H170" s="6">
        <v>58</v>
      </c>
      <c r="I170" s="6">
        <v>2</v>
      </c>
      <c r="J170" s="6">
        <v>0</v>
      </c>
      <c r="K170" s="6">
        <v>0</v>
      </c>
      <c r="L170" s="6">
        <v>0</v>
      </c>
      <c r="M170" s="6">
        <v>527</v>
      </c>
      <c r="N170" s="6">
        <v>544</v>
      </c>
      <c r="O170" s="6">
        <v>28</v>
      </c>
      <c r="P170" s="6">
        <v>146</v>
      </c>
      <c r="Q170" s="2">
        <f t="shared" si="2"/>
        <v>58</v>
      </c>
    </row>
    <row r="171" spans="1:17" ht="19.5" hidden="1" customHeight="1">
      <c r="A171" s="44">
        <v>170</v>
      </c>
      <c r="B171" s="6" t="s">
        <v>170</v>
      </c>
      <c r="C171" s="46" t="str">
        <f>VLOOKUP(B171,[1]Sheet1!$B:$C,2,0)</f>
        <v>General Administration Department</v>
      </c>
      <c r="D171" s="6" t="s">
        <v>171</v>
      </c>
      <c r="E171" s="46" t="str">
        <f>VLOOKUP(D171,[1]Sheet1!$B:$C,2,0)</f>
        <v>DC East Khasi Hills, Shillong</v>
      </c>
      <c r="F171" s="6">
        <v>0</v>
      </c>
      <c r="G171" s="6">
        <v>3938</v>
      </c>
      <c r="H171" s="6">
        <v>183</v>
      </c>
      <c r="I171" s="6">
        <v>3755</v>
      </c>
      <c r="J171" s="6">
        <v>0</v>
      </c>
      <c r="K171" s="6">
        <v>0</v>
      </c>
      <c r="L171" s="6">
        <v>0</v>
      </c>
      <c r="M171" s="6">
        <v>278</v>
      </c>
      <c r="N171" s="6">
        <v>1336</v>
      </c>
      <c r="O171" s="6">
        <v>8</v>
      </c>
      <c r="P171" s="6">
        <v>126</v>
      </c>
      <c r="Q171" s="2">
        <f t="shared" si="2"/>
        <v>183</v>
      </c>
    </row>
    <row r="172" spans="1:17" ht="19.5" hidden="1" customHeight="1">
      <c r="A172" s="44">
        <v>171</v>
      </c>
      <c r="B172" s="6" t="s">
        <v>170</v>
      </c>
      <c r="C172" s="46" t="str">
        <f>VLOOKUP(B172,[1]Sheet1!$B:$C,2,0)</f>
        <v>General Administration Department</v>
      </c>
      <c r="D172" s="6" t="s">
        <v>172</v>
      </c>
      <c r="E172" s="46" t="str">
        <f>VLOOKUP(D172,[1]Sheet1!$B:$C,2,0)</f>
        <v>DC West Khasi Hills, Nongstoin</v>
      </c>
      <c r="F172" s="6">
        <v>0</v>
      </c>
      <c r="G172" s="6">
        <v>2640</v>
      </c>
      <c r="H172" s="6">
        <v>318</v>
      </c>
      <c r="I172" s="6">
        <v>2322</v>
      </c>
      <c r="J172" s="6">
        <v>0</v>
      </c>
      <c r="K172" s="6">
        <v>0</v>
      </c>
      <c r="L172" s="6">
        <v>0</v>
      </c>
      <c r="M172" s="6">
        <v>341</v>
      </c>
      <c r="N172" s="6">
        <v>804</v>
      </c>
      <c r="O172" s="6">
        <v>4</v>
      </c>
      <c r="P172" s="6">
        <v>141</v>
      </c>
      <c r="Q172" s="2">
        <f t="shared" si="2"/>
        <v>318</v>
      </c>
    </row>
    <row r="173" spans="1:17" ht="19.5" hidden="1" customHeight="1">
      <c r="A173" s="44">
        <v>172</v>
      </c>
      <c r="B173" s="6" t="s">
        <v>170</v>
      </c>
      <c r="C173" s="46" t="str">
        <f>VLOOKUP(B173,[1]Sheet1!$B:$C,2,0)</f>
        <v>General Administration Department</v>
      </c>
      <c r="D173" s="6" t="s">
        <v>173</v>
      </c>
      <c r="E173" s="46" t="str">
        <f>VLOOKUP(D173,[1]Sheet1!$B:$C,2,0)</f>
        <v>Deputy Commissioner, East Garo Hills</v>
      </c>
      <c r="F173" s="6">
        <v>0</v>
      </c>
      <c r="G173" s="6">
        <v>1377</v>
      </c>
      <c r="H173" s="6">
        <v>56</v>
      </c>
      <c r="I173" s="6">
        <v>1321</v>
      </c>
      <c r="J173" s="6">
        <v>0</v>
      </c>
      <c r="K173" s="6">
        <v>0</v>
      </c>
      <c r="L173" s="6">
        <v>0</v>
      </c>
      <c r="M173" s="6">
        <v>85</v>
      </c>
      <c r="N173" s="6">
        <v>283</v>
      </c>
      <c r="O173" s="6">
        <v>0</v>
      </c>
      <c r="P173" s="6">
        <v>21</v>
      </c>
      <c r="Q173" s="2">
        <f t="shared" si="2"/>
        <v>56</v>
      </c>
    </row>
    <row r="174" spans="1:17" ht="19.5" hidden="1" customHeight="1">
      <c r="A174" s="44">
        <v>173</v>
      </c>
      <c r="B174" s="6" t="s">
        <v>170</v>
      </c>
      <c r="C174" s="46" t="str">
        <f>VLOOKUP(B174,[1]Sheet1!$B:$C,2,0)</f>
        <v>General Administration Department</v>
      </c>
      <c r="D174" s="6" t="s">
        <v>174</v>
      </c>
      <c r="E174" s="46" t="str">
        <f>VLOOKUP(D174,[1]Sheet1!$B:$C,2,0)</f>
        <v>DC West Garo Hills, Tura</v>
      </c>
      <c r="F174" s="6">
        <v>0</v>
      </c>
      <c r="G174" s="6">
        <v>3167</v>
      </c>
      <c r="H174" s="6">
        <v>386</v>
      </c>
      <c r="I174" s="6">
        <v>2781</v>
      </c>
      <c r="J174" s="6">
        <v>0</v>
      </c>
      <c r="K174" s="6">
        <v>0</v>
      </c>
      <c r="L174" s="6">
        <v>0</v>
      </c>
      <c r="M174" s="6">
        <v>506</v>
      </c>
      <c r="N174" s="6">
        <v>1281</v>
      </c>
      <c r="O174" s="6">
        <v>5</v>
      </c>
      <c r="P174" s="6">
        <v>97</v>
      </c>
      <c r="Q174" s="2">
        <f t="shared" si="2"/>
        <v>386</v>
      </c>
    </row>
    <row r="175" spans="1:17" ht="19.5" hidden="1" customHeight="1">
      <c r="A175" s="44">
        <v>174</v>
      </c>
      <c r="B175" s="6" t="s">
        <v>170</v>
      </c>
      <c r="C175" s="46" t="str">
        <f>VLOOKUP(B175,[1]Sheet1!$B:$C,2,0)</f>
        <v>General Administration Department</v>
      </c>
      <c r="D175" s="6" t="s">
        <v>175</v>
      </c>
      <c r="E175" s="46" t="str">
        <f>VLOOKUP(D175,[1]Sheet1!$B:$C,2,0)</f>
        <v>Deputy Commissioner, West Jaintia Hills</v>
      </c>
      <c r="F175" s="6">
        <v>0</v>
      </c>
      <c r="G175" s="6">
        <v>1509</v>
      </c>
      <c r="H175" s="6">
        <v>247</v>
      </c>
      <c r="I175" s="6">
        <v>1262</v>
      </c>
      <c r="J175" s="6">
        <v>0</v>
      </c>
      <c r="K175" s="6">
        <v>0</v>
      </c>
      <c r="L175" s="6">
        <v>0</v>
      </c>
      <c r="M175" s="6">
        <v>310</v>
      </c>
      <c r="N175" s="6">
        <v>553</v>
      </c>
      <c r="O175" s="6">
        <v>2</v>
      </c>
      <c r="P175" s="6">
        <v>131</v>
      </c>
      <c r="Q175" s="2">
        <f t="shared" si="2"/>
        <v>247</v>
      </c>
    </row>
    <row r="176" spans="1:17" ht="19.5" hidden="1" customHeight="1">
      <c r="A176" s="44">
        <v>175</v>
      </c>
      <c r="B176" s="6" t="s">
        <v>170</v>
      </c>
      <c r="C176" s="46" t="str">
        <f>VLOOKUP(B176,[1]Sheet1!$B:$C,2,0)</f>
        <v>General Administration Department</v>
      </c>
      <c r="D176" s="6" t="s">
        <v>176</v>
      </c>
      <c r="E176" s="46" t="str">
        <f>VLOOKUP(D176,[1]Sheet1!$B:$C,2,0)</f>
        <v>Deputy Commissioner South Garo Hills, Baghmara</v>
      </c>
      <c r="F176" s="6">
        <v>0</v>
      </c>
      <c r="G176" s="6">
        <v>1197</v>
      </c>
      <c r="H176" s="6">
        <v>37</v>
      </c>
      <c r="I176" s="6">
        <v>1160</v>
      </c>
      <c r="J176" s="6">
        <v>0</v>
      </c>
      <c r="K176" s="6">
        <v>0</v>
      </c>
      <c r="L176" s="6">
        <v>0</v>
      </c>
      <c r="M176" s="6">
        <v>18</v>
      </c>
      <c r="N176" s="6">
        <v>230</v>
      </c>
      <c r="O176" s="6">
        <v>0</v>
      </c>
      <c r="P176" s="6">
        <v>3</v>
      </c>
      <c r="Q176" s="2">
        <f t="shared" si="2"/>
        <v>37</v>
      </c>
    </row>
    <row r="177" spans="1:17" ht="19.5" hidden="1" customHeight="1">
      <c r="A177" s="44">
        <v>176</v>
      </c>
      <c r="B177" s="6" t="s">
        <v>170</v>
      </c>
      <c r="C177" s="46" t="str">
        <f>VLOOKUP(B177,[1]Sheet1!$B:$C,2,0)</f>
        <v>General Administration Department</v>
      </c>
      <c r="D177" s="6" t="s">
        <v>177</v>
      </c>
      <c r="E177" s="46" t="str">
        <f>VLOOKUP(D177,[1]Sheet1!$B:$C,2,0)</f>
        <v>DC Ri-Bhoi, Nongpoh</v>
      </c>
      <c r="F177" s="6">
        <v>0</v>
      </c>
      <c r="G177" s="6">
        <v>1169</v>
      </c>
      <c r="H177" s="6">
        <v>184</v>
      </c>
      <c r="I177" s="6">
        <v>985</v>
      </c>
      <c r="J177" s="6">
        <v>0</v>
      </c>
      <c r="K177" s="6">
        <v>0</v>
      </c>
      <c r="L177" s="6">
        <v>0</v>
      </c>
      <c r="M177" s="6">
        <v>117</v>
      </c>
      <c r="N177" s="6">
        <v>384</v>
      </c>
      <c r="O177" s="6">
        <v>1</v>
      </c>
      <c r="P177" s="6">
        <v>43</v>
      </c>
      <c r="Q177" s="2">
        <f t="shared" si="2"/>
        <v>184</v>
      </c>
    </row>
    <row r="178" spans="1:17" ht="19.5" hidden="1" customHeight="1">
      <c r="A178" s="44">
        <v>177</v>
      </c>
      <c r="B178" s="6" t="s">
        <v>170</v>
      </c>
      <c r="C178" s="46" t="str">
        <f>VLOOKUP(B178,[1]Sheet1!$B:$C,2,0)</f>
        <v>General Administration Department</v>
      </c>
      <c r="D178" s="6" t="s">
        <v>178</v>
      </c>
      <c r="E178" s="46" t="str">
        <f>VLOOKUP(D178,[1]Sheet1!$B:$C,2,0)</f>
        <v>DC South West Garo Hills, Ampati</v>
      </c>
      <c r="F178" s="6">
        <v>0</v>
      </c>
      <c r="G178" s="6">
        <v>683</v>
      </c>
      <c r="H178" s="6">
        <v>49</v>
      </c>
      <c r="I178" s="6">
        <v>634</v>
      </c>
      <c r="J178" s="6">
        <v>0</v>
      </c>
      <c r="K178" s="6">
        <v>0</v>
      </c>
      <c r="L178" s="6">
        <v>0</v>
      </c>
      <c r="M178" s="6">
        <v>126</v>
      </c>
      <c r="N178" s="6">
        <v>402</v>
      </c>
      <c r="O178" s="6">
        <v>1</v>
      </c>
      <c r="P178" s="6">
        <v>36</v>
      </c>
      <c r="Q178" s="2">
        <f t="shared" si="2"/>
        <v>49</v>
      </c>
    </row>
    <row r="179" spans="1:17" ht="19.5" hidden="1" customHeight="1">
      <c r="A179" s="44">
        <v>178</v>
      </c>
      <c r="B179" s="6" t="s">
        <v>170</v>
      </c>
      <c r="C179" s="46" t="str">
        <f>VLOOKUP(B179,[1]Sheet1!$B:$C,2,0)</f>
        <v>General Administration Department</v>
      </c>
      <c r="D179" s="6" t="s">
        <v>179</v>
      </c>
      <c r="E179" s="46" t="str">
        <f>VLOOKUP(D179,[1]Sheet1!$B:$C,2,0)</f>
        <v>DC North Garo Hills, Resubelpara</v>
      </c>
      <c r="F179" s="6">
        <v>0</v>
      </c>
      <c r="G179" s="6">
        <v>1969</v>
      </c>
      <c r="H179" s="6">
        <v>42</v>
      </c>
      <c r="I179" s="6">
        <v>1927</v>
      </c>
      <c r="J179" s="6">
        <v>0</v>
      </c>
      <c r="K179" s="6">
        <v>0</v>
      </c>
      <c r="L179" s="6">
        <v>0</v>
      </c>
      <c r="M179" s="6">
        <v>48</v>
      </c>
      <c r="N179" s="6">
        <v>323</v>
      </c>
      <c r="O179" s="6">
        <v>0</v>
      </c>
      <c r="P179" s="6">
        <v>4</v>
      </c>
      <c r="Q179" s="2">
        <f t="shared" si="2"/>
        <v>42</v>
      </c>
    </row>
    <row r="180" spans="1:17" ht="19.5" hidden="1" customHeight="1">
      <c r="A180" s="44">
        <v>179</v>
      </c>
      <c r="B180" s="6" t="s">
        <v>170</v>
      </c>
      <c r="C180" s="46" t="str">
        <f>VLOOKUP(B180,[1]Sheet1!$B:$C,2,0)</f>
        <v>General Administration Department</v>
      </c>
      <c r="D180" s="6" t="s">
        <v>180</v>
      </c>
      <c r="E180" s="46" t="str">
        <f>VLOOKUP(D180,[1]Sheet1!$B:$C,2,0)</f>
        <v>Deputy Commissioner East Jaintia Hills, Khliehriat</v>
      </c>
      <c r="F180" s="6">
        <v>0</v>
      </c>
      <c r="G180" s="6">
        <v>408</v>
      </c>
      <c r="H180" s="6">
        <v>48</v>
      </c>
      <c r="I180" s="6">
        <v>360</v>
      </c>
      <c r="J180" s="6">
        <v>0</v>
      </c>
      <c r="K180" s="6">
        <v>0</v>
      </c>
      <c r="L180" s="6">
        <v>0</v>
      </c>
      <c r="M180" s="6">
        <v>26</v>
      </c>
      <c r="N180" s="6">
        <v>131</v>
      </c>
      <c r="O180" s="6">
        <v>0</v>
      </c>
      <c r="P180" s="6">
        <v>5</v>
      </c>
      <c r="Q180" s="2">
        <f t="shared" si="2"/>
        <v>48</v>
      </c>
    </row>
    <row r="181" spans="1:17" ht="19.5" hidden="1" customHeight="1">
      <c r="A181" s="44">
        <v>180</v>
      </c>
      <c r="B181" s="6" t="s">
        <v>170</v>
      </c>
      <c r="C181" s="46" t="str">
        <f>VLOOKUP(B181,[1]Sheet1!$B:$C,2,0)</f>
        <v>General Administration Department</v>
      </c>
      <c r="D181" s="6" t="s">
        <v>181</v>
      </c>
      <c r="E181" s="46" t="str">
        <f>VLOOKUP(D181,[1]Sheet1!$B:$C,2,0)</f>
        <v>DC South West Khasi Hills, Mawkyrwat</v>
      </c>
      <c r="F181" s="6">
        <v>0</v>
      </c>
      <c r="G181" s="6">
        <v>581</v>
      </c>
      <c r="H181" s="6">
        <v>85</v>
      </c>
      <c r="I181" s="6">
        <v>496</v>
      </c>
      <c r="J181" s="6">
        <v>0</v>
      </c>
      <c r="K181" s="6">
        <v>0</v>
      </c>
      <c r="L181" s="6">
        <v>0</v>
      </c>
      <c r="M181" s="6">
        <v>76</v>
      </c>
      <c r="N181" s="6">
        <v>199</v>
      </c>
      <c r="O181" s="6">
        <v>1</v>
      </c>
      <c r="P181" s="6">
        <v>6</v>
      </c>
      <c r="Q181" s="2">
        <f t="shared" si="2"/>
        <v>85</v>
      </c>
    </row>
    <row r="182" spans="1:17" ht="19.5" hidden="1" customHeight="1">
      <c r="A182" s="44">
        <v>181</v>
      </c>
      <c r="B182" s="6" t="s">
        <v>809</v>
      </c>
      <c r="C182" s="46" t="str">
        <f>VLOOKUP(B182,[1]Sheet1!$B:$C,2,0)</f>
        <v>Social Welfare Department, Govt of Mizoram</v>
      </c>
      <c r="D182" s="6" t="s">
        <v>810</v>
      </c>
      <c r="E182" s="46" t="str">
        <f>VLOOKUP(D182,[1]Sheet1!$B:$C,2,0)</f>
        <v>Aizawl Urban CDPO</v>
      </c>
      <c r="F182" s="6">
        <v>0</v>
      </c>
      <c r="G182" s="6">
        <v>730</v>
      </c>
      <c r="H182" s="6">
        <v>621</v>
      </c>
      <c r="I182" s="6">
        <v>109</v>
      </c>
      <c r="J182" s="6">
        <v>0</v>
      </c>
      <c r="K182" s="6">
        <v>0</v>
      </c>
      <c r="L182" s="6">
        <v>0</v>
      </c>
      <c r="M182" s="6">
        <v>1505</v>
      </c>
      <c r="N182" s="6">
        <v>498</v>
      </c>
      <c r="O182" s="6">
        <v>371</v>
      </c>
      <c r="P182" s="6">
        <v>230</v>
      </c>
      <c r="Q182" s="2">
        <f t="shared" si="2"/>
        <v>621</v>
      </c>
    </row>
    <row r="183" spans="1:17" ht="19.5" hidden="1" customHeight="1">
      <c r="A183" s="44">
        <v>182</v>
      </c>
      <c r="B183" s="6" t="s">
        <v>182</v>
      </c>
      <c r="C183" s="46" t="str">
        <f>VLOOKUP(B183,[1]Sheet1!$B:$C,2,0)</f>
        <v>CSC e-Gov.</v>
      </c>
      <c r="D183" s="6" t="s">
        <v>183</v>
      </c>
      <c r="E183" s="46" t="str">
        <f>VLOOKUP(D183,[1]Sheet1!$B:$C,2,0)</f>
        <v>CSC e-Gov.</v>
      </c>
      <c r="F183" s="6">
        <v>0</v>
      </c>
      <c r="G183" s="6">
        <v>38430</v>
      </c>
      <c r="H183" s="6">
        <v>23715</v>
      </c>
      <c r="I183" s="6">
        <v>14715</v>
      </c>
      <c r="J183" s="6">
        <v>0</v>
      </c>
      <c r="K183" s="6">
        <v>0</v>
      </c>
      <c r="L183" s="6">
        <v>0</v>
      </c>
      <c r="M183" s="6">
        <v>154292</v>
      </c>
      <c r="N183" s="6">
        <v>90816</v>
      </c>
      <c r="O183" s="6">
        <v>22881</v>
      </c>
      <c r="P183" s="6">
        <v>57011</v>
      </c>
      <c r="Q183" s="2">
        <f t="shared" si="2"/>
        <v>23715</v>
      </c>
    </row>
    <row r="184" spans="1:17" ht="19.5" hidden="1" customHeight="1">
      <c r="A184" s="44">
        <v>183</v>
      </c>
      <c r="B184" s="45" t="s">
        <v>182</v>
      </c>
      <c r="C184" s="46" t="str">
        <f>VLOOKUP(B184,[1]Sheet1!$B:$C,2,0)</f>
        <v>CSC e-Gov.</v>
      </c>
      <c r="D184" s="45" t="s">
        <v>490</v>
      </c>
      <c r="E184" s="46" t="str">
        <f>VLOOKUP(D184,[1]Sheet1!$B:$C,2,0)</f>
        <v xml:space="preserve">CSC Bank BC </v>
      </c>
      <c r="F184" s="6">
        <v>0</v>
      </c>
      <c r="G184" s="6">
        <v>14</v>
      </c>
      <c r="H184" s="6">
        <v>6</v>
      </c>
      <c r="I184" s="6">
        <v>8</v>
      </c>
      <c r="J184" s="6">
        <v>0</v>
      </c>
      <c r="K184" s="6">
        <v>0</v>
      </c>
      <c r="L184" s="6">
        <v>0</v>
      </c>
      <c r="M184" s="6">
        <v>698</v>
      </c>
      <c r="N184" s="6">
        <v>1768052</v>
      </c>
      <c r="O184" s="6">
        <v>154</v>
      </c>
      <c r="P184" s="6">
        <v>230</v>
      </c>
      <c r="Q184" s="2">
        <f t="shared" si="2"/>
        <v>6</v>
      </c>
    </row>
    <row r="185" spans="1:17" ht="19.5" hidden="1" customHeight="1">
      <c r="A185" s="44">
        <v>184</v>
      </c>
      <c r="B185" s="6" t="s">
        <v>184</v>
      </c>
      <c r="C185" s="46" t="str">
        <f>VLOOKUP(B185,[1]Sheet1!$B:$C,2,0)</f>
        <v>UTIITSL</v>
      </c>
      <c r="D185" s="6" t="s">
        <v>185</v>
      </c>
      <c r="E185" s="46" t="str">
        <f>VLOOKUP(D185,[1]Sheet1!$B:$C,2,0)</f>
        <v>UTIITSL</v>
      </c>
      <c r="F185" s="6">
        <v>0</v>
      </c>
      <c r="G185" s="6">
        <v>1845</v>
      </c>
      <c r="H185" s="6">
        <v>1078</v>
      </c>
      <c r="I185" s="6">
        <v>767</v>
      </c>
      <c r="J185" s="6">
        <v>0</v>
      </c>
      <c r="K185" s="6">
        <v>0</v>
      </c>
      <c r="L185" s="6">
        <v>0</v>
      </c>
      <c r="M185" s="6">
        <v>9680</v>
      </c>
      <c r="N185" s="6">
        <v>4463</v>
      </c>
      <c r="O185" s="6">
        <v>841</v>
      </c>
      <c r="P185" s="6">
        <v>3429</v>
      </c>
      <c r="Q185" s="2">
        <f t="shared" si="2"/>
        <v>1078</v>
      </c>
    </row>
    <row r="186" spans="1:17" ht="19.5" hidden="1" customHeight="1">
      <c r="A186" s="44">
        <v>185</v>
      </c>
      <c r="B186" s="45" t="s">
        <v>491</v>
      </c>
      <c r="C186" s="46" t="str">
        <f>VLOOKUP(B186,[1]Sheet1!$B:$C,2,0)</f>
        <v>IPPB</v>
      </c>
      <c r="D186" s="45" t="s">
        <v>500</v>
      </c>
      <c r="E186" s="46" t="str">
        <f>VLOOKUP(D186,[1]Sheet1!$B:$C,2,0)</f>
        <v>IPPB</v>
      </c>
      <c r="F186" s="6">
        <v>0</v>
      </c>
      <c r="G186" s="6">
        <v>2101</v>
      </c>
      <c r="H186" s="6">
        <v>2101</v>
      </c>
      <c r="I186" s="6">
        <v>0</v>
      </c>
      <c r="J186" s="6">
        <v>0</v>
      </c>
      <c r="K186" s="6">
        <v>0</v>
      </c>
      <c r="L186" s="6">
        <v>2101</v>
      </c>
      <c r="M186" s="6">
        <v>0</v>
      </c>
      <c r="N186" s="6">
        <v>7251</v>
      </c>
      <c r="O186" s="6">
        <v>0</v>
      </c>
      <c r="P186" s="6">
        <v>0</v>
      </c>
      <c r="Q186" s="2">
        <f t="shared" si="2"/>
        <v>0</v>
      </c>
    </row>
    <row r="187" spans="1:17" ht="19.5" hidden="1" customHeight="1">
      <c r="A187" s="44">
        <v>186</v>
      </c>
      <c r="B187" s="6" t="s">
        <v>491</v>
      </c>
      <c r="C187" s="46" t="str">
        <f>VLOOKUP(B187,[1]Sheet1!$B:$C,2,0)</f>
        <v>IPPB</v>
      </c>
      <c r="D187" s="6" t="s">
        <v>501</v>
      </c>
      <c r="E187" s="46" t="str">
        <f>VLOOKUP(D187,[1]Sheet1!$B:$C,2,0)</f>
        <v>IPPB AP</v>
      </c>
      <c r="F187" s="6">
        <v>0</v>
      </c>
      <c r="G187" s="6">
        <v>4117</v>
      </c>
      <c r="H187" s="6">
        <v>4117</v>
      </c>
      <c r="I187" s="6">
        <v>0</v>
      </c>
      <c r="J187" s="6">
        <v>0</v>
      </c>
      <c r="K187" s="6">
        <v>0</v>
      </c>
      <c r="L187" s="6">
        <v>4117</v>
      </c>
      <c r="M187" s="6">
        <v>0</v>
      </c>
      <c r="N187" s="6">
        <v>39895</v>
      </c>
      <c r="O187" s="6">
        <v>0</v>
      </c>
      <c r="P187" s="6">
        <v>0</v>
      </c>
      <c r="Q187" s="2">
        <f t="shared" si="2"/>
        <v>0</v>
      </c>
    </row>
    <row r="188" spans="1:17" ht="19.5" hidden="1" customHeight="1">
      <c r="A188" s="44">
        <v>187</v>
      </c>
      <c r="B188" s="45" t="s">
        <v>491</v>
      </c>
      <c r="C188" s="46" t="str">
        <f>VLOOKUP(B188,[1]Sheet1!$B:$C,2,0)</f>
        <v>IPPB</v>
      </c>
      <c r="D188" s="45" t="s">
        <v>673</v>
      </c>
      <c r="E188" s="46" t="str">
        <f>VLOOKUP(D188,[1]Sheet1!$B:$C,2,0)</f>
        <v>IPPB AS</v>
      </c>
      <c r="F188" s="6">
        <v>0</v>
      </c>
      <c r="G188" s="6">
        <v>656</v>
      </c>
      <c r="H188" s="6">
        <v>656</v>
      </c>
      <c r="I188" s="6">
        <v>0</v>
      </c>
      <c r="J188" s="6">
        <v>0</v>
      </c>
      <c r="K188" s="6">
        <v>0</v>
      </c>
      <c r="L188" s="6">
        <v>656</v>
      </c>
      <c r="M188" s="6">
        <v>0</v>
      </c>
      <c r="N188" s="6">
        <v>7343</v>
      </c>
      <c r="O188" s="6">
        <v>0</v>
      </c>
      <c r="P188" s="6">
        <v>0</v>
      </c>
      <c r="Q188" s="2">
        <f t="shared" si="2"/>
        <v>0</v>
      </c>
    </row>
    <row r="189" spans="1:17" ht="19.5" hidden="1" customHeight="1">
      <c r="A189" s="44">
        <v>188</v>
      </c>
      <c r="B189" s="45" t="s">
        <v>491</v>
      </c>
      <c r="C189" s="46" t="str">
        <f>VLOOKUP(B189,[1]Sheet1!$B:$C,2,0)</f>
        <v>IPPB</v>
      </c>
      <c r="D189" s="45" t="s">
        <v>502</v>
      </c>
      <c r="E189" s="46" t="str">
        <f>VLOOKUP(D189,[1]Sheet1!$B:$C,2,0)</f>
        <v>IPPB BI</v>
      </c>
      <c r="F189" s="6">
        <v>0</v>
      </c>
      <c r="G189" s="6">
        <v>35216</v>
      </c>
      <c r="H189" s="6">
        <v>35216</v>
      </c>
      <c r="I189" s="6">
        <v>0</v>
      </c>
      <c r="J189" s="6">
        <v>0</v>
      </c>
      <c r="K189" s="6">
        <v>0</v>
      </c>
      <c r="L189" s="6">
        <v>35216</v>
      </c>
      <c r="M189" s="6">
        <v>0</v>
      </c>
      <c r="N189" s="6">
        <v>46895</v>
      </c>
      <c r="O189" s="6">
        <v>0</v>
      </c>
      <c r="P189" s="6">
        <v>0</v>
      </c>
      <c r="Q189" s="2">
        <f t="shared" si="2"/>
        <v>0</v>
      </c>
    </row>
    <row r="190" spans="1:17" ht="19.5" hidden="1" customHeight="1">
      <c r="A190" s="44">
        <v>189</v>
      </c>
      <c r="B190" s="45" t="s">
        <v>491</v>
      </c>
      <c r="C190" s="46" t="str">
        <f>VLOOKUP(B190,[1]Sheet1!$B:$C,2,0)</f>
        <v>IPPB</v>
      </c>
      <c r="D190" s="45" t="s">
        <v>663</v>
      </c>
      <c r="E190" s="46" t="str">
        <f>VLOOKUP(D190,[1]Sheet1!$B:$C,2,0)</f>
        <v>IPPB CH</v>
      </c>
      <c r="F190" s="6">
        <v>0</v>
      </c>
      <c r="G190" s="6">
        <v>2526</v>
      </c>
      <c r="H190" s="6">
        <v>2526</v>
      </c>
      <c r="I190" s="6">
        <v>0</v>
      </c>
      <c r="J190" s="6">
        <v>0</v>
      </c>
      <c r="K190" s="6">
        <v>0</v>
      </c>
      <c r="L190" s="6">
        <v>2526</v>
      </c>
      <c r="M190" s="6">
        <v>0</v>
      </c>
      <c r="N190" s="6">
        <v>11503</v>
      </c>
      <c r="O190" s="6">
        <v>0</v>
      </c>
      <c r="P190" s="6">
        <v>0</v>
      </c>
      <c r="Q190" s="2">
        <f t="shared" si="2"/>
        <v>0</v>
      </c>
    </row>
    <row r="191" spans="1:17" ht="19.5" hidden="1" customHeight="1">
      <c r="A191" s="44">
        <v>190</v>
      </c>
      <c r="B191" s="6" t="s">
        <v>491</v>
      </c>
      <c r="C191" s="46" t="str">
        <f>VLOOKUP(B191,[1]Sheet1!$B:$C,2,0)</f>
        <v>IPPB</v>
      </c>
      <c r="D191" s="6" t="s">
        <v>503</v>
      </c>
      <c r="E191" s="46" t="str">
        <f>VLOOKUP(D191,[1]Sheet1!$B:$C,2,0)</f>
        <v>IPPB GJ</v>
      </c>
      <c r="F191" s="6">
        <v>0</v>
      </c>
      <c r="G191" s="6">
        <v>4428</v>
      </c>
      <c r="H191" s="6">
        <v>4428</v>
      </c>
      <c r="I191" s="6">
        <v>0</v>
      </c>
      <c r="J191" s="6">
        <v>0</v>
      </c>
      <c r="K191" s="6">
        <v>0</v>
      </c>
      <c r="L191" s="6">
        <v>4428</v>
      </c>
      <c r="M191" s="6">
        <v>0</v>
      </c>
      <c r="N191" s="6">
        <v>57100</v>
      </c>
      <c r="O191" s="6">
        <v>0</v>
      </c>
      <c r="P191" s="6">
        <v>0</v>
      </c>
      <c r="Q191" s="2">
        <f t="shared" si="2"/>
        <v>0</v>
      </c>
    </row>
    <row r="192" spans="1:17" ht="19.5" hidden="1" customHeight="1">
      <c r="A192" s="44">
        <v>191</v>
      </c>
      <c r="B192" s="45" t="s">
        <v>491</v>
      </c>
      <c r="C192" s="46" t="str">
        <f>VLOOKUP(B192,[1]Sheet1!$B:$C,2,0)</f>
        <v>IPPB</v>
      </c>
      <c r="D192" s="45" t="s">
        <v>504</v>
      </c>
      <c r="E192" s="46" t="str">
        <f>VLOOKUP(D192,[1]Sheet1!$B:$C,2,0)</f>
        <v>IPPB HR</v>
      </c>
      <c r="F192" s="6">
        <v>0</v>
      </c>
      <c r="G192" s="6">
        <v>860</v>
      </c>
      <c r="H192" s="6">
        <v>860</v>
      </c>
      <c r="I192" s="6">
        <v>0</v>
      </c>
      <c r="J192" s="6">
        <v>0</v>
      </c>
      <c r="K192" s="6">
        <v>0</v>
      </c>
      <c r="L192" s="6">
        <v>860</v>
      </c>
      <c r="M192" s="6">
        <v>0</v>
      </c>
      <c r="N192" s="6">
        <v>7833</v>
      </c>
      <c r="O192" s="6">
        <v>0</v>
      </c>
      <c r="P192" s="6">
        <v>0</v>
      </c>
      <c r="Q192" s="2">
        <f t="shared" si="2"/>
        <v>0</v>
      </c>
    </row>
    <row r="193" spans="1:17" ht="19.5" hidden="1" customHeight="1">
      <c r="A193" s="44">
        <v>192</v>
      </c>
      <c r="B193" s="45" t="s">
        <v>491</v>
      </c>
      <c r="C193" s="46" t="str">
        <f>VLOOKUP(B193,[1]Sheet1!$B:$C,2,0)</f>
        <v>IPPB</v>
      </c>
      <c r="D193" s="45" t="s">
        <v>664</v>
      </c>
      <c r="E193" s="46" t="str">
        <f>VLOOKUP(D193,[1]Sheet1!$B:$C,2,0)</f>
        <v>IPPB HP</v>
      </c>
      <c r="F193" s="6">
        <v>0</v>
      </c>
      <c r="G193" s="6">
        <v>125</v>
      </c>
      <c r="H193" s="6">
        <v>125</v>
      </c>
      <c r="I193" s="6">
        <v>0</v>
      </c>
      <c r="J193" s="6">
        <v>0</v>
      </c>
      <c r="K193" s="6">
        <v>0</v>
      </c>
      <c r="L193" s="6">
        <v>125</v>
      </c>
      <c r="M193" s="6">
        <v>0</v>
      </c>
      <c r="N193" s="6">
        <v>1996</v>
      </c>
      <c r="O193" s="6">
        <v>0</v>
      </c>
      <c r="P193" s="6">
        <v>0</v>
      </c>
      <c r="Q193" s="2">
        <f t="shared" si="2"/>
        <v>0</v>
      </c>
    </row>
    <row r="194" spans="1:17" ht="19.5" hidden="1" customHeight="1">
      <c r="A194" s="44">
        <v>193</v>
      </c>
      <c r="B194" s="6" t="s">
        <v>491</v>
      </c>
      <c r="C194" s="46" t="str">
        <f>VLOOKUP(B194,[1]Sheet1!$B:$C,2,0)</f>
        <v>IPPB</v>
      </c>
      <c r="D194" s="6" t="s">
        <v>668</v>
      </c>
      <c r="E194" s="46" t="str">
        <f>VLOOKUP(D194,[1]Sheet1!$B:$C,2,0)</f>
        <v>IPPB JK</v>
      </c>
      <c r="F194" s="6">
        <v>0</v>
      </c>
      <c r="G194" s="6">
        <v>263</v>
      </c>
      <c r="H194" s="6">
        <v>263</v>
      </c>
      <c r="I194" s="6">
        <v>0</v>
      </c>
      <c r="J194" s="6">
        <v>0</v>
      </c>
      <c r="K194" s="6">
        <v>0</v>
      </c>
      <c r="L194" s="6">
        <v>263</v>
      </c>
      <c r="M194" s="6">
        <v>0</v>
      </c>
      <c r="N194" s="6">
        <v>7104</v>
      </c>
      <c r="O194" s="6">
        <v>0</v>
      </c>
      <c r="P194" s="6">
        <v>0</v>
      </c>
      <c r="Q194" s="2">
        <f t="shared" si="2"/>
        <v>0</v>
      </c>
    </row>
    <row r="195" spans="1:17" ht="19.5" hidden="1" customHeight="1">
      <c r="A195" s="44">
        <v>194</v>
      </c>
      <c r="B195" s="6" t="s">
        <v>491</v>
      </c>
      <c r="C195" s="46" t="str">
        <f>VLOOKUP(B195,[1]Sheet1!$B:$C,2,0)</f>
        <v>IPPB</v>
      </c>
      <c r="D195" s="6" t="s">
        <v>674</v>
      </c>
      <c r="E195" s="46" t="str">
        <f>VLOOKUP(D195,[1]Sheet1!$B:$C,2,0)</f>
        <v>IPPB JH</v>
      </c>
      <c r="F195" s="6">
        <v>0</v>
      </c>
      <c r="G195" s="6">
        <v>5130</v>
      </c>
      <c r="H195" s="6">
        <v>5130</v>
      </c>
      <c r="I195" s="6">
        <v>0</v>
      </c>
      <c r="J195" s="6">
        <v>0</v>
      </c>
      <c r="K195" s="6">
        <v>0</v>
      </c>
      <c r="L195" s="6">
        <v>5130</v>
      </c>
      <c r="M195" s="6">
        <v>0</v>
      </c>
      <c r="N195" s="6">
        <v>15913</v>
      </c>
      <c r="O195" s="6">
        <v>0</v>
      </c>
      <c r="P195" s="6">
        <v>0</v>
      </c>
      <c r="Q195" s="2">
        <f t="shared" ref="Q195:Q258" si="3">H195-L195</f>
        <v>0</v>
      </c>
    </row>
    <row r="196" spans="1:17" ht="19.5" hidden="1" customHeight="1">
      <c r="A196" s="44">
        <v>195</v>
      </c>
      <c r="B196" s="6" t="s">
        <v>491</v>
      </c>
      <c r="C196" s="46" t="str">
        <f>VLOOKUP(B196,[1]Sheet1!$B:$C,2,0)</f>
        <v>IPPB</v>
      </c>
      <c r="D196" s="6" t="s">
        <v>675</v>
      </c>
      <c r="E196" s="46" t="str">
        <f>VLOOKUP(D196,[1]Sheet1!$B:$C,2,0)</f>
        <v>IPPB KN</v>
      </c>
      <c r="F196" s="6">
        <v>0</v>
      </c>
      <c r="G196" s="6">
        <v>534</v>
      </c>
      <c r="H196" s="6">
        <v>529</v>
      </c>
      <c r="I196" s="6">
        <v>5</v>
      </c>
      <c r="J196" s="6">
        <v>0</v>
      </c>
      <c r="K196" s="6">
        <v>0</v>
      </c>
      <c r="L196" s="6">
        <v>534</v>
      </c>
      <c r="M196" s="6">
        <v>0</v>
      </c>
      <c r="N196" s="6">
        <v>31151</v>
      </c>
      <c r="O196" s="6">
        <v>0</v>
      </c>
      <c r="P196" s="6">
        <v>0</v>
      </c>
      <c r="Q196" s="51">
        <f t="shared" si="3"/>
        <v>-5</v>
      </c>
    </row>
    <row r="197" spans="1:17" ht="19.5" hidden="1" customHeight="1">
      <c r="A197" s="44">
        <v>196</v>
      </c>
      <c r="B197" s="6" t="s">
        <v>491</v>
      </c>
      <c r="C197" s="46" t="str">
        <f>VLOOKUP(B197,[1]Sheet1!$B:$C,2,0)</f>
        <v>IPPB</v>
      </c>
      <c r="D197" s="6" t="s">
        <v>505</v>
      </c>
      <c r="E197" s="46" t="str">
        <f>VLOOKUP(D197,[1]Sheet1!$B:$C,2,0)</f>
        <v>IPPB KR</v>
      </c>
      <c r="F197" s="6">
        <v>0</v>
      </c>
      <c r="G197" s="6">
        <v>882</v>
      </c>
      <c r="H197" s="6">
        <v>882</v>
      </c>
      <c r="I197" s="6">
        <v>0</v>
      </c>
      <c r="J197" s="6">
        <v>0</v>
      </c>
      <c r="K197" s="6">
        <v>0</v>
      </c>
      <c r="L197" s="6">
        <v>882</v>
      </c>
      <c r="M197" s="6">
        <v>0</v>
      </c>
      <c r="N197" s="6">
        <v>3189</v>
      </c>
      <c r="O197" s="6">
        <v>0</v>
      </c>
      <c r="P197" s="6">
        <v>0</v>
      </c>
      <c r="Q197" s="2">
        <f t="shared" si="3"/>
        <v>0</v>
      </c>
    </row>
    <row r="198" spans="1:17" ht="19.5" hidden="1" customHeight="1">
      <c r="A198" s="44">
        <v>197</v>
      </c>
      <c r="B198" s="6" t="s">
        <v>491</v>
      </c>
      <c r="C198" s="46" t="str">
        <f>VLOOKUP(B198,[1]Sheet1!$B:$C,2,0)</f>
        <v>IPPB</v>
      </c>
      <c r="D198" s="6" t="s">
        <v>506</v>
      </c>
      <c r="E198" s="46" t="str">
        <f>VLOOKUP(D198,[1]Sheet1!$B:$C,2,0)</f>
        <v>IPPB MP</v>
      </c>
      <c r="F198" s="6">
        <v>0</v>
      </c>
      <c r="G198" s="6">
        <v>13153</v>
      </c>
      <c r="H198" s="6">
        <v>13153</v>
      </c>
      <c r="I198" s="6">
        <v>0</v>
      </c>
      <c r="J198" s="6">
        <v>0</v>
      </c>
      <c r="K198" s="6">
        <v>0</v>
      </c>
      <c r="L198" s="6">
        <v>13153</v>
      </c>
      <c r="M198" s="6">
        <v>0</v>
      </c>
      <c r="N198" s="6">
        <v>99197</v>
      </c>
      <c r="O198" s="6">
        <v>0</v>
      </c>
      <c r="P198" s="6">
        <v>0</v>
      </c>
      <c r="Q198" s="2">
        <f t="shared" si="3"/>
        <v>0</v>
      </c>
    </row>
    <row r="199" spans="1:17" ht="19.5" hidden="1" customHeight="1">
      <c r="A199" s="44">
        <v>198</v>
      </c>
      <c r="B199" s="6" t="s">
        <v>491</v>
      </c>
      <c r="C199" s="46" t="str">
        <f>VLOOKUP(B199,[1]Sheet1!$B:$C,2,0)</f>
        <v>IPPB</v>
      </c>
      <c r="D199" s="6" t="s">
        <v>492</v>
      </c>
      <c r="E199" s="46" t="str">
        <f>VLOOKUP(D199,[1]Sheet1!$B:$C,2,0)</f>
        <v>IPPB MH</v>
      </c>
      <c r="F199" s="6">
        <v>0</v>
      </c>
      <c r="G199" s="6">
        <v>9292</v>
      </c>
      <c r="H199" s="6">
        <v>9292</v>
      </c>
      <c r="I199" s="6">
        <v>0</v>
      </c>
      <c r="J199" s="6">
        <v>0</v>
      </c>
      <c r="K199" s="6">
        <v>0</v>
      </c>
      <c r="L199" s="6">
        <v>9292</v>
      </c>
      <c r="M199" s="6">
        <v>0</v>
      </c>
      <c r="N199" s="6">
        <v>88227</v>
      </c>
      <c r="O199" s="6">
        <v>0</v>
      </c>
      <c r="P199" s="6">
        <v>0</v>
      </c>
      <c r="Q199" s="2">
        <f t="shared" si="3"/>
        <v>0</v>
      </c>
    </row>
    <row r="200" spans="1:17" ht="19.5" hidden="1" customHeight="1">
      <c r="A200" s="44">
        <v>199</v>
      </c>
      <c r="B200" s="45" t="s">
        <v>491</v>
      </c>
      <c r="C200" s="46" t="str">
        <f>VLOOKUP(B200,[1]Sheet1!$B:$C,2,0)</f>
        <v>IPPB</v>
      </c>
      <c r="D200" s="45" t="s">
        <v>676</v>
      </c>
      <c r="E200" s="46" t="str">
        <f>VLOOKUP(D200,[1]Sheet1!$B:$C,2,0)</f>
        <v>IPPB NE</v>
      </c>
      <c r="F200" s="6">
        <v>0</v>
      </c>
      <c r="G200" s="6">
        <v>866</v>
      </c>
      <c r="H200" s="6">
        <v>866</v>
      </c>
      <c r="I200" s="6">
        <v>0</v>
      </c>
      <c r="J200" s="6">
        <v>0</v>
      </c>
      <c r="K200" s="6">
        <v>0</v>
      </c>
      <c r="L200" s="6">
        <v>866</v>
      </c>
      <c r="M200" s="6">
        <v>0</v>
      </c>
      <c r="N200" s="6">
        <v>4057</v>
      </c>
      <c r="O200" s="6">
        <v>0</v>
      </c>
      <c r="P200" s="6">
        <v>0</v>
      </c>
      <c r="Q200" s="2">
        <f t="shared" si="3"/>
        <v>0</v>
      </c>
    </row>
    <row r="201" spans="1:17" ht="19.5" hidden="1" customHeight="1">
      <c r="A201" s="44">
        <v>200</v>
      </c>
      <c r="B201" s="6" t="s">
        <v>491</v>
      </c>
      <c r="C201" s="46" t="str">
        <f>VLOOKUP(B201,[1]Sheet1!$B:$C,2,0)</f>
        <v>IPPB</v>
      </c>
      <c r="D201" s="6" t="s">
        <v>507</v>
      </c>
      <c r="E201" s="46" t="str">
        <f>VLOOKUP(D201,[1]Sheet1!$B:$C,2,0)</f>
        <v>IPPB OD</v>
      </c>
      <c r="F201" s="6">
        <v>0</v>
      </c>
      <c r="G201" s="6">
        <v>7623</v>
      </c>
      <c r="H201" s="6">
        <v>7623</v>
      </c>
      <c r="I201" s="6">
        <v>0</v>
      </c>
      <c r="J201" s="6">
        <v>0</v>
      </c>
      <c r="K201" s="6">
        <v>0</v>
      </c>
      <c r="L201" s="6">
        <v>7623</v>
      </c>
      <c r="M201" s="6">
        <v>0</v>
      </c>
      <c r="N201" s="6">
        <v>75609</v>
      </c>
      <c r="O201" s="6">
        <v>0</v>
      </c>
      <c r="P201" s="6">
        <v>0</v>
      </c>
      <c r="Q201" s="2">
        <f t="shared" si="3"/>
        <v>0</v>
      </c>
    </row>
    <row r="202" spans="1:17" ht="19.5" hidden="1" customHeight="1">
      <c r="A202" s="44">
        <v>201</v>
      </c>
      <c r="B202" s="45" t="s">
        <v>491</v>
      </c>
      <c r="C202" s="46" t="str">
        <f>VLOOKUP(B202,[1]Sheet1!$B:$C,2,0)</f>
        <v>IPPB</v>
      </c>
      <c r="D202" s="45" t="s">
        <v>508</v>
      </c>
      <c r="E202" s="46" t="str">
        <f>VLOOKUP(D202,[1]Sheet1!$B:$C,2,0)</f>
        <v>IPPB PB</v>
      </c>
      <c r="F202" s="6">
        <v>0</v>
      </c>
      <c r="G202" s="6">
        <v>540</v>
      </c>
      <c r="H202" s="6">
        <v>540</v>
      </c>
      <c r="I202" s="6">
        <v>0</v>
      </c>
      <c r="J202" s="6">
        <v>0</v>
      </c>
      <c r="K202" s="6">
        <v>0</v>
      </c>
      <c r="L202" s="6">
        <v>540</v>
      </c>
      <c r="M202" s="6">
        <v>0</v>
      </c>
      <c r="N202" s="6">
        <v>2918</v>
      </c>
      <c r="O202" s="6">
        <v>0</v>
      </c>
      <c r="P202" s="6">
        <v>0</v>
      </c>
      <c r="Q202" s="2">
        <f t="shared" si="3"/>
        <v>0</v>
      </c>
    </row>
    <row r="203" spans="1:17" ht="19.5" hidden="1" customHeight="1">
      <c r="A203" s="44">
        <v>202</v>
      </c>
      <c r="B203" s="6" t="s">
        <v>491</v>
      </c>
      <c r="C203" s="46" t="str">
        <f>VLOOKUP(B203,[1]Sheet1!$B:$C,2,0)</f>
        <v>IPPB</v>
      </c>
      <c r="D203" s="6" t="s">
        <v>509</v>
      </c>
      <c r="E203" s="46" t="str">
        <f>VLOOKUP(D203,[1]Sheet1!$B:$C,2,0)</f>
        <v>IPPB RJ</v>
      </c>
      <c r="F203" s="6">
        <v>0</v>
      </c>
      <c r="G203" s="6">
        <v>6513</v>
      </c>
      <c r="H203" s="6">
        <v>6513</v>
      </c>
      <c r="I203" s="6">
        <v>0</v>
      </c>
      <c r="J203" s="6">
        <v>0</v>
      </c>
      <c r="K203" s="6">
        <v>0</v>
      </c>
      <c r="L203" s="6">
        <v>6513</v>
      </c>
      <c r="M203" s="6">
        <v>0</v>
      </c>
      <c r="N203" s="6">
        <v>41030</v>
      </c>
      <c r="O203" s="6">
        <v>0</v>
      </c>
      <c r="P203" s="6">
        <v>0</v>
      </c>
      <c r="Q203" s="2">
        <f t="shared" si="3"/>
        <v>0</v>
      </c>
    </row>
    <row r="204" spans="1:17" ht="19.5" hidden="1" customHeight="1">
      <c r="A204" s="44">
        <v>203</v>
      </c>
      <c r="B204" s="45" t="s">
        <v>491</v>
      </c>
      <c r="C204" s="46" t="str">
        <f>VLOOKUP(B204,[1]Sheet1!$B:$C,2,0)</f>
        <v>IPPB</v>
      </c>
      <c r="D204" s="45" t="s">
        <v>510</v>
      </c>
      <c r="E204" s="46" t="str">
        <f>VLOOKUP(D204,[1]Sheet1!$B:$C,2,0)</f>
        <v>IPPB TN</v>
      </c>
      <c r="F204" s="6">
        <v>0</v>
      </c>
      <c r="G204" s="6">
        <v>6448</v>
      </c>
      <c r="H204" s="6">
        <v>6448</v>
      </c>
      <c r="I204" s="6">
        <v>0</v>
      </c>
      <c r="J204" s="6">
        <v>0</v>
      </c>
      <c r="K204" s="6">
        <v>0</v>
      </c>
      <c r="L204" s="6">
        <v>6448</v>
      </c>
      <c r="M204" s="6">
        <v>0</v>
      </c>
      <c r="N204" s="6">
        <v>89015</v>
      </c>
      <c r="O204" s="6">
        <v>0</v>
      </c>
      <c r="P204" s="6">
        <v>0</v>
      </c>
      <c r="Q204" s="2">
        <f t="shared" si="3"/>
        <v>0</v>
      </c>
    </row>
    <row r="205" spans="1:17" ht="19.5" hidden="1" customHeight="1">
      <c r="A205" s="44">
        <v>204</v>
      </c>
      <c r="B205" s="45" t="s">
        <v>491</v>
      </c>
      <c r="C205" s="46" t="str">
        <f>VLOOKUP(B205,[1]Sheet1!$B:$C,2,0)</f>
        <v>IPPB</v>
      </c>
      <c r="D205" s="45" t="s">
        <v>493</v>
      </c>
      <c r="E205" s="46" t="str">
        <f>VLOOKUP(D205,[1]Sheet1!$B:$C,2,0)</f>
        <v>IPPB TL</v>
      </c>
      <c r="F205" s="6">
        <v>0</v>
      </c>
      <c r="G205" s="6">
        <v>952</v>
      </c>
      <c r="H205" s="6">
        <v>952</v>
      </c>
      <c r="I205" s="6">
        <v>0</v>
      </c>
      <c r="J205" s="6">
        <v>0</v>
      </c>
      <c r="K205" s="6">
        <v>0</v>
      </c>
      <c r="L205" s="6">
        <v>952</v>
      </c>
      <c r="M205" s="6">
        <v>0</v>
      </c>
      <c r="N205" s="6">
        <v>9190</v>
      </c>
      <c r="O205" s="6">
        <v>0</v>
      </c>
      <c r="P205" s="6">
        <v>0</v>
      </c>
      <c r="Q205" s="2">
        <f t="shared" si="3"/>
        <v>0</v>
      </c>
    </row>
    <row r="206" spans="1:17" ht="19.5" hidden="1" customHeight="1">
      <c r="A206" s="44">
        <v>205</v>
      </c>
      <c r="B206" s="6" t="s">
        <v>491</v>
      </c>
      <c r="C206" s="46" t="str">
        <f>VLOOKUP(B206,[1]Sheet1!$B:$C,2,0)</f>
        <v>IPPB</v>
      </c>
      <c r="D206" s="6" t="s">
        <v>511</v>
      </c>
      <c r="E206" s="46" t="str">
        <f>VLOOKUP(D206,[1]Sheet1!$B:$C,2,0)</f>
        <v>IPPB UP</v>
      </c>
      <c r="F206" s="6">
        <v>0</v>
      </c>
      <c r="G206" s="6">
        <v>74077</v>
      </c>
      <c r="H206" s="6">
        <v>74077</v>
      </c>
      <c r="I206" s="6">
        <v>0</v>
      </c>
      <c r="J206" s="6">
        <v>0</v>
      </c>
      <c r="K206" s="6">
        <v>0</v>
      </c>
      <c r="L206" s="6">
        <v>74077</v>
      </c>
      <c r="M206" s="6">
        <v>0</v>
      </c>
      <c r="N206" s="6">
        <v>214809</v>
      </c>
      <c r="O206" s="6">
        <v>0</v>
      </c>
      <c r="P206" s="6">
        <v>0</v>
      </c>
      <c r="Q206" s="2">
        <f t="shared" si="3"/>
        <v>0</v>
      </c>
    </row>
    <row r="207" spans="1:17" ht="19.5" hidden="1" customHeight="1">
      <c r="A207" s="44">
        <v>206</v>
      </c>
      <c r="B207" s="45" t="s">
        <v>491</v>
      </c>
      <c r="C207" s="46" t="str">
        <f>VLOOKUP(B207,[1]Sheet1!$B:$C,2,0)</f>
        <v>IPPB</v>
      </c>
      <c r="D207" s="45" t="s">
        <v>512</v>
      </c>
      <c r="E207" s="46" t="str">
        <f>VLOOKUP(D207,[1]Sheet1!$B:$C,2,0)</f>
        <v>IPPB UK</v>
      </c>
      <c r="F207" s="6">
        <v>0</v>
      </c>
      <c r="G207" s="6">
        <v>1797</v>
      </c>
      <c r="H207" s="6">
        <v>1797</v>
      </c>
      <c r="I207" s="6">
        <v>0</v>
      </c>
      <c r="J207" s="6">
        <v>0</v>
      </c>
      <c r="K207" s="6">
        <v>0</v>
      </c>
      <c r="L207" s="6">
        <v>1797</v>
      </c>
      <c r="M207" s="6">
        <v>0</v>
      </c>
      <c r="N207" s="6">
        <v>7425</v>
      </c>
      <c r="O207" s="6">
        <v>0</v>
      </c>
      <c r="P207" s="6">
        <v>0</v>
      </c>
      <c r="Q207" s="2">
        <f t="shared" si="3"/>
        <v>0</v>
      </c>
    </row>
    <row r="208" spans="1:17" ht="19.5" hidden="1" customHeight="1">
      <c r="A208" s="44">
        <v>207</v>
      </c>
      <c r="B208" s="6" t="s">
        <v>491</v>
      </c>
      <c r="C208" s="46" t="str">
        <f>VLOOKUP(B208,[1]Sheet1!$B:$C,2,0)</f>
        <v>IPPB</v>
      </c>
      <c r="D208" s="6" t="s">
        <v>513</v>
      </c>
      <c r="E208" s="46" t="str">
        <f>VLOOKUP(D208,[1]Sheet1!$B:$C,2,0)</f>
        <v>IPPB WB</v>
      </c>
      <c r="F208" s="6">
        <v>0</v>
      </c>
      <c r="G208" s="6">
        <v>78896</v>
      </c>
      <c r="H208" s="6">
        <v>78896</v>
      </c>
      <c r="I208" s="6">
        <v>0</v>
      </c>
      <c r="J208" s="6">
        <v>0</v>
      </c>
      <c r="K208" s="6">
        <v>0</v>
      </c>
      <c r="L208" s="6">
        <v>78896</v>
      </c>
      <c r="M208" s="6">
        <v>0</v>
      </c>
      <c r="N208" s="6">
        <v>369310</v>
      </c>
      <c r="O208" s="6">
        <v>0</v>
      </c>
      <c r="P208" s="6">
        <v>0</v>
      </c>
      <c r="Q208" s="2">
        <f t="shared" si="3"/>
        <v>0</v>
      </c>
    </row>
    <row r="209" spans="1:17" ht="19.5" hidden="1" customHeight="1">
      <c r="A209" s="44">
        <v>208</v>
      </c>
      <c r="B209" s="6" t="s">
        <v>656</v>
      </c>
      <c r="C209" s="46" t="str">
        <f>VLOOKUP(B209,[1]Sheet1!$B:$C,2,0)</f>
        <v>Labour Welfare Department Assam</v>
      </c>
      <c r="D209" s="6" t="s">
        <v>658</v>
      </c>
      <c r="E209" s="46" t="str">
        <f>VLOOKUP(D209,[1]Sheet1!$B:$C,2,0)</f>
        <v xml:space="preserve">LWD Kamrup metro	</v>
      </c>
      <c r="F209" s="6">
        <v>0</v>
      </c>
      <c r="G209" s="6">
        <v>95</v>
      </c>
      <c r="H209" s="6">
        <v>1</v>
      </c>
      <c r="I209" s="6">
        <v>94</v>
      </c>
      <c r="J209" s="6">
        <v>0</v>
      </c>
      <c r="K209" s="6">
        <v>0</v>
      </c>
      <c r="L209" s="6">
        <v>0</v>
      </c>
      <c r="M209" s="6">
        <v>108</v>
      </c>
      <c r="N209" s="6">
        <v>369</v>
      </c>
      <c r="O209" s="6">
        <v>2</v>
      </c>
      <c r="P209" s="6">
        <v>27</v>
      </c>
      <c r="Q209" s="2">
        <f t="shared" si="3"/>
        <v>1</v>
      </c>
    </row>
    <row r="210" spans="1:17" ht="19.5" hidden="1" customHeight="1">
      <c r="A210" s="44">
        <v>209</v>
      </c>
      <c r="B210" s="6" t="s">
        <v>656</v>
      </c>
      <c r="C210" s="46" t="str">
        <f>VLOOKUP(B210,[1]Sheet1!$B:$C,2,0)</f>
        <v>Labour Welfare Department Assam</v>
      </c>
      <c r="D210" s="6" t="s">
        <v>734</v>
      </c>
      <c r="E210" s="46" t="str">
        <f>VLOOKUP(D210,[1]Sheet1!$B:$C,2,0)</f>
        <v>LWD Kamrup</v>
      </c>
      <c r="F210" s="6">
        <v>0</v>
      </c>
      <c r="G210" s="6">
        <v>130</v>
      </c>
      <c r="H210" s="6">
        <v>0</v>
      </c>
      <c r="I210" s="6">
        <v>130</v>
      </c>
      <c r="J210" s="6">
        <v>0</v>
      </c>
      <c r="K210" s="6">
        <v>0</v>
      </c>
      <c r="L210" s="6">
        <v>0</v>
      </c>
      <c r="M210" s="6">
        <v>149</v>
      </c>
      <c r="N210" s="6">
        <v>973</v>
      </c>
      <c r="O210" s="6">
        <v>10</v>
      </c>
      <c r="P210" s="6">
        <v>28</v>
      </c>
      <c r="Q210" s="2">
        <f t="shared" si="3"/>
        <v>0</v>
      </c>
    </row>
    <row r="211" spans="1:17" ht="19.5" hidden="1" customHeight="1">
      <c r="A211" s="44">
        <v>210</v>
      </c>
      <c r="B211" s="6" t="s">
        <v>656</v>
      </c>
      <c r="C211" s="46" t="str">
        <f>VLOOKUP(B211,[1]Sheet1!$B:$C,2,0)</f>
        <v>Labour Welfare Department Assam</v>
      </c>
      <c r="D211" s="6" t="s">
        <v>686</v>
      </c>
      <c r="E211" s="46" t="str">
        <f>VLOOKUP(D211,[1]Sheet1!$B:$C,2,0)</f>
        <v>LWD Barpeta</v>
      </c>
      <c r="F211" s="6">
        <v>0</v>
      </c>
      <c r="G211" s="6">
        <v>253</v>
      </c>
      <c r="H211" s="6">
        <v>1</v>
      </c>
      <c r="I211" s="6">
        <v>252</v>
      </c>
      <c r="J211" s="6">
        <v>0</v>
      </c>
      <c r="K211" s="6">
        <v>0</v>
      </c>
      <c r="L211" s="6">
        <v>0</v>
      </c>
      <c r="M211" s="6">
        <v>1429</v>
      </c>
      <c r="N211" s="6">
        <v>3001</v>
      </c>
      <c r="O211" s="6">
        <v>50</v>
      </c>
      <c r="P211" s="6">
        <v>93</v>
      </c>
      <c r="Q211" s="2">
        <f t="shared" si="3"/>
        <v>1</v>
      </c>
    </row>
    <row r="212" spans="1:17" ht="19.5" hidden="1" customHeight="1">
      <c r="A212" s="44">
        <v>211</v>
      </c>
      <c r="B212" s="6" t="s">
        <v>656</v>
      </c>
      <c r="C212" s="46" t="str">
        <f>VLOOKUP(B212,[1]Sheet1!$B:$C,2,0)</f>
        <v>Labour Welfare Department Assam</v>
      </c>
      <c r="D212" s="6" t="s">
        <v>687</v>
      </c>
      <c r="E212" s="46" t="str">
        <f>VLOOKUP(D212,[1]Sheet1!$B:$C,2,0)</f>
        <v>LWD Nalbari</v>
      </c>
      <c r="F212" s="6">
        <v>0</v>
      </c>
      <c r="G212" s="6">
        <v>409</v>
      </c>
      <c r="H212" s="6">
        <v>2</v>
      </c>
      <c r="I212" s="6">
        <v>407</v>
      </c>
      <c r="J212" s="6">
        <v>0</v>
      </c>
      <c r="K212" s="6">
        <v>0</v>
      </c>
      <c r="L212" s="6">
        <v>0</v>
      </c>
      <c r="M212" s="6">
        <v>616</v>
      </c>
      <c r="N212" s="6">
        <v>2941</v>
      </c>
      <c r="O212" s="6">
        <v>45</v>
      </c>
      <c r="P212" s="6">
        <v>67</v>
      </c>
      <c r="Q212" s="2">
        <f t="shared" si="3"/>
        <v>2</v>
      </c>
    </row>
    <row r="213" spans="1:17" ht="19.5" hidden="1" customHeight="1">
      <c r="A213" s="44">
        <v>212</v>
      </c>
      <c r="B213" s="6" t="s">
        <v>656</v>
      </c>
      <c r="C213" s="46" t="str">
        <f>VLOOKUP(B213,[1]Sheet1!$B:$C,2,0)</f>
        <v>Labour Welfare Department Assam</v>
      </c>
      <c r="D213" s="45" t="s">
        <v>749</v>
      </c>
      <c r="E213" s="46" t="str">
        <f>VLOOKUP(D213,[1]Sheet1!$B:$C,2,0)</f>
        <v>LWD Nagaon</v>
      </c>
      <c r="F213" s="6">
        <v>0</v>
      </c>
      <c r="G213" s="6">
        <v>76</v>
      </c>
      <c r="H213" s="6">
        <v>1</v>
      </c>
      <c r="I213" s="6">
        <v>75</v>
      </c>
      <c r="J213" s="6">
        <v>0</v>
      </c>
      <c r="K213" s="6">
        <v>0</v>
      </c>
      <c r="L213" s="6">
        <v>0</v>
      </c>
      <c r="M213" s="6">
        <v>2184</v>
      </c>
      <c r="N213" s="6">
        <v>3136</v>
      </c>
      <c r="O213" s="6">
        <v>232</v>
      </c>
      <c r="P213" s="6">
        <v>947</v>
      </c>
      <c r="Q213" s="2">
        <f t="shared" si="3"/>
        <v>1</v>
      </c>
    </row>
    <row r="214" spans="1:17" ht="19.5" hidden="1" customHeight="1">
      <c r="A214" s="44">
        <v>213</v>
      </c>
      <c r="B214" s="45" t="s">
        <v>656</v>
      </c>
      <c r="C214" s="46" t="str">
        <f>VLOOKUP(B214,[1]Sheet1!$B:$C,2,0)</f>
        <v>Labour Welfare Department Assam</v>
      </c>
      <c r="D214" s="45" t="s">
        <v>794</v>
      </c>
      <c r="E214" s="46" t="str">
        <f>VLOOKUP(D214,[1]Sheet1!$B:$C,2,0)</f>
        <v>LWD Karbi Anglong</v>
      </c>
      <c r="F214" s="6">
        <v>0</v>
      </c>
      <c r="G214" s="6">
        <v>43</v>
      </c>
      <c r="H214" s="6">
        <v>0</v>
      </c>
      <c r="I214" s="6">
        <v>43</v>
      </c>
      <c r="J214" s="6">
        <v>0</v>
      </c>
      <c r="K214" s="6">
        <v>0</v>
      </c>
      <c r="L214" s="6">
        <v>0</v>
      </c>
      <c r="M214" s="6">
        <v>159</v>
      </c>
      <c r="N214" s="6">
        <v>229</v>
      </c>
      <c r="O214" s="6">
        <v>4</v>
      </c>
      <c r="P214" s="6">
        <v>58</v>
      </c>
      <c r="Q214" s="2">
        <f t="shared" si="3"/>
        <v>0</v>
      </c>
    </row>
    <row r="215" spans="1:17" ht="19.5" hidden="1" customHeight="1">
      <c r="A215" s="44">
        <v>214</v>
      </c>
      <c r="B215" s="6" t="s">
        <v>656</v>
      </c>
      <c r="C215" s="46" t="str">
        <f>VLOOKUP(B215,[1]Sheet1!$B:$C,2,0)</f>
        <v>Labour Welfare Department Assam</v>
      </c>
      <c r="D215" s="6" t="s">
        <v>721</v>
      </c>
      <c r="E215" s="46" t="str">
        <f>VLOOKUP(D215,[1]Sheet1!$B:$C,2,0)</f>
        <v>LWD West Karbi Anglong</v>
      </c>
      <c r="F215" s="6">
        <v>0</v>
      </c>
      <c r="G215" s="6">
        <v>112</v>
      </c>
      <c r="H215" s="6">
        <v>2</v>
      </c>
      <c r="I215" s="6">
        <v>110</v>
      </c>
      <c r="J215" s="6">
        <v>0</v>
      </c>
      <c r="K215" s="6">
        <v>0</v>
      </c>
      <c r="L215" s="6">
        <v>0</v>
      </c>
      <c r="M215" s="6">
        <v>407</v>
      </c>
      <c r="N215" s="6">
        <v>1162</v>
      </c>
      <c r="O215" s="6">
        <v>11</v>
      </c>
      <c r="P215" s="6">
        <v>119</v>
      </c>
      <c r="Q215" s="2">
        <f t="shared" si="3"/>
        <v>2</v>
      </c>
    </row>
    <row r="216" spans="1:17" ht="19.5" hidden="1" customHeight="1">
      <c r="A216" s="44">
        <v>215</v>
      </c>
      <c r="B216" s="6" t="s">
        <v>656</v>
      </c>
      <c r="C216" s="46" t="str">
        <f>VLOOKUP(B216,[1]Sheet1!$B:$C,2,0)</f>
        <v>Labour Welfare Department Assam</v>
      </c>
      <c r="D216" s="6" t="s">
        <v>735</v>
      </c>
      <c r="E216" s="46" t="str">
        <f>VLOOKUP(D216,[1]Sheet1!$B:$C,2,0)</f>
        <v>LWD Morigaon</v>
      </c>
      <c r="F216" s="6">
        <v>0</v>
      </c>
      <c r="G216" s="6">
        <v>51</v>
      </c>
      <c r="H216" s="6">
        <v>0</v>
      </c>
      <c r="I216" s="6">
        <v>51</v>
      </c>
      <c r="J216" s="6">
        <v>0</v>
      </c>
      <c r="K216" s="6">
        <v>0</v>
      </c>
      <c r="L216" s="6">
        <v>0</v>
      </c>
      <c r="M216" s="6">
        <v>443</v>
      </c>
      <c r="N216" s="6">
        <v>1032</v>
      </c>
      <c r="O216" s="6">
        <v>9</v>
      </c>
      <c r="P216" s="6">
        <v>152</v>
      </c>
      <c r="Q216" s="2">
        <f t="shared" si="3"/>
        <v>0</v>
      </c>
    </row>
    <row r="217" spans="1:17" ht="19.5" hidden="1" customHeight="1">
      <c r="A217" s="44">
        <v>216</v>
      </c>
      <c r="B217" s="6" t="s">
        <v>656</v>
      </c>
      <c r="C217" s="46" t="str">
        <f>VLOOKUP(B217,[1]Sheet1!$B:$C,2,0)</f>
        <v>Labour Welfare Department Assam</v>
      </c>
      <c r="D217" s="6" t="s">
        <v>736</v>
      </c>
      <c r="E217" s="46" t="str">
        <f>VLOOKUP(D217,[1]Sheet1!$B:$C,2,0)</f>
        <v>LWD Hojai</v>
      </c>
      <c r="F217" s="6">
        <v>0</v>
      </c>
      <c r="G217" s="6">
        <v>47</v>
      </c>
      <c r="H217" s="6">
        <v>1</v>
      </c>
      <c r="I217" s="6">
        <v>46</v>
      </c>
      <c r="J217" s="6">
        <v>0</v>
      </c>
      <c r="K217" s="6">
        <v>0</v>
      </c>
      <c r="L217" s="6">
        <v>0</v>
      </c>
      <c r="M217" s="6">
        <v>581</v>
      </c>
      <c r="N217" s="6">
        <v>1011</v>
      </c>
      <c r="O217" s="6">
        <v>8</v>
      </c>
      <c r="P217" s="6">
        <v>242</v>
      </c>
      <c r="Q217" s="2">
        <f t="shared" si="3"/>
        <v>1</v>
      </c>
    </row>
    <row r="218" spans="1:17" ht="19.5" hidden="1" customHeight="1">
      <c r="A218" s="44">
        <v>217</v>
      </c>
      <c r="B218" s="6" t="s">
        <v>656</v>
      </c>
      <c r="C218" s="46" t="str">
        <f>VLOOKUP(B218,[1]Sheet1!$B:$C,2,0)</f>
        <v>Labour Welfare Department Assam</v>
      </c>
      <c r="D218" s="6" t="s">
        <v>680</v>
      </c>
      <c r="E218" s="46" t="str">
        <f>VLOOKUP(D218,[1]Sheet1!$B:$C,2,0)</f>
        <v xml:space="preserve">LWD Golaghat 	</v>
      </c>
      <c r="F218" s="6">
        <v>0</v>
      </c>
      <c r="G218" s="6">
        <v>241</v>
      </c>
      <c r="H218" s="6">
        <v>2</v>
      </c>
      <c r="I218" s="6">
        <v>239</v>
      </c>
      <c r="J218" s="6">
        <v>0</v>
      </c>
      <c r="K218" s="6">
        <v>0</v>
      </c>
      <c r="L218" s="6">
        <v>0</v>
      </c>
      <c r="M218" s="6">
        <v>1249</v>
      </c>
      <c r="N218" s="6">
        <v>683</v>
      </c>
      <c r="O218" s="6">
        <v>332</v>
      </c>
      <c r="P218" s="6">
        <v>409</v>
      </c>
      <c r="Q218" s="2">
        <f t="shared" si="3"/>
        <v>2</v>
      </c>
    </row>
    <row r="219" spans="1:17" ht="19.5" hidden="1" customHeight="1">
      <c r="A219" s="44">
        <v>218</v>
      </c>
      <c r="B219" s="6" t="s">
        <v>656</v>
      </c>
      <c r="C219" s="46" t="str">
        <f>VLOOKUP(B219,[1]Sheet1!$B:$C,2,0)</f>
        <v>Labour Welfare Department Assam</v>
      </c>
      <c r="D219" s="6" t="s">
        <v>688</v>
      </c>
      <c r="E219" s="46" t="str">
        <f>VLOOKUP(D219,[1]Sheet1!$B:$C,2,0)</f>
        <v>LWD Jorhat</v>
      </c>
      <c r="F219" s="6">
        <v>0</v>
      </c>
      <c r="G219" s="6">
        <v>219</v>
      </c>
      <c r="H219" s="6">
        <v>1</v>
      </c>
      <c r="I219" s="6">
        <v>218</v>
      </c>
      <c r="J219" s="6">
        <v>0</v>
      </c>
      <c r="K219" s="6">
        <v>0</v>
      </c>
      <c r="L219" s="6">
        <v>0</v>
      </c>
      <c r="M219" s="6">
        <v>259</v>
      </c>
      <c r="N219" s="6">
        <v>537</v>
      </c>
      <c r="O219" s="6">
        <v>14</v>
      </c>
      <c r="P219" s="6">
        <v>14</v>
      </c>
      <c r="Q219" s="2">
        <f t="shared" si="3"/>
        <v>1</v>
      </c>
    </row>
    <row r="220" spans="1:17" ht="19.5" hidden="1" customHeight="1">
      <c r="A220" s="44">
        <v>219</v>
      </c>
      <c r="B220" s="45" t="s">
        <v>656</v>
      </c>
      <c r="C220" s="46" t="str">
        <f>VLOOKUP(B220,[1]Sheet1!$B:$C,2,0)</f>
        <v>Labour Welfare Department Assam</v>
      </c>
      <c r="D220" s="45" t="s">
        <v>773</v>
      </c>
      <c r="E220" s="46" t="str">
        <f>VLOOKUP(D220,[1]Sheet1!$B:$C,2,0)</f>
        <v>LWD Majuli</v>
      </c>
      <c r="F220" s="6">
        <v>0</v>
      </c>
      <c r="G220" s="6">
        <v>25</v>
      </c>
      <c r="H220" s="6">
        <v>0</v>
      </c>
      <c r="I220" s="6">
        <v>25</v>
      </c>
      <c r="J220" s="6">
        <v>0</v>
      </c>
      <c r="K220" s="6">
        <v>0</v>
      </c>
      <c r="L220" s="6">
        <v>0</v>
      </c>
      <c r="M220" s="6">
        <v>115</v>
      </c>
      <c r="N220" s="6">
        <v>1436</v>
      </c>
      <c r="O220" s="6">
        <v>4</v>
      </c>
      <c r="P220" s="6">
        <v>12</v>
      </c>
      <c r="Q220" s="2">
        <f t="shared" si="3"/>
        <v>0</v>
      </c>
    </row>
    <row r="221" spans="1:17" ht="19.5" hidden="1" customHeight="1">
      <c r="A221" s="44">
        <v>220</v>
      </c>
      <c r="B221" s="6" t="s">
        <v>656</v>
      </c>
      <c r="C221" s="46" t="str">
        <f>VLOOKUP(B221,[1]Sheet1!$B:$C,2,0)</f>
        <v>Labour Welfare Department Assam</v>
      </c>
      <c r="D221" s="6" t="s">
        <v>689</v>
      </c>
      <c r="E221" s="46" t="str">
        <f>VLOOKUP(D221,[1]Sheet1!$B:$C,2,0)</f>
        <v>LWD Sivasagar</v>
      </c>
      <c r="F221" s="6">
        <v>0</v>
      </c>
      <c r="G221" s="6">
        <v>65</v>
      </c>
      <c r="H221" s="6">
        <v>0</v>
      </c>
      <c r="I221" s="6">
        <v>65</v>
      </c>
      <c r="J221" s="6">
        <v>0</v>
      </c>
      <c r="K221" s="6">
        <v>0</v>
      </c>
      <c r="L221" s="6">
        <v>0</v>
      </c>
      <c r="M221" s="6">
        <v>56</v>
      </c>
      <c r="N221" s="6">
        <v>358</v>
      </c>
      <c r="O221" s="6">
        <v>4</v>
      </c>
      <c r="P221" s="6">
        <v>8</v>
      </c>
      <c r="Q221" s="2">
        <f t="shared" si="3"/>
        <v>0</v>
      </c>
    </row>
    <row r="222" spans="1:17" ht="19.5" hidden="1" customHeight="1">
      <c r="A222" s="44">
        <v>221</v>
      </c>
      <c r="B222" s="6" t="s">
        <v>656</v>
      </c>
      <c r="C222" s="46" t="str">
        <f>VLOOKUP(B222,[1]Sheet1!$B:$C,2,0)</f>
        <v>Labour Welfare Department Assam</v>
      </c>
      <c r="D222" s="6" t="s">
        <v>722</v>
      </c>
      <c r="E222" s="46" t="str">
        <f>VLOOKUP(D222,[1]Sheet1!$B:$C,2,0)</f>
        <v>LWD Charaideo</v>
      </c>
      <c r="F222" s="6">
        <v>0</v>
      </c>
      <c r="G222" s="6">
        <v>127</v>
      </c>
      <c r="H222" s="6">
        <v>0</v>
      </c>
      <c r="I222" s="6">
        <v>127</v>
      </c>
      <c r="J222" s="6">
        <v>0</v>
      </c>
      <c r="K222" s="6">
        <v>0</v>
      </c>
      <c r="L222" s="6">
        <v>0</v>
      </c>
      <c r="M222" s="6">
        <v>93</v>
      </c>
      <c r="N222" s="6">
        <v>613</v>
      </c>
      <c r="O222" s="6">
        <v>1</v>
      </c>
      <c r="P222" s="6">
        <v>11</v>
      </c>
      <c r="Q222" s="2">
        <f t="shared" si="3"/>
        <v>0</v>
      </c>
    </row>
    <row r="223" spans="1:17" ht="19.5" hidden="1" customHeight="1">
      <c r="A223" s="44">
        <v>222</v>
      </c>
      <c r="B223" s="6" t="s">
        <v>656</v>
      </c>
      <c r="C223" s="46" t="str">
        <f>VLOOKUP(B223,[1]Sheet1!$B:$C,2,0)</f>
        <v>Labour Welfare Department Assam</v>
      </c>
      <c r="D223" s="6" t="s">
        <v>690</v>
      </c>
      <c r="E223" s="46" t="str">
        <f>VLOOKUP(D223,[1]Sheet1!$B:$C,2,0)</f>
        <v>LWD Dibrugarh</v>
      </c>
      <c r="F223" s="6">
        <v>0</v>
      </c>
      <c r="G223" s="6">
        <v>74</v>
      </c>
      <c r="H223" s="6">
        <v>1</v>
      </c>
      <c r="I223" s="6">
        <v>73</v>
      </c>
      <c r="J223" s="6">
        <v>0</v>
      </c>
      <c r="K223" s="6">
        <v>0</v>
      </c>
      <c r="L223" s="6">
        <v>0</v>
      </c>
      <c r="M223" s="6">
        <v>85</v>
      </c>
      <c r="N223" s="6">
        <v>714</v>
      </c>
      <c r="O223" s="6">
        <v>6</v>
      </c>
      <c r="P223" s="6">
        <v>10</v>
      </c>
      <c r="Q223" s="2">
        <f t="shared" si="3"/>
        <v>1</v>
      </c>
    </row>
    <row r="224" spans="1:17" ht="19.5" hidden="1" customHeight="1">
      <c r="A224" s="44">
        <v>223</v>
      </c>
      <c r="B224" s="6" t="s">
        <v>656</v>
      </c>
      <c r="C224" s="46" t="str">
        <f>VLOOKUP(B224,[1]Sheet1!$B:$C,2,0)</f>
        <v>Labour Welfare Department Assam</v>
      </c>
      <c r="D224" s="6" t="s">
        <v>691</v>
      </c>
      <c r="E224" s="46" t="str">
        <f>VLOOKUP(D224,[1]Sheet1!$B:$C,2,0)</f>
        <v>LWD Tinsukia</v>
      </c>
      <c r="F224" s="6">
        <v>0</v>
      </c>
      <c r="G224" s="6">
        <v>174</v>
      </c>
      <c r="H224" s="6">
        <v>1</v>
      </c>
      <c r="I224" s="6">
        <v>173</v>
      </c>
      <c r="J224" s="6">
        <v>0</v>
      </c>
      <c r="K224" s="6">
        <v>0</v>
      </c>
      <c r="L224" s="6">
        <v>0</v>
      </c>
      <c r="M224" s="6">
        <v>73</v>
      </c>
      <c r="N224" s="6">
        <v>254</v>
      </c>
      <c r="O224" s="6">
        <v>2</v>
      </c>
      <c r="P224" s="6">
        <v>16</v>
      </c>
      <c r="Q224" s="2">
        <f t="shared" si="3"/>
        <v>1</v>
      </c>
    </row>
    <row r="225" spans="1:17" ht="19.5" hidden="1" customHeight="1">
      <c r="A225" s="44">
        <v>224</v>
      </c>
      <c r="B225" s="6" t="s">
        <v>656</v>
      </c>
      <c r="C225" s="46" t="str">
        <f>VLOOKUP(B225,[1]Sheet1!$B:$C,2,0)</f>
        <v>Labour Welfare Department Assam</v>
      </c>
      <c r="D225" s="6" t="s">
        <v>692</v>
      </c>
      <c r="E225" s="46" t="str">
        <f>VLOOKUP(D225,[1]Sheet1!$B:$C,2,0)</f>
        <v>LWD Cachar</v>
      </c>
      <c r="F225" s="6">
        <v>0</v>
      </c>
      <c r="G225" s="6">
        <v>128</v>
      </c>
      <c r="H225" s="6">
        <v>0</v>
      </c>
      <c r="I225" s="6">
        <v>128</v>
      </c>
      <c r="J225" s="6">
        <v>0</v>
      </c>
      <c r="K225" s="6">
        <v>0</v>
      </c>
      <c r="L225" s="6">
        <v>0</v>
      </c>
      <c r="M225" s="6">
        <v>322</v>
      </c>
      <c r="N225" s="6">
        <v>1097</v>
      </c>
      <c r="O225" s="6">
        <v>18</v>
      </c>
      <c r="P225" s="6">
        <v>22</v>
      </c>
      <c r="Q225" s="2">
        <f t="shared" si="3"/>
        <v>0</v>
      </c>
    </row>
    <row r="226" spans="1:17" ht="19.5" hidden="1" customHeight="1">
      <c r="A226" s="44">
        <v>225</v>
      </c>
      <c r="B226" s="6" t="s">
        <v>656</v>
      </c>
      <c r="C226" s="46" t="str">
        <f>VLOOKUP(B226,[1]Sheet1!$B:$C,2,0)</f>
        <v>Labour Welfare Department Assam</v>
      </c>
      <c r="D226" s="6" t="s">
        <v>693</v>
      </c>
      <c r="E226" s="46" t="str">
        <f>VLOOKUP(D226,[1]Sheet1!$B:$C,2,0)</f>
        <v>LWD Hailakandi</v>
      </c>
      <c r="F226" s="6">
        <v>0</v>
      </c>
      <c r="G226" s="6">
        <v>44</v>
      </c>
      <c r="H226" s="6">
        <v>1</v>
      </c>
      <c r="I226" s="6">
        <v>43</v>
      </c>
      <c r="J226" s="6">
        <v>0</v>
      </c>
      <c r="K226" s="6">
        <v>0</v>
      </c>
      <c r="L226" s="6">
        <v>0</v>
      </c>
      <c r="M226" s="6">
        <v>73</v>
      </c>
      <c r="N226" s="6">
        <v>691</v>
      </c>
      <c r="O226" s="6">
        <v>2</v>
      </c>
      <c r="P226" s="6">
        <v>5</v>
      </c>
      <c r="Q226" s="2">
        <f t="shared" si="3"/>
        <v>1</v>
      </c>
    </row>
    <row r="227" spans="1:17" ht="19.5" hidden="1" customHeight="1">
      <c r="A227" s="44">
        <v>226</v>
      </c>
      <c r="B227" s="6" t="s">
        <v>656</v>
      </c>
      <c r="C227" s="46" t="str">
        <f>VLOOKUP(B227,[1]Sheet1!$B:$C,2,0)</f>
        <v>Labour Welfare Department Assam</v>
      </c>
      <c r="D227" s="6" t="s">
        <v>737</v>
      </c>
      <c r="E227" s="46" t="str">
        <f>VLOOKUP(D227,[1]Sheet1!$B:$C,2,0)</f>
        <v>LWD Karimganj</v>
      </c>
      <c r="F227" s="6">
        <v>0</v>
      </c>
      <c r="G227" s="6">
        <v>96</v>
      </c>
      <c r="H227" s="6">
        <v>1</v>
      </c>
      <c r="I227" s="6">
        <v>95</v>
      </c>
      <c r="J227" s="6">
        <v>0</v>
      </c>
      <c r="K227" s="6">
        <v>0</v>
      </c>
      <c r="L227" s="6">
        <v>0</v>
      </c>
      <c r="M227" s="6">
        <v>620</v>
      </c>
      <c r="N227" s="6">
        <v>2652</v>
      </c>
      <c r="O227" s="6">
        <v>31</v>
      </c>
      <c r="P227" s="6">
        <v>75</v>
      </c>
      <c r="Q227" s="2">
        <f t="shared" si="3"/>
        <v>1</v>
      </c>
    </row>
    <row r="228" spans="1:17" ht="19.5" hidden="1" customHeight="1">
      <c r="A228" s="44">
        <v>227</v>
      </c>
      <c r="B228" s="6" t="s">
        <v>656</v>
      </c>
      <c r="C228" s="46" t="str">
        <f>VLOOKUP(B228,[1]Sheet1!$B:$C,2,0)</f>
        <v>Labour Welfare Department Assam</v>
      </c>
      <c r="D228" s="6" t="s">
        <v>811</v>
      </c>
      <c r="E228" s="46" t="str">
        <f>VLOOKUP(D228,[1]Sheet1!$B:$C,2,0)</f>
        <v>LWD Dima Hasao</v>
      </c>
      <c r="F228" s="6">
        <v>0</v>
      </c>
      <c r="G228" s="6">
        <v>101</v>
      </c>
      <c r="H228" s="6">
        <v>0</v>
      </c>
      <c r="I228" s="6">
        <v>101</v>
      </c>
      <c r="J228" s="6">
        <v>0</v>
      </c>
      <c r="K228" s="6">
        <v>0</v>
      </c>
      <c r="L228" s="6">
        <v>0</v>
      </c>
      <c r="M228" s="6">
        <v>283</v>
      </c>
      <c r="N228" s="6">
        <v>53</v>
      </c>
      <c r="O228" s="6">
        <v>26</v>
      </c>
      <c r="P228" s="6">
        <v>117</v>
      </c>
      <c r="Q228" s="2">
        <f t="shared" si="3"/>
        <v>0</v>
      </c>
    </row>
    <row r="229" spans="1:17" ht="19.5" hidden="1" customHeight="1">
      <c r="A229" s="44">
        <v>228</v>
      </c>
      <c r="B229" s="6" t="s">
        <v>656</v>
      </c>
      <c r="C229" s="46" t="str">
        <f>VLOOKUP(B229,[1]Sheet1!$B:$C,2,0)</f>
        <v>Labour Welfare Department Assam</v>
      </c>
      <c r="D229" s="6" t="s">
        <v>738</v>
      </c>
      <c r="E229" s="46" t="str">
        <f>VLOOKUP(D229,[1]Sheet1!$B:$C,2,0)</f>
        <v>LWD Sonitpur</v>
      </c>
      <c r="F229" s="6">
        <v>0</v>
      </c>
      <c r="G229" s="6">
        <v>358</v>
      </c>
      <c r="H229" s="6">
        <v>2</v>
      </c>
      <c r="I229" s="6">
        <v>356</v>
      </c>
      <c r="J229" s="6">
        <v>0</v>
      </c>
      <c r="K229" s="6">
        <v>0</v>
      </c>
      <c r="L229" s="6">
        <v>0</v>
      </c>
      <c r="M229" s="6">
        <v>268</v>
      </c>
      <c r="N229" s="6">
        <v>1515</v>
      </c>
      <c r="O229" s="6">
        <v>11</v>
      </c>
      <c r="P229" s="6">
        <v>50</v>
      </c>
      <c r="Q229" s="2">
        <f t="shared" si="3"/>
        <v>2</v>
      </c>
    </row>
    <row r="230" spans="1:17" ht="19.5" hidden="1" customHeight="1">
      <c r="A230" s="44">
        <v>229</v>
      </c>
      <c r="B230" s="6" t="s">
        <v>656</v>
      </c>
      <c r="C230" s="46" t="str">
        <f>VLOOKUP(B230,[1]Sheet1!$B:$C,2,0)</f>
        <v>Labour Welfare Department Assam</v>
      </c>
      <c r="D230" s="6" t="s">
        <v>694</v>
      </c>
      <c r="E230" s="46" t="str">
        <f>VLOOKUP(D230,[1]Sheet1!$B:$C,2,0)</f>
        <v>LWD Darrang</v>
      </c>
      <c r="F230" s="6">
        <v>0</v>
      </c>
      <c r="G230" s="6">
        <v>166</v>
      </c>
      <c r="H230" s="6">
        <v>3</v>
      </c>
      <c r="I230" s="6">
        <v>163</v>
      </c>
      <c r="J230" s="6">
        <v>0</v>
      </c>
      <c r="K230" s="6">
        <v>0</v>
      </c>
      <c r="L230" s="6">
        <v>0</v>
      </c>
      <c r="M230" s="6">
        <v>570</v>
      </c>
      <c r="N230" s="6">
        <v>1081</v>
      </c>
      <c r="O230" s="6">
        <v>11</v>
      </c>
      <c r="P230" s="6">
        <v>49</v>
      </c>
      <c r="Q230" s="2">
        <f t="shared" si="3"/>
        <v>3</v>
      </c>
    </row>
    <row r="231" spans="1:17" ht="19.5" hidden="1" customHeight="1">
      <c r="A231" s="44">
        <v>230</v>
      </c>
      <c r="B231" s="6" t="s">
        <v>656</v>
      </c>
      <c r="C231" s="46" t="str">
        <f>VLOOKUP(B231,[1]Sheet1!$B:$C,2,0)</f>
        <v>Labour Welfare Department Assam</v>
      </c>
      <c r="D231" s="45" t="s">
        <v>750</v>
      </c>
      <c r="E231" s="46" t="str">
        <f>VLOOKUP(D231,[1]Sheet1!$B:$C,2,0)</f>
        <v>LWD Biswanath</v>
      </c>
      <c r="F231" s="6">
        <v>0</v>
      </c>
      <c r="G231" s="6">
        <v>98</v>
      </c>
      <c r="H231" s="6">
        <v>1</v>
      </c>
      <c r="I231" s="6">
        <v>97</v>
      </c>
      <c r="J231" s="6">
        <v>0</v>
      </c>
      <c r="K231" s="6">
        <v>0</v>
      </c>
      <c r="L231" s="6">
        <v>0</v>
      </c>
      <c r="M231" s="6">
        <v>163</v>
      </c>
      <c r="N231" s="6">
        <v>999</v>
      </c>
      <c r="O231" s="6">
        <v>4</v>
      </c>
      <c r="P231" s="6">
        <v>14</v>
      </c>
      <c r="Q231" s="2">
        <f t="shared" si="3"/>
        <v>1</v>
      </c>
    </row>
    <row r="232" spans="1:17" ht="19.5" hidden="1" customHeight="1">
      <c r="A232" s="44">
        <v>231</v>
      </c>
      <c r="B232" s="6" t="s">
        <v>656</v>
      </c>
      <c r="C232" s="46" t="str">
        <f>VLOOKUP(B232,[1]Sheet1!$B:$C,2,0)</f>
        <v>Labour Welfare Department Assam</v>
      </c>
      <c r="D232" s="45" t="s">
        <v>751</v>
      </c>
      <c r="E232" s="46" t="str">
        <f>VLOOKUP(D232,[1]Sheet1!$B:$C,2,0)</f>
        <v>LWD Lakhimpur</v>
      </c>
      <c r="F232" s="6">
        <v>0</v>
      </c>
      <c r="G232" s="6">
        <v>61</v>
      </c>
      <c r="H232" s="6">
        <v>3</v>
      </c>
      <c r="I232" s="6">
        <v>58</v>
      </c>
      <c r="J232" s="6">
        <v>0</v>
      </c>
      <c r="K232" s="6">
        <v>0</v>
      </c>
      <c r="L232" s="6">
        <v>0</v>
      </c>
      <c r="M232" s="6">
        <v>172</v>
      </c>
      <c r="N232" s="6">
        <v>881</v>
      </c>
      <c r="O232" s="6">
        <v>5</v>
      </c>
      <c r="P232" s="6">
        <v>31</v>
      </c>
      <c r="Q232" s="2">
        <f t="shared" si="3"/>
        <v>3</v>
      </c>
    </row>
    <row r="233" spans="1:17" ht="19.5" hidden="1" customHeight="1">
      <c r="A233" s="44">
        <v>232</v>
      </c>
      <c r="B233" s="45" t="s">
        <v>656</v>
      </c>
      <c r="C233" s="46" t="str">
        <f>VLOOKUP(B233,[1]Sheet1!$B:$C,2,0)</f>
        <v>Labour Welfare Department Assam</v>
      </c>
      <c r="D233" s="45" t="s">
        <v>745</v>
      </c>
      <c r="E233" s="46" t="str">
        <f>VLOOKUP(D233,[1]Sheet1!$B:$C,2,0)</f>
        <v>LWD Dhemaji</v>
      </c>
      <c r="F233" s="6">
        <v>0</v>
      </c>
      <c r="G233" s="6">
        <v>85</v>
      </c>
      <c r="H233" s="6">
        <v>3</v>
      </c>
      <c r="I233" s="6">
        <v>82</v>
      </c>
      <c r="J233" s="6">
        <v>0</v>
      </c>
      <c r="K233" s="6">
        <v>0</v>
      </c>
      <c r="L233" s="6">
        <v>0</v>
      </c>
      <c r="M233" s="6">
        <v>309</v>
      </c>
      <c r="N233" s="6">
        <v>1540</v>
      </c>
      <c r="O233" s="6">
        <v>6</v>
      </c>
      <c r="P233" s="6">
        <v>44</v>
      </c>
      <c r="Q233" s="2">
        <f t="shared" si="3"/>
        <v>3</v>
      </c>
    </row>
    <row r="234" spans="1:17" ht="19.5" hidden="1" customHeight="1">
      <c r="A234" s="44">
        <v>233</v>
      </c>
      <c r="B234" s="6" t="s">
        <v>656</v>
      </c>
      <c r="C234" s="46" t="str">
        <f>VLOOKUP(B234,[1]Sheet1!$B:$C,2,0)</f>
        <v>Labour Welfare Department Assam</v>
      </c>
      <c r="D234" s="6" t="s">
        <v>739</v>
      </c>
      <c r="E234" s="46" t="str">
        <f>VLOOKUP(D234,[1]Sheet1!$B:$C,2,0)</f>
        <v>LWD Dhubri</v>
      </c>
      <c r="F234" s="6">
        <v>0</v>
      </c>
      <c r="G234" s="6">
        <v>237</v>
      </c>
      <c r="H234" s="6">
        <v>1</v>
      </c>
      <c r="I234" s="6">
        <v>236</v>
      </c>
      <c r="J234" s="6">
        <v>0</v>
      </c>
      <c r="K234" s="6">
        <v>0</v>
      </c>
      <c r="L234" s="6">
        <v>0</v>
      </c>
      <c r="M234" s="6">
        <v>913</v>
      </c>
      <c r="N234" s="6">
        <v>1136</v>
      </c>
      <c r="O234" s="6">
        <v>103</v>
      </c>
      <c r="P234" s="6">
        <v>181</v>
      </c>
      <c r="Q234" s="2">
        <f t="shared" si="3"/>
        <v>1</v>
      </c>
    </row>
    <row r="235" spans="1:17" ht="19.5" hidden="1" customHeight="1">
      <c r="A235" s="44">
        <v>234</v>
      </c>
      <c r="B235" s="6" t="s">
        <v>656</v>
      </c>
      <c r="C235" s="46" t="str">
        <f>VLOOKUP(B235,[1]Sheet1!$B:$C,2,0)</f>
        <v>Labour Welfare Department Assam</v>
      </c>
      <c r="D235" s="6" t="s">
        <v>723</v>
      </c>
      <c r="E235" s="46" t="str">
        <f>VLOOKUP(D235,[1]Sheet1!$B:$C,2,0)</f>
        <v>LWD Kokrajhar</v>
      </c>
      <c r="F235" s="6">
        <v>0</v>
      </c>
      <c r="G235" s="6">
        <v>44</v>
      </c>
      <c r="H235" s="6">
        <v>1</v>
      </c>
      <c r="I235" s="6">
        <v>43</v>
      </c>
      <c r="J235" s="6">
        <v>0</v>
      </c>
      <c r="K235" s="6">
        <v>0</v>
      </c>
      <c r="L235" s="6">
        <v>0</v>
      </c>
      <c r="M235" s="6">
        <v>606</v>
      </c>
      <c r="N235" s="6">
        <v>690</v>
      </c>
      <c r="O235" s="6">
        <v>42</v>
      </c>
      <c r="P235" s="6">
        <v>97</v>
      </c>
      <c r="Q235" s="2">
        <f t="shared" si="3"/>
        <v>1</v>
      </c>
    </row>
    <row r="236" spans="1:17" ht="19.5" hidden="1" customHeight="1">
      <c r="A236" s="44">
        <v>235</v>
      </c>
      <c r="B236" s="6" t="s">
        <v>656</v>
      </c>
      <c r="C236" s="46" t="str">
        <f>VLOOKUP(B236,[1]Sheet1!$B:$C,2,0)</f>
        <v>Labour Welfare Department Assam</v>
      </c>
      <c r="D236" s="6" t="s">
        <v>724</v>
      </c>
      <c r="E236" s="46" t="str">
        <f>VLOOKUP(D236,[1]Sheet1!$B:$C,2,0)</f>
        <v>LWD Goalpara</v>
      </c>
      <c r="F236" s="6">
        <v>0</v>
      </c>
      <c r="G236" s="6">
        <v>159</v>
      </c>
      <c r="H236" s="6">
        <v>3</v>
      </c>
      <c r="I236" s="6">
        <v>156</v>
      </c>
      <c r="J236" s="6">
        <v>0</v>
      </c>
      <c r="K236" s="6">
        <v>0</v>
      </c>
      <c r="L236" s="6">
        <v>0</v>
      </c>
      <c r="M236" s="6">
        <v>681</v>
      </c>
      <c r="N236" s="6">
        <v>1484</v>
      </c>
      <c r="O236" s="6">
        <v>26</v>
      </c>
      <c r="P236" s="6">
        <v>46</v>
      </c>
      <c r="Q236" s="2">
        <f t="shared" si="3"/>
        <v>3</v>
      </c>
    </row>
    <row r="237" spans="1:17" ht="19.5" hidden="1" customHeight="1">
      <c r="A237" s="44">
        <v>236</v>
      </c>
      <c r="B237" s="6" t="s">
        <v>656</v>
      </c>
      <c r="C237" s="46" t="str">
        <f>VLOOKUP(B237,[1]Sheet1!$B:$C,2,0)</f>
        <v>Labour Welfare Department Assam</v>
      </c>
      <c r="D237" s="6" t="s">
        <v>725</v>
      </c>
      <c r="E237" s="46" t="str">
        <f>VLOOKUP(D237,[1]Sheet1!$B:$C,2,0)</f>
        <v>LWD Bongaigaon</v>
      </c>
      <c r="F237" s="6">
        <v>0</v>
      </c>
      <c r="G237" s="6">
        <v>145</v>
      </c>
      <c r="H237" s="6">
        <v>1</v>
      </c>
      <c r="I237" s="6">
        <v>144</v>
      </c>
      <c r="J237" s="6">
        <v>0</v>
      </c>
      <c r="K237" s="6">
        <v>0</v>
      </c>
      <c r="L237" s="6">
        <v>0</v>
      </c>
      <c r="M237" s="6">
        <v>888</v>
      </c>
      <c r="N237" s="6">
        <v>1380</v>
      </c>
      <c r="O237" s="6">
        <v>17</v>
      </c>
      <c r="P237" s="6">
        <v>49</v>
      </c>
      <c r="Q237" s="2">
        <f t="shared" si="3"/>
        <v>1</v>
      </c>
    </row>
    <row r="238" spans="1:17" ht="19.5" hidden="1" customHeight="1">
      <c r="A238" s="44">
        <v>237</v>
      </c>
      <c r="B238" s="6" t="s">
        <v>656</v>
      </c>
      <c r="C238" s="46" t="str">
        <f>VLOOKUP(B238,[1]Sheet1!$B:$C,2,0)</f>
        <v>Labour Welfare Department Assam</v>
      </c>
      <c r="D238" s="6" t="s">
        <v>726</v>
      </c>
      <c r="E238" s="46" t="str">
        <f>VLOOKUP(D238,[1]Sheet1!$B:$C,2,0)</f>
        <v>LWD Udalguri</v>
      </c>
      <c r="F238" s="6">
        <v>0</v>
      </c>
      <c r="G238" s="6">
        <v>138</v>
      </c>
      <c r="H238" s="6">
        <v>1</v>
      </c>
      <c r="I238" s="6">
        <v>137</v>
      </c>
      <c r="J238" s="6">
        <v>0</v>
      </c>
      <c r="K238" s="6">
        <v>0</v>
      </c>
      <c r="L238" s="6">
        <v>0</v>
      </c>
      <c r="M238" s="6">
        <v>328</v>
      </c>
      <c r="N238" s="6">
        <v>841</v>
      </c>
      <c r="O238" s="6">
        <v>21</v>
      </c>
      <c r="P238" s="6">
        <v>70</v>
      </c>
      <c r="Q238" s="2">
        <f t="shared" si="3"/>
        <v>1</v>
      </c>
    </row>
    <row r="239" spans="1:17" ht="19.5" hidden="1" customHeight="1">
      <c r="A239" s="44">
        <v>238</v>
      </c>
      <c r="B239" s="6" t="s">
        <v>656</v>
      </c>
      <c r="C239" s="46" t="str">
        <f>VLOOKUP(B239,[1]Sheet1!$B:$C,2,0)</f>
        <v>Labour Welfare Department Assam</v>
      </c>
      <c r="D239" s="6" t="s">
        <v>740</v>
      </c>
      <c r="E239" s="46" t="str">
        <f>VLOOKUP(D239,[1]Sheet1!$B:$C,2,0)</f>
        <v>LWD South Salmara Mancachar</v>
      </c>
      <c r="F239" s="6">
        <v>0</v>
      </c>
      <c r="G239" s="6">
        <v>27</v>
      </c>
      <c r="H239" s="6">
        <v>0</v>
      </c>
      <c r="I239" s="6">
        <v>27</v>
      </c>
      <c r="J239" s="6">
        <v>0</v>
      </c>
      <c r="K239" s="6">
        <v>0</v>
      </c>
      <c r="L239" s="6">
        <v>0</v>
      </c>
      <c r="M239" s="6">
        <v>124</v>
      </c>
      <c r="N239" s="6">
        <v>263</v>
      </c>
      <c r="O239" s="6">
        <v>4</v>
      </c>
      <c r="P239" s="6">
        <v>6</v>
      </c>
      <c r="Q239" s="2">
        <f t="shared" si="3"/>
        <v>0</v>
      </c>
    </row>
    <row r="240" spans="1:17" ht="19.5" hidden="1" customHeight="1">
      <c r="A240" s="44">
        <v>239</v>
      </c>
      <c r="B240" s="6" t="s">
        <v>657</v>
      </c>
      <c r="C240" s="46" t="str">
        <f>VLOOKUP(B240,[1]Sheet1!$B:$C,2,0)</f>
        <v>NorthEast Frontier Railway</v>
      </c>
      <c r="D240" s="6" t="s">
        <v>659</v>
      </c>
      <c r="E240" s="46" t="str">
        <f>VLOOKUP(D240,[1]Sheet1!$B:$C,2,0)</f>
        <v>Principal Chief Personnel Officer NF Railway</v>
      </c>
      <c r="F240" s="6">
        <v>0</v>
      </c>
      <c r="G240" s="6">
        <v>5</v>
      </c>
      <c r="H240" s="6">
        <v>2</v>
      </c>
      <c r="I240" s="6">
        <v>3</v>
      </c>
      <c r="J240" s="6">
        <v>0</v>
      </c>
      <c r="K240" s="6">
        <v>0</v>
      </c>
      <c r="L240" s="6">
        <v>0</v>
      </c>
      <c r="M240" s="6">
        <v>2</v>
      </c>
      <c r="N240" s="6">
        <v>20</v>
      </c>
      <c r="O240" s="6">
        <v>0</v>
      </c>
      <c r="P240" s="6">
        <v>1</v>
      </c>
      <c r="Q240" s="2">
        <f t="shared" si="3"/>
        <v>2</v>
      </c>
    </row>
    <row r="241" spans="1:17" ht="19.5" hidden="1" customHeight="1">
      <c r="A241" s="44">
        <v>240</v>
      </c>
      <c r="B241" s="45" t="s">
        <v>657</v>
      </c>
      <c r="C241" s="46" t="str">
        <f>VLOOKUP(B241,[1]Sheet1!$B:$C,2,0)</f>
        <v>NorthEast Frontier Railway</v>
      </c>
      <c r="D241" s="45" t="s">
        <v>824</v>
      </c>
      <c r="E241" s="46" t="str">
        <f>VLOOKUP(D241,[1]Sheet1!$B:$C,2,0)</f>
        <v>Principal Chief Commercial Manager, NF Railway</v>
      </c>
      <c r="F241" s="6">
        <v>0</v>
      </c>
      <c r="G241" s="6">
        <v>4</v>
      </c>
      <c r="H241" s="6">
        <v>0</v>
      </c>
      <c r="I241" s="6">
        <v>4</v>
      </c>
      <c r="J241" s="6">
        <v>0</v>
      </c>
      <c r="K241" s="6">
        <v>0</v>
      </c>
      <c r="L241" s="6">
        <v>0</v>
      </c>
      <c r="M241" s="6">
        <v>2</v>
      </c>
      <c r="N241" s="6">
        <v>19</v>
      </c>
      <c r="O241" s="6">
        <v>0</v>
      </c>
      <c r="P241" s="6">
        <v>0</v>
      </c>
      <c r="Q241" s="2">
        <f t="shared" si="3"/>
        <v>0</v>
      </c>
    </row>
    <row r="242" spans="1:17" ht="19.5" hidden="1" customHeight="1">
      <c r="A242" s="44">
        <v>241</v>
      </c>
      <c r="B242" s="6" t="s">
        <v>695</v>
      </c>
      <c r="C242" s="46" t="str">
        <f>VLOOKUP(B242,[1]Sheet1!$B:$C,2,0)</f>
        <v>FINO PAYMENTS BANK</v>
      </c>
      <c r="D242" s="6" t="s">
        <v>697</v>
      </c>
      <c r="E242" s="46" t="str">
        <f>VLOOKUP(D242,[1]Sheet1!$B:$C,2,0)</f>
        <v>FINO Payment Bank</v>
      </c>
      <c r="F242" s="6">
        <v>0</v>
      </c>
      <c r="G242" s="6">
        <v>5115</v>
      </c>
      <c r="H242" s="6">
        <v>3104</v>
      </c>
      <c r="I242" s="6">
        <v>2011</v>
      </c>
      <c r="J242" s="6">
        <v>0</v>
      </c>
      <c r="K242" s="6">
        <v>0</v>
      </c>
      <c r="L242" s="6">
        <v>0</v>
      </c>
      <c r="M242" s="6">
        <v>10263</v>
      </c>
      <c r="N242" s="6">
        <v>9872</v>
      </c>
      <c r="O242" s="6">
        <v>1720</v>
      </c>
      <c r="P242" s="6">
        <v>4383</v>
      </c>
      <c r="Q242" s="2">
        <f t="shared" si="3"/>
        <v>3104</v>
      </c>
    </row>
    <row r="243" spans="1:17" ht="19.5" hidden="1" customHeight="1">
      <c r="A243" s="44">
        <v>242</v>
      </c>
      <c r="B243" s="6" t="s">
        <v>698</v>
      </c>
      <c r="C243" s="46" t="str">
        <f>VLOOKUP(B243,[1]Sheet1!$B:$C,2,0)</f>
        <v>Directorate and Economics and Statictics,Arunachal Pradesh</v>
      </c>
      <c r="D243" s="6" t="s">
        <v>727</v>
      </c>
      <c r="E243" s="46" t="str">
        <f>VLOOKUP(D243,[1]Sheet1!$B:$C,2,0)</f>
        <v>ADES Tawang</v>
      </c>
      <c r="F243" s="6">
        <v>0</v>
      </c>
      <c r="G243" s="6">
        <v>60</v>
      </c>
      <c r="H243" s="6">
        <v>45</v>
      </c>
      <c r="I243" s="6">
        <v>15</v>
      </c>
      <c r="J243" s="6">
        <v>0</v>
      </c>
      <c r="K243" s="6">
        <v>0</v>
      </c>
      <c r="L243" s="6">
        <v>0</v>
      </c>
      <c r="M243" s="6">
        <v>157</v>
      </c>
      <c r="N243" s="6">
        <v>88</v>
      </c>
      <c r="O243" s="6">
        <v>13</v>
      </c>
      <c r="P243" s="6">
        <v>56</v>
      </c>
      <c r="Q243" s="2">
        <f t="shared" si="3"/>
        <v>45</v>
      </c>
    </row>
    <row r="244" spans="1:17" ht="19.5" hidden="1" customHeight="1">
      <c r="A244" s="44">
        <v>243</v>
      </c>
      <c r="B244" s="45" t="s">
        <v>698</v>
      </c>
      <c r="C244" s="46" t="str">
        <f>VLOOKUP(B244,[1]Sheet1!$B:$C,2,0)</f>
        <v>Directorate and Economics and Statictics,Arunachal Pradesh</v>
      </c>
      <c r="D244" s="45" t="s">
        <v>746</v>
      </c>
      <c r="E244" s="46" t="str">
        <f>VLOOKUP(D244,[1]Sheet1!$B:$C,2,0)</f>
        <v>ADES West Kameng</v>
      </c>
      <c r="F244" s="6">
        <v>0</v>
      </c>
      <c r="G244" s="6">
        <v>40</v>
      </c>
      <c r="H244" s="6">
        <v>21</v>
      </c>
      <c r="I244" s="6">
        <v>19</v>
      </c>
      <c r="J244" s="6">
        <v>0</v>
      </c>
      <c r="K244" s="6">
        <v>0</v>
      </c>
      <c r="L244" s="6">
        <v>0</v>
      </c>
      <c r="M244" s="6">
        <v>106</v>
      </c>
      <c r="N244" s="6">
        <v>175</v>
      </c>
      <c r="O244" s="6">
        <v>9</v>
      </c>
      <c r="P244" s="6">
        <v>51</v>
      </c>
      <c r="Q244" s="2">
        <f t="shared" si="3"/>
        <v>21</v>
      </c>
    </row>
    <row r="245" spans="1:17" ht="19.5" hidden="1" customHeight="1">
      <c r="A245" s="44">
        <v>244</v>
      </c>
      <c r="B245" s="6" t="s">
        <v>698</v>
      </c>
      <c r="C245" s="46" t="str">
        <f>VLOOKUP(B245,[1]Sheet1!$B:$C,2,0)</f>
        <v>Directorate and Economics and Statictics,Arunachal Pradesh</v>
      </c>
      <c r="D245" s="6" t="s">
        <v>700</v>
      </c>
      <c r="E245" s="46" t="str">
        <f>VLOOKUP(D245,[1]Sheet1!$B:$C,2,0)</f>
        <v>ADES East Kameng</v>
      </c>
      <c r="F245" s="6">
        <v>0</v>
      </c>
      <c r="G245" s="6">
        <v>94</v>
      </c>
      <c r="H245" s="6">
        <v>69</v>
      </c>
      <c r="I245" s="6">
        <v>25</v>
      </c>
      <c r="J245" s="6">
        <v>0</v>
      </c>
      <c r="K245" s="6">
        <v>0</v>
      </c>
      <c r="L245" s="6">
        <v>0</v>
      </c>
      <c r="M245" s="6">
        <v>88</v>
      </c>
      <c r="N245" s="6">
        <v>256</v>
      </c>
      <c r="O245" s="6">
        <v>12</v>
      </c>
      <c r="P245" s="6">
        <v>11</v>
      </c>
      <c r="Q245" s="2">
        <f t="shared" si="3"/>
        <v>69</v>
      </c>
    </row>
    <row r="246" spans="1:17" ht="19.5" hidden="1" customHeight="1">
      <c r="A246" s="44">
        <v>245</v>
      </c>
      <c r="B246" s="6" t="s">
        <v>698</v>
      </c>
      <c r="C246" s="46" t="str">
        <f>VLOOKUP(B246,[1]Sheet1!$B:$C,2,0)</f>
        <v>Directorate and Economics and Statictics,Arunachal Pradesh</v>
      </c>
      <c r="D246" s="6" t="s">
        <v>701</v>
      </c>
      <c r="E246" s="46" t="str">
        <f>VLOOKUP(D246,[1]Sheet1!$B:$C,2,0)</f>
        <v>ADES Papumpare</v>
      </c>
      <c r="F246" s="6">
        <v>0</v>
      </c>
      <c r="G246" s="6">
        <v>262</v>
      </c>
      <c r="H246" s="6">
        <v>62</v>
      </c>
      <c r="I246" s="6">
        <v>200</v>
      </c>
      <c r="J246" s="6">
        <v>0</v>
      </c>
      <c r="K246" s="6">
        <v>0</v>
      </c>
      <c r="L246" s="6">
        <v>0</v>
      </c>
      <c r="M246" s="6">
        <v>312</v>
      </c>
      <c r="N246" s="6">
        <v>456</v>
      </c>
      <c r="O246" s="6">
        <v>37</v>
      </c>
      <c r="P246" s="6">
        <v>127</v>
      </c>
      <c r="Q246" s="2">
        <f t="shared" si="3"/>
        <v>62</v>
      </c>
    </row>
    <row r="247" spans="1:17" ht="19.5" hidden="1" customHeight="1">
      <c r="A247" s="44">
        <v>246</v>
      </c>
      <c r="B247" s="6" t="s">
        <v>698</v>
      </c>
      <c r="C247" s="46" t="str">
        <f>VLOOKUP(B247,[1]Sheet1!$B:$C,2,0)</f>
        <v>Directorate and Economics and Statictics,Arunachal Pradesh</v>
      </c>
      <c r="D247" s="6" t="s">
        <v>702</v>
      </c>
      <c r="E247" s="46" t="str">
        <f>VLOOKUP(D247,[1]Sheet1!$B:$C,2,0)</f>
        <v>ADES Lower Subansiri</v>
      </c>
      <c r="F247" s="6">
        <v>0</v>
      </c>
      <c r="G247" s="6">
        <v>43</v>
      </c>
      <c r="H247" s="6">
        <v>14</v>
      </c>
      <c r="I247" s="6">
        <v>29</v>
      </c>
      <c r="J247" s="6">
        <v>0</v>
      </c>
      <c r="K247" s="6">
        <v>0</v>
      </c>
      <c r="L247" s="6">
        <v>0</v>
      </c>
      <c r="M247" s="6">
        <v>43</v>
      </c>
      <c r="N247" s="6">
        <v>71</v>
      </c>
      <c r="O247" s="6">
        <v>13</v>
      </c>
      <c r="P247" s="6">
        <v>11</v>
      </c>
      <c r="Q247" s="2">
        <f t="shared" si="3"/>
        <v>14</v>
      </c>
    </row>
    <row r="248" spans="1:17" ht="19.5" hidden="1" customHeight="1">
      <c r="A248" s="44">
        <v>247</v>
      </c>
      <c r="B248" s="6" t="s">
        <v>698</v>
      </c>
      <c r="C248" s="46" t="str">
        <f>VLOOKUP(B248,[1]Sheet1!$B:$C,2,0)</f>
        <v>Directorate and Economics and Statictics,Arunachal Pradesh</v>
      </c>
      <c r="D248" s="6" t="s">
        <v>703</v>
      </c>
      <c r="E248" s="46" t="str">
        <f>VLOOKUP(D248,[1]Sheet1!$B:$C,2,0)</f>
        <v>ADES Upper Subansiri</v>
      </c>
      <c r="F248" s="6">
        <v>0</v>
      </c>
      <c r="G248" s="6">
        <v>116</v>
      </c>
      <c r="H248" s="6">
        <v>66</v>
      </c>
      <c r="I248" s="6">
        <v>50</v>
      </c>
      <c r="J248" s="6">
        <v>0</v>
      </c>
      <c r="K248" s="6">
        <v>0</v>
      </c>
      <c r="L248" s="6">
        <v>0</v>
      </c>
      <c r="M248" s="6">
        <v>577</v>
      </c>
      <c r="N248" s="6">
        <v>438</v>
      </c>
      <c r="O248" s="6">
        <v>15</v>
      </c>
      <c r="P248" s="6">
        <v>109</v>
      </c>
      <c r="Q248" s="2">
        <f t="shared" si="3"/>
        <v>66</v>
      </c>
    </row>
    <row r="249" spans="1:17" ht="19.5" hidden="1" customHeight="1">
      <c r="A249" s="44">
        <v>248</v>
      </c>
      <c r="B249" s="6" t="s">
        <v>698</v>
      </c>
      <c r="C249" s="46" t="str">
        <f>VLOOKUP(B249,[1]Sheet1!$B:$C,2,0)</f>
        <v>Directorate and Economics and Statictics,Arunachal Pradesh</v>
      </c>
      <c r="D249" s="6" t="s">
        <v>704</v>
      </c>
      <c r="E249" s="46" t="str">
        <f>VLOOKUP(D249,[1]Sheet1!$B:$C,2,0)</f>
        <v>ADES Kurung Kumey</v>
      </c>
      <c r="F249" s="6">
        <v>0</v>
      </c>
      <c r="G249" s="6">
        <v>118</v>
      </c>
      <c r="H249" s="6">
        <v>20</v>
      </c>
      <c r="I249" s="6">
        <v>98</v>
      </c>
      <c r="J249" s="6">
        <v>0</v>
      </c>
      <c r="K249" s="6">
        <v>0</v>
      </c>
      <c r="L249" s="6">
        <v>0</v>
      </c>
      <c r="M249" s="6">
        <v>129</v>
      </c>
      <c r="N249" s="6">
        <v>251</v>
      </c>
      <c r="O249" s="6">
        <v>4</v>
      </c>
      <c r="P249" s="6">
        <v>32</v>
      </c>
      <c r="Q249" s="2">
        <f t="shared" si="3"/>
        <v>20</v>
      </c>
    </row>
    <row r="250" spans="1:17" ht="19.5" hidden="1" customHeight="1">
      <c r="A250" s="44">
        <v>249</v>
      </c>
      <c r="B250" s="6" t="s">
        <v>698</v>
      </c>
      <c r="C250" s="46" t="str">
        <f>VLOOKUP(B250,[1]Sheet1!$B:$C,2,0)</f>
        <v>Directorate and Economics and Statictics,Arunachal Pradesh</v>
      </c>
      <c r="D250" s="6" t="s">
        <v>812</v>
      </c>
      <c r="E250" s="46" t="str">
        <f>VLOOKUP(D250,[1]Sheet1!$B:$C,2,0)</f>
        <v>ADES Kra Daadi</v>
      </c>
      <c r="F250" s="6">
        <v>0</v>
      </c>
      <c r="G250" s="6">
        <v>50</v>
      </c>
      <c r="H250" s="6">
        <v>13</v>
      </c>
      <c r="I250" s="6">
        <v>37</v>
      </c>
      <c r="J250" s="6">
        <v>0</v>
      </c>
      <c r="K250" s="6">
        <v>0</v>
      </c>
      <c r="L250" s="6">
        <v>0</v>
      </c>
      <c r="M250" s="6">
        <v>10</v>
      </c>
      <c r="N250" s="6">
        <v>112</v>
      </c>
      <c r="O250" s="6">
        <v>1</v>
      </c>
      <c r="P250" s="6">
        <v>5</v>
      </c>
      <c r="Q250" s="2">
        <f t="shared" si="3"/>
        <v>13</v>
      </c>
    </row>
    <row r="251" spans="1:17" ht="19.5" hidden="1" customHeight="1">
      <c r="A251" s="44">
        <v>250</v>
      </c>
      <c r="B251" s="6" t="s">
        <v>698</v>
      </c>
      <c r="C251" s="46" t="str">
        <f>VLOOKUP(B251,[1]Sheet1!$B:$C,2,0)</f>
        <v>Directorate and Economics and Statictics,Arunachal Pradesh</v>
      </c>
      <c r="D251" s="6" t="s">
        <v>705</v>
      </c>
      <c r="E251" s="46" t="str">
        <f>VLOOKUP(D251,[1]Sheet1!$B:$C,2,0)</f>
        <v>ADES West Siang</v>
      </c>
      <c r="F251" s="6">
        <v>0</v>
      </c>
      <c r="G251" s="6">
        <v>101</v>
      </c>
      <c r="H251" s="6">
        <v>53</v>
      </c>
      <c r="I251" s="6">
        <v>48</v>
      </c>
      <c r="J251" s="6">
        <v>0</v>
      </c>
      <c r="K251" s="6">
        <v>0</v>
      </c>
      <c r="L251" s="6">
        <v>0</v>
      </c>
      <c r="M251" s="6">
        <v>100</v>
      </c>
      <c r="N251" s="6">
        <v>220</v>
      </c>
      <c r="O251" s="6">
        <v>11</v>
      </c>
      <c r="P251" s="6">
        <v>35</v>
      </c>
      <c r="Q251" s="2">
        <f t="shared" si="3"/>
        <v>53</v>
      </c>
    </row>
    <row r="252" spans="1:17" ht="19.5" hidden="1" customHeight="1">
      <c r="A252" s="44">
        <v>251</v>
      </c>
      <c r="B252" s="6" t="s">
        <v>698</v>
      </c>
      <c r="C252" s="46" t="str">
        <f>VLOOKUP(B252,[1]Sheet1!$B:$C,2,0)</f>
        <v>Directorate and Economics and Statictics,Arunachal Pradesh</v>
      </c>
      <c r="D252" s="6" t="s">
        <v>706</v>
      </c>
      <c r="E252" s="46" t="str">
        <f>VLOOKUP(D252,[1]Sheet1!$B:$C,2,0)</f>
        <v>ADES East Siang</v>
      </c>
      <c r="F252" s="6">
        <v>0</v>
      </c>
      <c r="G252" s="6">
        <v>81</v>
      </c>
      <c r="H252" s="6">
        <v>43</v>
      </c>
      <c r="I252" s="6">
        <v>38</v>
      </c>
      <c r="J252" s="6">
        <v>0</v>
      </c>
      <c r="K252" s="6">
        <v>0</v>
      </c>
      <c r="L252" s="6">
        <v>0</v>
      </c>
      <c r="M252" s="6">
        <v>71</v>
      </c>
      <c r="N252" s="6">
        <v>82</v>
      </c>
      <c r="O252" s="6">
        <v>4</v>
      </c>
      <c r="P252" s="6">
        <v>32</v>
      </c>
      <c r="Q252" s="2">
        <f t="shared" si="3"/>
        <v>43</v>
      </c>
    </row>
    <row r="253" spans="1:17" ht="19.5" hidden="1" customHeight="1">
      <c r="A253" s="44">
        <v>252</v>
      </c>
      <c r="B253" s="6" t="s">
        <v>698</v>
      </c>
      <c r="C253" s="46" t="str">
        <f>VLOOKUP(B253,[1]Sheet1!$B:$C,2,0)</f>
        <v>Directorate and Economics and Statictics,Arunachal Pradesh</v>
      </c>
      <c r="D253" s="6" t="s">
        <v>728</v>
      </c>
      <c r="E253" s="46" t="str">
        <f>VLOOKUP(D253,[1]Sheet1!$B:$C,2,0)</f>
        <v>ADES Upper Siang</v>
      </c>
      <c r="F253" s="6">
        <v>0</v>
      </c>
      <c r="G253" s="6">
        <v>63</v>
      </c>
      <c r="H253" s="6">
        <v>50</v>
      </c>
      <c r="I253" s="6">
        <v>13</v>
      </c>
      <c r="J253" s="6">
        <v>0</v>
      </c>
      <c r="K253" s="6">
        <v>0</v>
      </c>
      <c r="L253" s="6">
        <v>0</v>
      </c>
      <c r="M253" s="6">
        <v>35</v>
      </c>
      <c r="N253" s="6">
        <v>152</v>
      </c>
      <c r="O253" s="6">
        <v>5</v>
      </c>
      <c r="P253" s="6">
        <v>22</v>
      </c>
      <c r="Q253" s="2">
        <f t="shared" si="3"/>
        <v>50</v>
      </c>
    </row>
    <row r="254" spans="1:17" ht="19.5" hidden="1" customHeight="1">
      <c r="A254" s="44">
        <v>253</v>
      </c>
      <c r="B254" s="6" t="s">
        <v>698</v>
      </c>
      <c r="C254" s="46" t="str">
        <f>VLOOKUP(B254,[1]Sheet1!$B:$C,2,0)</f>
        <v>Directorate and Economics and Statictics,Arunachal Pradesh</v>
      </c>
      <c r="D254" s="6" t="s">
        <v>741</v>
      </c>
      <c r="E254" s="46" t="str">
        <f>VLOOKUP(D254,[1]Sheet1!$B:$C,2,0)</f>
        <v>ADES Siang</v>
      </c>
      <c r="F254" s="6">
        <v>0</v>
      </c>
      <c r="G254" s="6">
        <v>6</v>
      </c>
      <c r="H254" s="6">
        <v>4</v>
      </c>
      <c r="I254" s="6">
        <v>2</v>
      </c>
      <c r="J254" s="6">
        <v>0</v>
      </c>
      <c r="K254" s="6">
        <v>0</v>
      </c>
      <c r="L254" s="6">
        <v>0</v>
      </c>
      <c r="M254" s="6">
        <v>7</v>
      </c>
      <c r="N254" s="6">
        <v>5</v>
      </c>
      <c r="O254" s="6">
        <v>0</v>
      </c>
      <c r="P254" s="6">
        <v>4</v>
      </c>
      <c r="Q254" s="2">
        <f t="shared" si="3"/>
        <v>4</v>
      </c>
    </row>
    <row r="255" spans="1:17" ht="19.5" hidden="1" customHeight="1">
      <c r="A255" s="44">
        <v>254</v>
      </c>
      <c r="B255" s="45" t="s">
        <v>698</v>
      </c>
      <c r="C255" s="46" t="str">
        <f>VLOOKUP(B255,[1]Sheet1!$B:$C,2,0)</f>
        <v>Directorate and Economics and Statictics,Arunachal Pradesh</v>
      </c>
      <c r="D255" s="45" t="s">
        <v>795</v>
      </c>
      <c r="E255" s="46" t="str">
        <f>VLOOKUP(D255,[1]Sheet1!$B:$C,2,0)</f>
        <v>ADES Dibang Valley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2">
        <f t="shared" si="3"/>
        <v>0</v>
      </c>
    </row>
    <row r="256" spans="1:17" ht="19.5" hidden="1" customHeight="1">
      <c r="A256" s="44">
        <v>255</v>
      </c>
      <c r="B256" s="6" t="s">
        <v>698</v>
      </c>
      <c r="C256" s="46" t="str">
        <f>VLOOKUP(B256,[1]Sheet1!$B:$C,2,0)</f>
        <v>Directorate and Economics and Statictics,Arunachal Pradesh</v>
      </c>
      <c r="D256" s="6" t="s">
        <v>707</v>
      </c>
      <c r="E256" s="46" t="str">
        <f>VLOOKUP(D256,[1]Sheet1!$B:$C,2,0)</f>
        <v>ADES Lower Dibang Valley</v>
      </c>
      <c r="F256" s="6">
        <v>0</v>
      </c>
      <c r="G256" s="6">
        <v>52</v>
      </c>
      <c r="H256" s="6">
        <v>31</v>
      </c>
      <c r="I256" s="6">
        <v>21</v>
      </c>
      <c r="J256" s="6">
        <v>0</v>
      </c>
      <c r="K256" s="6">
        <v>0</v>
      </c>
      <c r="L256" s="6">
        <v>0</v>
      </c>
      <c r="M256" s="6">
        <v>67</v>
      </c>
      <c r="N256" s="6">
        <v>96</v>
      </c>
      <c r="O256" s="6">
        <v>10</v>
      </c>
      <c r="P256" s="6">
        <v>35</v>
      </c>
      <c r="Q256" s="2">
        <f t="shared" si="3"/>
        <v>31</v>
      </c>
    </row>
    <row r="257" spans="1:17" ht="19.5" hidden="1" customHeight="1">
      <c r="A257" s="44">
        <v>256</v>
      </c>
      <c r="B257" s="6" t="s">
        <v>698</v>
      </c>
      <c r="C257" s="46" t="str">
        <f>VLOOKUP(B257,[1]Sheet1!$B:$C,2,0)</f>
        <v>Directorate and Economics and Statictics,Arunachal Pradesh</v>
      </c>
      <c r="D257" s="6" t="s">
        <v>708</v>
      </c>
      <c r="E257" s="46" t="str">
        <f>VLOOKUP(D257,[1]Sheet1!$B:$C,2,0)</f>
        <v>ADES Lohit</v>
      </c>
      <c r="F257" s="6">
        <v>0</v>
      </c>
      <c r="G257" s="6">
        <v>55</v>
      </c>
      <c r="H257" s="6">
        <v>24</v>
      </c>
      <c r="I257" s="6">
        <v>31</v>
      </c>
      <c r="J257" s="6">
        <v>0</v>
      </c>
      <c r="K257" s="6">
        <v>0</v>
      </c>
      <c r="L257" s="6">
        <v>0</v>
      </c>
      <c r="M257" s="6">
        <v>321</v>
      </c>
      <c r="N257" s="6">
        <v>47</v>
      </c>
      <c r="O257" s="6">
        <v>10</v>
      </c>
      <c r="P257" s="6">
        <v>64</v>
      </c>
      <c r="Q257" s="2">
        <f t="shared" si="3"/>
        <v>24</v>
      </c>
    </row>
    <row r="258" spans="1:17" ht="19.5" hidden="1" customHeight="1">
      <c r="A258" s="44">
        <v>257</v>
      </c>
      <c r="B258" s="6" t="s">
        <v>698</v>
      </c>
      <c r="C258" s="46" t="str">
        <f>VLOOKUP(B258,[1]Sheet1!$B:$C,2,0)</f>
        <v>Directorate and Economics and Statictics,Arunachal Pradesh</v>
      </c>
      <c r="D258" s="6" t="s">
        <v>729</v>
      </c>
      <c r="E258" s="46" t="str">
        <f>VLOOKUP(D258,[1]Sheet1!$B:$C,2,0)</f>
        <v>ADES Anjaw</v>
      </c>
      <c r="F258" s="6">
        <v>0</v>
      </c>
      <c r="G258" s="6">
        <v>37</v>
      </c>
      <c r="H258" s="6">
        <v>21</v>
      </c>
      <c r="I258" s="6">
        <v>16</v>
      </c>
      <c r="J258" s="6">
        <v>0</v>
      </c>
      <c r="K258" s="6">
        <v>0</v>
      </c>
      <c r="L258" s="6">
        <v>0</v>
      </c>
      <c r="M258" s="6">
        <v>72</v>
      </c>
      <c r="N258" s="6">
        <v>26</v>
      </c>
      <c r="O258" s="6">
        <v>6</v>
      </c>
      <c r="P258" s="6">
        <v>16</v>
      </c>
      <c r="Q258" s="2">
        <f t="shared" si="3"/>
        <v>21</v>
      </c>
    </row>
    <row r="259" spans="1:17" ht="19.5" hidden="1" customHeight="1">
      <c r="A259" s="44">
        <v>258</v>
      </c>
      <c r="B259" s="6" t="s">
        <v>698</v>
      </c>
      <c r="C259" s="46" t="str">
        <f>VLOOKUP(B259,[1]Sheet1!$B:$C,2,0)</f>
        <v>Directorate and Economics and Statictics,Arunachal Pradesh</v>
      </c>
      <c r="D259" s="6" t="s">
        <v>709</v>
      </c>
      <c r="E259" s="46" t="str">
        <f>VLOOKUP(D259,[1]Sheet1!$B:$C,2,0)</f>
        <v>ADES Namsai</v>
      </c>
      <c r="F259" s="6">
        <v>0</v>
      </c>
      <c r="G259" s="6">
        <v>105</v>
      </c>
      <c r="H259" s="6">
        <v>40</v>
      </c>
      <c r="I259" s="6">
        <v>65</v>
      </c>
      <c r="J259" s="6">
        <v>0</v>
      </c>
      <c r="K259" s="6">
        <v>0</v>
      </c>
      <c r="L259" s="6">
        <v>0</v>
      </c>
      <c r="M259" s="6">
        <v>201</v>
      </c>
      <c r="N259" s="6">
        <v>283</v>
      </c>
      <c r="O259" s="6">
        <v>35</v>
      </c>
      <c r="P259" s="6">
        <v>67</v>
      </c>
      <c r="Q259" s="2">
        <f t="shared" ref="Q259:Q322" si="4">H259-L259</f>
        <v>40</v>
      </c>
    </row>
    <row r="260" spans="1:17" ht="19.5" hidden="1" customHeight="1">
      <c r="A260" s="44">
        <v>259</v>
      </c>
      <c r="B260" s="6" t="s">
        <v>698</v>
      </c>
      <c r="C260" s="46" t="str">
        <f>VLOOKUP(B260,[1]Sheet1!$B:$C,2,0)</f>
        <v>Directorate and Economics and Statictics,Arunachal Pradesh</v>
      </c>
      <c r="D260" s="6" t="s">
        <v>710</v>
      </c>
      <c r="E260" s="46" t="str">
        <f>VLOOKUP(D260,[1]Sheet1!$B:$C,2,0)</f>
        <v>ADES Changlang</v>
      </c>
      <c r="F260" s="6">
        <v>0</v>
      </c>
      <c r="G260" s="6">
        <v>104</v>
      </c>
      <c r="H260" s="6">
        <v>58</v>
      </c>
      <c r="I260" s="6">
        <v>46</v>
      </c>
      <c r="J260" s="6">
        <v>0</v>
      </c>
      <c r="K260" s="6">
        <v>0</v>
      </c>
      <c r="L260" s="6">
        <v>0</v>
      </c>
      <c r="M260" s="6">
        <v>129</v>
      </c>
      <c r="N260" s="6">
        <v>136</v>
      </c>
      <c r="O260" s="6">
        <v>28</v>
      </c>
      <c r="P260" s="6">
        <v>45</v>
      </c>
      <c r="Q260" s="2">
        <f t="shared" si="4"/>
        <v>58</v>
      </c>
    </row>
    <row r="261" spans="1:17" ht="19.5" hidden="1" customHeight="1">
      <c r="A261" s="44">
        <v>260</v>
      </c>
      <c r="B261" s="6" t="s">
        <v>698</v>
      </c>
      <c r="C261" s="46" t="str">
        <f>VLOOKUP(B261,[1]Sheet1!$B:$C,2,0)</f>
        <v>Directorate and Economics and Statictics,Arunachal Pradesh</v>
      </c>
      <c r="D261" s="6" t="s">
        <v>711</v>
      </c>
      <c r="E261" s="46" t="str">
        <f>VLOOKUP(D261,[1]Sheet1!$B:$C,2,0)</f>
        <v>ADES Tirap</v>
      </c>
      <c r="F261" s="6">
        <v>0</v>
      </c>
      <c r="G261" s="6">
        <v>245</v>
      </c>
      <c r="H261" s="6">
        <v>139</v>
      </c>
      <c r="I261" s="6">
        <v>106</v>
      </c>
      <c r="J261" s="6">
        <v>0</v>
      </c>
      <c r="K261" s="6">
        <v>0</v>
      </c>
      <c r="L261" s="6">
        <v>0</v>
      </c>
      <c r="M261" s="6">
        <v>207</v>
      </c>
      <c r="N261" s="6">
        <v>292</v>
      </c>
      <c r="O261" s="6">
        <v>26</v>
      </c>
      <c r="P261" s="6">
        <v>95</v>
      </c>
      <c r="Q261" s="2">
        <f t="shared" si="4"/>
        <v>139</v>
      </c>
    </row>
    <row r="262" spans="1:17" ht="19.5" hidden="1" customHeight="1">
      <c r="A262" s="44">
        <v>261</v>
      </c>
      <c r="B262" s="45" t="s">
        <v>698</v>
      </c>
      <c r="C262" s="46" t="str">
        <f>VLOOKUP(B262,[1]Sheet1!$B:$C,2,0)</f>
        <v>Directorate and Economics and Statictics,Arunachal Pradesh</v>
      </c>
      <c r="D262" s="45" t="s">
        <v>747</v>
      </c>
      <c r="E262" s="46" t="str">
        <f>VLOOKUP(D262,[1]Sheet1!$B:$C,2,0)</f>
        <v>ADES Longding</v>
      </c>
      <c r="F262" s="6">
        <v>0</v>
      </c>
      <c r="G262" s="6">
        <v>101</v>
      </c>
      <c r="H262" s="6">
        <v>25</v>
      </c>
      <c r="I262" s="6">
        <v>76</v>
      </c>
      <c r="J262" s="6">
        <v>0</v>
      </c>
      <c r="K262" s="6">
        <v>0</v>
      </c>
      <c r="L262" s="6">
        <v>0</v>
      </c>
      <c r="M262" s="6">
        <v>98</v>
      </c>
      <c r="N262" s="6">
        <v>150</v>
      </c>
      <c r="O262" s="6">
        <v>11</v>
      </c>
      <c r="P262" s="6">
        <v>46</v>
      </c>
      <c r="Q262" s="2">
        <f t="shared" si="4"/>
        <v>25</v>
      </c>
    </row>
    <row r="263" spans="1:17" ht="19.5" hidden="1" customHeight="1">
      <c r="A263" s="44">
        <v>262</v>
      </c>
      <c r="B263" s="6" t="s">
        <v>698</v>
      </c>
      <c r="C263" s="46" t="str">
        <f>VLOOKUP(B263,[1]Sheet1!$B:$C,2,0)</f>
        <v>Directorate and Economics and Statictics,Arunachal Pradesh</v>
      </c>
      <c r="D263" s="6" t="s">
        <v>844</v>
      </c>
      <c r="E263" s="46" t="str">
        <f>VLOOKUP(D263,[1]Sheet1!$B:$C,2,0)</f>
        <v>ADES Pakke Kessang</v>
      </c>
      <c r="F263" s="47">
        <v>0</v>
      </c>
      <c r="G263" s="6">
        <v>1</v>
      </c>
      <c r="H263" s="6">
        <v>0</v>
      </c>
      <c r="I263" s="6">
        <v>1</v>
      </c>
      <c r="J263" s="47">
        <v>0</v>
      </c>
      <c r="K263" s="6">
        <v>0</v>
      </c>
      <c r="L263" s="6">
        <v>0</v>
      </c>
      <c r="M263" s="6">
        <v>1</v>
      </c>
      <c r="N263" s="6">
        <v>15</v>
      </c>
      <c r="O263" s="6">
        <v>0</v>
      </c>
      <c r="P263" s="6">
        <v>0</v>
      </c>
      <c r="Q263" s="2">
        <f t="shared" si="4"/>
        <v>0</v>
      </c>
    </row>
    <row r="264" spans="1:17" ht="19.5" hidden="1" customHeight="1">
      <c r="A264" s="44">
        <v>263</v>
      </c>
      <c r="B264" s="6" t="s">
        <v>698</v>
      </c>
      <c r="C264" s="46" t="str">
        <f>VLOOKUP(B264,[1]Sheet1!$B:$C,2,0)</f>
        <v>Directorate and Economics and Statictics,Arunachal Pradesh</v>
      </c>
      <c r="D264" s="6" t="s">
        <v>712</v>
      </c>
      <c r="E264" s="46" t="str">
        <f>VLOOKUP(D264,[1]Sheet1!$B:$C,2,0)</f>
        <v>ADES Lower Siang</v>
      </c>
      <c r="F264" s="6">
        <v>0</v>
      </c>
      <c r="G264" s="6">
        <v>30</v>
      </c>
      <c r="H264" s="6">
        <v>11</v>
      </c>
      <c r="I264" s="6">
        <v>19</v>
      </c>
      <c r="J264" s="6">
        <v>0</v>
      </c>
      <c r="K264" s="6">
        <v>0</v>
      </c>
      <c r="L264" s="6">
        <v>0</v>
      </c>
      <c r="M264" s="6">
        <v>26</v>
      </c>
      <c r="N264" s="6">
        <v>160</v>
      </c>
      <c r="O264" s="6">
        <v>6</v>
      </c>
      <c r="P264" s="6">
        <v>8</v>
      </c>
      <c r="Q264" s="2">
        <f t="shared" si="4"/>
        <v>11</v>
      </c>
    </row>
    <row r="265" spans="1:17" ht="19.5" hidden="1" customHeight="1">
      <c r="A265" s="44">
        <v>264</v>
      </c>
      <c r="B265" s="6" t="s">
        <v>698</v>
      </c>
      <c r="C265" s="46" t="str">
        <f>VLOOKUP(B265,[1]Sheet1!$B:$C,2,0)</f>
        <v>Directorate and Economics and Statictics,Arunachal Pradesh</v>
      </c>
      <c r="D265" s="6" t="s">
        <v>713</v>
      </c>
      <c r="E265" s="46" t="str">
        <f>VLOOKUP(D265,[1]Sheet1!$B:$C,2,0)</f>
        <v>ADES Leparada</v>
      </c>
      <c r="F265" s="6">
        <v>0</v>
      </c>
      <c r="G265" s="6">
        <v>58</v>
      </c>
      <c r="H265" s="6">
        <v>47</v>
      </c>
      <c r="I265" s="6">
        <v>11</v>
      </c>
      <c r="J265" s="6">
        <v>0</v>
      </c>
      <c r="K265" s="6">
        <v>0</v>
      </c>
      <c r="L265" s="6">
        <v>0</v>
      </c>
      <c r="M265" s="6">
        <v>25</v>
      </c>
      <c r="N265" s="6">
        <v>54</v>
      </c>
      <c r="O265" s="6">
        <v>4</v>
      </c>
      <c r="P265" s="6">
        <v>8</v>
      </c>
      <c r="Q265" s="2">
        <f t="shared" si="4"/>
        <v>47</v>
      </c>
    </row>
    <row r="266" spans="1:17" ht="19.5" hidden="1" customHeight="1">
      <c r="A266" s="44">
        <v>265</v>
      </c>
      <c r="B266" s="45" t="s">
        <v>760</v>
      </c>
      <c r="C266" s="46" t="str">
        <f>VLOOKUP(B266,[1]Sheet1!$B:$C,2,0)</f>
        <v>BSNL Sikkim Circle</v>
      </c>
      <c r="D266" s="45" t="s">
        <v>761</v>
      </c>
      <c r="E266" s="46" t="str">
        <f>VLOOKUP(D266,[1]Sheet1!$B:$C,2,0)</f>
        <v xml:space="preserve">BSNL Sikkim Circle	</v>
      </c>
      <c r="F266" s="6">
        <v>0</v>
      </c>
      <c r="G266" s="6">
        <v>33</v>
      </c>
      <c r="H266" s="6">
        <v>13</v>
      </c>
      <c r="I266" s="6">
        <v>20</v>
      </c>
      <c r="J266" s="6">
        <v>0</v>
      </c>
      <c r="K266" s="6">
        <v>0</v>
      </c>
      <c r="L266" s="6">
        <v>0</v>
      </c>
      <c r="M266" s="6">
        <v>46</v>
      </c>
      <c r="N266" s="6">
        <v>71</v>
      </c>
      <c r="O266" s="6">
        <v>3</v>
      </c>
      <c r="P266" s="6">
        <v>33</v>
      </c>
      <c r="Q266" s="2">
        <f t="shared" si="4"/>
        <v>13</v>
      </c>
    </row>
    <row r="267" spans="1:17" ht="19.5" hidden="1" customHeight="1">
      <c r="A267" s="44">
        <v>266</v>
      </c>
      <c r="B267" s="6" t="s">
        <v>779</v>
      </c>
      <c r="C267" s="46" t="str">
        <f>VLOOKUP(B267,[1]Sheet1!$B:$C,2,0)</f>
        <v>Labour Department, GNCT Delhi</v>
      </c>
      <c r="D267" s="6" t="s">
        <v>780</v>
      </c>
      <c r="E267" s="46" t="str">
        <f>VLOOKUP(D267,[1]Sheet1!$B:$C,2,0)</f>
        <v>Labour Department, GNCT Delhi</v>
      </c>
      <c r="F267" s="6">
        <v>0</v>
      </c>
      <c r="G267" s="6">
        <v>1953</v>
      </c>
      <c r="H267" s="6">
        <v>1671</v>
      </c>
      <c r="I267" s="6">
        <v>282</v>
      </c>
      <c r="J267" s="6">
        <v>0</v>
      </c>
      <c r="K267" s="6">
        <v>0</v>
      </c>
      <c r="L267" s="6">
        <v>0</v>
      </c>
      <c r="M267" s="6">
        <v>14021</v>
      </c>
      <c r="N267" s="6">
        <v>1183</v>
      </c>
      <c r="O267" s="6">
        <v>1651</v>
      </c>
      <c r="P267" s="6">
        <v>3420</v>
      </c>
      <c r="Q267" s="2">
        <f t="shared" si="4"/>
        <v>1671</v>
      </c>
    </row>
    <row r="268" spans="1:17" ht="19.5" hidden="1" customHeight="1">
      <c r="A268" s="44">
        <v>267</v>
      </c>
      <c r="B268" s="6" t="s">
        <v>781</v>
      </c>
      <c r="C268" s="46" t="str">
        <f>VLOOKUP(B268,[1]Sheet1!$B:$C,2,0)</f>
        <v>Insitute of Human Resource Development, Kerala</v>
      </c>
      <c r="D268" s="6" t="s">
        <v>782</v>
      </c>
      <c r="E268" s="46" t="str">
        <f>VLOOKUP(D268,[1]Sheet1!$B:$C,2,0)</f>
        <v>IHRD, Kerala</v>
      </c>
      <c r="F268" s="6">
        <v>0</v>
      </c>
      <c r="G268" s="6">
        <v>4</v>
      </c>
      <c r="H268" s="6">
        <v>2</v>
      </c>
      <c r="I268" s="6">
        <v>2</v>
      </c>
      <c r="J268" s="6">
        <v>0</v>
      </c>
      <c r="K268" s="6">
        <v>0</v>
      </c>
      <c r="L268" s="6">
        <v>0</v>
      </c>
      <c r="M268" s="6">
        <v>30</v>
      </c>
      <c r="N268" s="6">
        <v>13</v>
      </c>
      <c r="O268" s="6">
        <v>3</v>
      </c>
      <c r="P268" s="6">
        <v>10</v>
      </c>
      <c r="Q268" s="2">
        <f t="shared" si="4"/>
        <v>2</v>
      </c>
    </row>
    <row r="269" spans="1:17" ht="19.5" hidden="1" customHeight="1">
      <c r="A269" s="44">
        <v>268</v>
      </c>
      <c r="B269" s="6" t="s">
        <v>800</v>
      </c>
      <c r="C269" s="46" t="str">
        <f>VLOOKUP(B269,[1]Sheet1!$B:$C,2,0)</f>
        <v>Directorate of EDCS, GoK</v>
      </c>
      <c r="D269" s="6" t="s">
        <v>801</v>
      </c>
      <c r="E269" s="46" t="str">
        <f>VLOOKUP(D269,[1]Sheet1!$B:$C,2,0)</f>
        <v>Directorate of EDCS, GoK</v>
      </c>
      <c r="F269" s="6">
        <v>0</v>
      </c>
      <c r="G269" s="6">
        <v>20388</v>
      </c>
      <c r="H269" s="6">
        <v>15810</v>
      </c>
      <c r="I269" s="6">
        <v>4578</v>
      </c>
      <c r="J269" s="6">
        <v>0</v>
      </c>
      <c r="K269" s="6">
        <v>0</v>
      </c>
      <c r="L269" s="6">
        <v>7900</v>
      </c>
      <c r="M269" s="6">
        <v>81393</v>
      </c>
      <c r="N269" s="6">
        <v>86937</v>
      </c>
      <c r="O269" s="6">
        <v>8783</v>
      </c>
      <c r="P269" s="6">
        <v>26991</v>
      </c>
      <c r="Q269" s="2">
        <f t="shared" si="4"/>
        <v>7910</v>
      </c>
    </row>
    <row r="270" spans="1:17" ht="19.5" hidden="1" customHeight="1">
      <c r="A270" s="44">
        <v>269</v>
      </c>
      <c r="B270" s="6" t="s">
        <v>1015</v>
      </c>
      <c r="C270" s="46" t="str">
        <f>VLOOKUP(B270,[1]Sheet1!$B:$C,2,0)</f>
        <v>SUDAH</v>
      </c>
      <c r="D270" s="6" t="s">
        <v>1023</v>
      </c>
      <c r="E270" s="46" t="str">
        <f>VLOOKUP(D270,[1]Sheet1!$B:$C,2,0)</f>
        <v>State Urban Development Authority, Haryana</v>
      </c>
      <c r="F270" s="6">
        <v>0</v>
      </c>
      <c r="G270" s="6">
        <v>78</v>
      </c>
      <c r="H270" s="6">
        <v>70</v>
      </c>
      <c r="I270" s="6">
        <v>8</v>
      </c>
      <c r="J270" s="6">
        <v>0</v>
      </c>
      <c r="K270" s="6">
        <v>0</v>
      </c>
      <c r="L270" s="6">
        <v>0</v>
      </c>
      <c r="M270" s="6">
        <v>184</v>
      </c>
      <c r="N270" s="6">
        <v>209</v>
      </c>
      <c r="O270" s="6">
        <v>90</v>
      </c>
      <c r="P270" s="6">
        <v>35</v>
      </c>
      <c r="Q270" s="2">
        <f t="shared" si="4"/>
        <v>70</v>
      </c>
    </row>
    <row r="271" spans="1:17" ht="19.5" hidden="1" customHeight="1">
      <c r="A271" s="44">
        <v>270</v>
      </c>
      <c r="B271" s="6" t="s">
        <v>851</v>
      </c>
      <c r="C271" s="46" t="str">
        <f>VLOOKUP(B271,[1]Sheet1!$B:$C,2,0)</f>
        <v>State Urban Development Agency, Govt of Chhattisgarh</v>
      </c>
      <c r="D271" s="45" t="s">
        <v>852</v>
      </c>
      <c r="E271" s="46" t="str">
        <f>VLOOKUP(D271,[1]Sheet1!$B:$C,2,0)</f>
        <v>State Urban Development Agency, Govt. of Chhattisgarh</v>
      </c>
      <c r="F271" s="47">
        <v>0</v>
      </c>
      <c r="G271" s="6">
        <v>2553</v>
      </c>
      <c r="H271" s="6">
        <v>2553</v>
      </c>
      <c r="I271" s="6">
        <v>0</v>
      </c>
      <c r="J271" s="47">
        <v>0</v>
      </c>
      <c r="K271" s="6">
        <v>0</v>
      </c>
      <c r="L271" s="6">
        <v>2553</v>
      </c>
      <c r="M271" s="6">
        <v>0</v>
      </c>
      <c r="N271" s="6">
        <v>1761</v>
      </c>
      <c r="O271" s="6">
        <v>0</v>
      </c>
      <c r="P271" s="6">
        <v>0</v>
      </c>
      <c r="Q271" s="2">
        <f t="shared" si="4"/>
        <v>0</v>
      </c>
    </row>
    <row r="272" spans="1:17" ht="19.5" hidden="1" customHeight="1">
      <c r="A272" s="44">
        <v>271</v>
      </c>
      <c r="B272" s="6" t="s">
        <v>1017</v>
      </c>
      <c r="C272" s="46" t="str">
        <f>VLOOKUP(B272,[1]Sheet1!$B:$C,2,0)</f>
        <v>Labour Department Haryana</v>
      </c>
      <c r="D272" s="6" t="s">
        <v>1024</v>
      </c>
      <c r="E272" s="46" t="str">
        <f>VLOOKUP(D272,[1]Sheet1!$B:$C,2,0)</f>
        <v>Labour Department Haryana</v>
      </c>
      <c r="F272" s="6">
        <v>0</v>
      </c>
      <c r="G272" s="6">
        <v>1202</v>
      </c>
      <c r="H272" s="6">
        <v>850</v>
      </c>
      <c r="I272" s="6">
        <v>352</v>
      </c>
      <c r="J272" s="6">
        <v>0</v>
      </c>
      <c r="K272" s="6">
        <v>0</v>
      </c>
      <c r="L272" s="6">
        <v>0</v>
      </c>
      <c r="M272" s="6">
        <v>2939</v>
      </c>
      <c r="N272" s="6">
        <v>2225</v>
      </c>
      <c r="O272" s="6">
        <v>1007</v>
      </c>
      <c r="P272" s="6">
        <v>693</v>
      </c>
      <c r="Q272" s="2">
        <f t="shared" si="4"/>
        <v>850</v>
      </c>
    </row>
    <row r="273" spans="1:17" ht="19.5" hidden="1" customHeight="1">
      <c r="A273" s="44">
        <v>272</v>
      </c>
      <c r="B273" s="45" t="s">
        <v>866</v>
      </c>
      <c r="C273" s="46" t="str">
        <f>VLOOKUP(B273,[1]Sheet1!$B:$C,2,0)</f>
        <v>Director GVWV&amp;VSWS Department</v>
      </c>
      <c r="D273" s="6" t="s">
        <v>669</v>
      </c>
      <c r="E273" s="46" t="str">
        <f>VLOOKUP(D273,[1]Sheet1!$B:$C,2,0)</f>
        <v>GVWV&amp;VSWS</v>
      </c>
      <c r="F273" s="6">
        <v>0</v>
      </c>
      <c r="G273" s="6">
        <v>31416</v>
      </c>
      <c r="H273" s="6">
        <v>28974</v>
      </c>
      <c r="I273" s="6">
        <v>2442</v>
      </c>
      <c r="J273" s="6">
        <v>0</v>
      </c>
      <c r="K273" s="6">
        <v>0</v>
      </c>
      <c r="L273" s="6">
        <v>0</v>
      </c>
      <c r="M273" s="6">
        <v>176682</v>
      </c>
      <c r="N273" s="6">
        <v>121503</v>
      </c>
      <c r="O273" s="6">
        <v>50343</v>
      </c>
      <c r="P273" s="6">
        <v>69912</v>
      </c>
      <c r="Q273" s="2">
        <f t="shared" si="4"/>
        <v>28974</v>
      </c>
    </row>
    <row r="274" spans="1:17" ht="19.5" hidden="1" customHeight="1">
      <c r="A274" s="44">
        <v>273</v>
      </c>
      <c r="B274" s="6" t="s">
        <v>1019</v>
      </c>
      <c r="C274" s="46" t="str">
        <f>VLOOKUP(B274,[1]Sheet1!$B:$C,2,0)</f>
        <v>Prohibition Excise &amp; Registration</v>
      </c>
      <c r="D274" s="6" t="s">
        <v>1025</v>
      </c>
      <c r="E274" s="46" t="str">
        <f>VLOOKUP(D274,[1]Sheet1!$B:$C,2,0)</f>
        <v>Prohibition Excise &amp; Registration Department Bihar</v>
      </c>
      <c r="F274" s="6">
        <v>0</v>
      </c>
      <c r="G274" s="6">
        <v>11</v>
      </c>
      <c r="H274" s="6">
        <v>5</v>
      </c>
      <c r="I274" s="6">
        <v>6</v>
      </c>
      <c r="J274" s="6">
        <v>0</v>
      </c>
      <c r="K274" s="6">
        <v>0</v>
      </c>
      <c r="L274" s="6">
        <v>0</v>
      </c>
      <c r="M274" s="6">
        <v>6</v>
      </c>
      <c r="N274" s="6">
        <v>18</v>
      </c>
      <c r="O274" s="6">
        <v>1</v>
      </c>
      <c r="P274" s="6">
        <v>1</v>
      </c>
      <c r="Q274" s="2">
        <f t="shared" si="4"/>
        <v>5</v>
      </c>
    </row>
    <row r="275" spans="1:17" ht="19.5" hidden="1" customHeight="1">
      <c r="A275" s="44">
        <v>274</v>
      </c>
      <c r="B275" s="6" t="s">
        <v>186</v>
      </c>
      <c r="C275" s="46" t="str">
        <f>VLOOKUP(B275,[1]Sheet1!$B:$C,2,0)</f>
        <v>Department of Panchayat Govt. of Gujarat</v>
      </c>
      <c r="D275" s="6" t="s">
        <v>187</v>
      </c>
      <c r="E275" s="46" t="str">
        <f>VLOOKUP(D275,[1]Sheet1!$B:$C,2,0)</f>
        <v>EGRAM VISHWAGRAM SOCIETY</v>
      </c>
      <c r="F275" s="6">
        <v>0</v>
      </c>
      <c r="G275" s="6">
        <v>2102</v>
      </c>
      <c r="H275" s="6">
        <v>1324</v>
      </c>
      <c r="I275" s="6">
        <v>778</v>
      </c>
      <c r="J275" s="6">
        <v>0</v>
      </c>
      <c r="K275" s="6">
        <v>0</v>
      </c>
      <c r="L275" s="6">
        <v>0</v>
      </c>
      <c r="M275" s="6">
        <v>18927</v>
      </c>
      <c r="N275" s="6">
        <v>22193</v>
      </c>
      <c r="O275" s="6">
        <v>2771</v>
      </c>
      <c r="P275" s="6">
        <v>5965</v>
      </c>
      <c r="Q275" s="2">
        <f t="shared" si="4"/>
        <v>1324</v>
      </c>
    </row>
    <row r="276" spans="1:17" ht="19.5" hidden="1" customHeight="1">
      <c r="A276" s="44">
        <v>275</v>
      </c>
      <c r="B276" s="45" t="s">
        <v>186</v>
      </c>
      <c r="C276" s="46" t="str">
        <f>VLOOKUP(B276,[1]Sheet1!$B:$C,2,0)</f>
        <v>Department of Panchayat Govt. of Gujarat</v>
      </c>
      <c r="D276" s="45" t="s">
        <v>756</v>
      </c>
      <c r="E276" s="46" t="str">
        <f>VLOOKUP(D276,[1]Sheet1!$B:$C,2,0)</f>
        <v>EGVS Panchayat</v>
      </c>
      <c r="F276" s="6">
        <v>0</v>
      </c>
      <c r="G276" s="6">
        <v>52</v>
      </c>
      <c r="H276" s="6">
        <v>52</v>
      </c>
      <c r="I276" s="6">
        <v>0</v>
      </c>
      <c r="J276" s="6">
        <v>0</v>
      </c>
      <c r="K276" s="6">
        <v>0</v>
      </c>
      <c r="L276" s="6">
        <v>52</v>
      </c>
      <c r="M276" s="6">
        <v>0</v>
      </c>
      <c r="N276" s="6">
        <v>931</v>
      </c>
      <c r="O276" s="6">
        <v>0</v>
      </c>
      <c r="P276" s="6">
        <v>0</v>
      </c>
      <c r="Q276" s="2">
        <f t="shared" si="4"/>
        <v>0</v>
      </c>
    </row>
    <row r="277" spans="1:17" ht="19.5" hidden="1" customHeight="1">
      <c r="A277" s="44">
        <v>276</v>
      </c>
      <c r="B277" s="6" t="s">
        <v>188</v>
      </c>
      <c r="C277" s="46" t="str">
        <f>VLOOKUP(B277,[1]Sheet1!$B:$C,2,0)</f>
        <v>SCHHOOL EDUCATION DEPT,GOVT OF TAMIL NADU</v>
      </c>
      <c r="D277" s="6" t="s">
        <v>189</v>
      </c>
      <c r="E277" s="46" t="str">
        <f>VLOOKUP(D277,[1]Sheet1!$B:$C,2,0)</f>
        <v>SCHOOL EDUCATION DEPT,GOVT OF TAMIL NADU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1</v>
      </c>
      <c r="N277" s="6">
        <v>1</v>
      </c>
      <c r="O277" s="6">
        <v>0</v>
      </c>
      <c r="P277" s="6">
        <v>0</v>
      </c>
      <c r="Q277" s="2">
        <f t="shared" si="4"/>
        <v>0</v>
      </c>
    </row>
    <row r="278" spans="1:17" ht="19.5" hidden="1" customHeight="1">
      <c r="A278" s="44">
        <v>277</v>
      </c>
      <c r="B278" s="45" t="s">
        <v>188</v>
      </c>
      <c r="C278" s="46" t="str">
        <f>VLOOKUP(B278,[1]Sheet1!$B:$C,2,0)</f>
        <v>SCHHOOL EDUCATION DEPT,GOVT OF TAMIL NADU</v>
      </c>
      <c r="D278" s="45" t="s">
        <v>131</v>
      </c>
      <c r="E278" s="46" t="str">
        <f>VLOOKUP(D278,[1]Sheet1!$B:$C,2,0)</f>
        <v>Electronics Corporation of Tamil Nadu Limited</v>
      </c>
      <c r="F278" s="6">
        <v>0</v>
      </c>
      <c r="G278" s="6">
        <v>5188</v>
      </c>
      <c r="H278" s="6">
        <v>3440</v>
      </c>
      <c r="I278" s="6">
        <v>1748</v>
      </c>
      <c r="J278" s="6">
        <v>0</v>
      </c>
      <c r="K278" s="6">
        <v>0</v>
      </c>
      <c r="L278" s="6">
        <v>0</v>
      </c>
      <c r="M278" s="6">
        <v>23132</v>
      </c>
      <c r="N278" s="6">
        <v>30317</v>
      </c>
      <c r="O278" s="6">
        <v>3325</v>
      </c>
      <c r="P278" s="6">
        <v>9990</v>
      </c>
      <c r="Q278" s="2">
        <f t="shared" si="4"/>
        <v>3440</v>
      </c>
    </row>
    <row r="279" spans="1:17" ht="19.5" hidden="1" customHeight="1">
      <c r="A279" s="44">
        <v>278</v>
      </c>
      <c r="B279" s="6" t="s">
        <v>190</v>
      </c>
      <c r="C279" s="46" t="str">
        <f>VLOOKUP(B279,[1]Sheet1!$B:$C,2,0)</f>
        <v>Sarba Siksha Abhiyan, Assam</v>
      </c>
      <c r="D279" s="6" t="s">
        <v>191</v>
      </c>
      <c r="E279" s="46" t="str">
        <f>VLOOKUP(D279,[1]Sheet1!$B:$C,2,0)</f>
        <v>Sarba Siksha Abhiyan Assam</v>
      </c>
      <c r="F279" s="6">
        <v>0</v>
      </c>
      <c r="G279" s="6">
        <v>127</v>
      </c>
      <c r="H279" s="6">
        <v>26</v>
      </c>
      <c r="I279" s="6">
        <v>101</v>
      </c>
      <c r="J279" s="6">
        <v>0</v>
      </c>
      <c r="K279" s="6">
        <v>0</v>
      </c>
      <c r="L279" s="6">
        <v>0</v>
      </c>
      <c r="M279" s="6">
        <v>19</v>
      </c>
      <c r="N279" s="6">
        <v>81</v>
      </c>
      <c r="O279" s="6">
        <v>1</v>
      </c>
      <c r="P279" s="6">
        <v>4</v>
      </c>
      <c r="Q279" s="2">
        <f t="shared" si="4"/>
        <v>26</v>
      </c>
    </row>
    <row r="280" spans="1:17" ht="19.5" hidden="1" customHeight="1">
      <c r="A280" s="44">
        <v>279</v>
      </c>
      <c r="B280" s="45" t="s">
        <v>889</v>
      </c>
      <c r="C280" s="46" t="str">
        <f>VLOOKUP(B280,[1]Sheet1!$B:$C,2,0)</f>
        <v>Directorate Of School Education Kohima</v>
      </c>
      <c r="D280" s="45" t="s">
        <v>890</v>
      </c>
      <c r="E280" s="46" t="str">
        <f>VLOOKUP(D280,[1]Sheet1!$B:$C,2,0)</f>
        <v>Directorate of School Education</v>
      </c>
      <c r="F280" s="6">
        <v>0</v>
      </c>
      <c r="G280" s="6">
        <v>5</v>
      </c>
      <c r="H280" s="6">
        <v>2</v>
      </c>
      <c r="I280" s="6">
        <v>3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2">
        <f t="shared" si="4"/>
        <v>2</v>
      </c>
    </row>
    <row r="281" spans="1:17" ht="19.5" hidden="1" customHeight="1">
      <c r="A281" s="44">
        <v>280</v>
      </c>
      <c r="B281" s="6" t="s">
        <v>482</v>
      </c>
      <c r="C281" s="46" t="str">
        <f>VLOOKUP(B281,[1]Sheet1!$B:$C,2,0)</f>
        <v>Directorate of Elementary Education,Itanagar, Arunachal Pradesh</v>
      </c>
      <c r="D281" s="6" t="s">
        <v>483</v>
      </c>
      <c r="E281" s="46" t="str">
        <f>VLOOKUP(D281,[1]Sheet1!$B:$C,2,0)</f>
        <v>Directorate of Elementary Education Arunachal Pradesh</v>
      </c>
      <c r="F281" s="6">
        <v>0</v>
      </c>
      <c r="G281" s="6">
        <v>352</v>
      </c>
      <c r="H281" s="6">
        <v>152</v>
      </c>
      <c r="I281" s="6">
        <v>200</v>
      </c>
      <c r="J281" s="6">
        <v>0</v>
      </c>
      <c r="K281" s="6">
        <v>0</v>
      </c>
      <c r="L281" s="6">
        <v>0</v>
      </c>
      <c r="M281" s="6">
        <v>366</v>
      </c>
      <c r="N281" s="6">
        <v>524</v>
      </c>
      <c r="O281" s="6">
        <v>47</v>
      </c>
      <c r="P281" s="6">
        <v>123</v>
      </c>
      <c r="Q281" s="2">
        <f t="shared" si="4"/>
        <v>152</v>
      </c>
    </row>
    <row r="282" spans="1:17" ht="19.5" hidden="1" customHeight="1">
      <c r="A282" s="44">
        <v>281</v>
      </c>
      <c r="B282" s="6" t="s">
        <v>192</v>
      </c>
      <c r="C282" s="46" t="str">
        <f>VLOOKUP(B282,[1]Sheet1!$B:$C,2,0)</f>
        <v>Corporation Bank</v>
      </c>
      <c r="D282" s="6" t="s">
        <v>193</v>
      </c>
      <c r="E282" s="46" t="str">
        <f>VLOOKUP(D282,[1]Sheet1!$B:$C,2,0)</f>
        <v>CORPORATION BANK</v>
      </c>
      <c r="F282" s="6">
        <v>0</v>
      </c>
      <c r="G282" s="6">
        <v>4447</v>
      </c>
      <c r="H282" s="6">
        <v>2924</v>
      </c>
      <c r="I282" s="6">
        <v>1523</v>
      </c>
      <c r="J282" s="6">
        <v>0</v>
      </c>
      <c r="K282" s="6">
        <v>0</v>
      </c>
      <c r="L282" s="6">
        <v>0</v>
      </c>
      <c r="M282" s="6">
        <v>17784</v>
      </c>
      <c r="N282" s="6">
        <v>11386</v>
      </c>
      <c r="O282" s="6">
        <v>1964</v>
      </c>
      <c r="P282" s="6">
        <v>7203</v>
      </c>
      <c r="Q282" s="2">
        <f t="shared" si="4"/>
        <v>2924</v>
      </c>
    </row>
    <row r="283" spans="1:17" ht="19.5" hidden="1" customHeight="1">
      <c r="A283" s="44">
        <v>282</v>
      </c>
      <c r="B283" s="6" t="s">
        <v>194</v>
      </c>
      <c r="C283" s="46" t="str">
        <f>VLOOKUP(B283,[1]Sheet1!$B:$C,2,0)</f>
        <v>UCO BANK</v>
      </c>
      <c r="D283" s="6" t="s">
        <v>195</v>
      </c>
      <c r="E283" s="46" t="str">
        <f>VLOOKUP(D283,[1]Sheet1!$B:$C,2,0)</f>
        <v>UCO BANK</v>
      </c>
      <c r="F283" s="6">
        <v>0</v>
      </c>
      <c r="G283" s="6">
        <v>9594</v>
      </c>
      <c r="H283" s="6">
        <v>5415</v>
      </c>
      <c r="I283" s="6">
        <v>4179</v>
      </c>
      <c r="J283" s="6">
        <v>0</v>
      </c>
      <c r="K283" s="6">
        <v>0</v>
      </c>
      <c r="L283" s="6">
        <v>0</v>
      </c>
      <c r="M283" s="6">
        <v>28002</v>
      </c>
      <c r="N283" s="6">
        <v>13221</v>
      </c>
      <c r="O283" s="6">
        <v>5377</v>
      </c>
      <c r="P283" s="6">
        <v>10980</v>
      </c>
      <c r="Q283" s="2">
        <f t="shared" si="4"/>
        <v>5415</v>
      </c>
    </row>
    <row r="284" spans="1:17" ht="19.5" hidden="1" customHeight="1">
      <c r="A284" s="44">
        <v>283</v>
      </c>
      <c r="B284" s="6" t="s">
        <v>194</v>
      </c>
      <c r="C284" s="46" t="str">
        <f>VLOOKUP(B284,[1]Sheet1!$B:$C,2,0)</f>
        <v>UCO BANK</v>
      </c>
      <c r="D284" s="6" t="s">
        <v>196</v>
      </c>
      <c r="E284" s="46" t="str">
        <f>VLOOKUP(D284,[1]Sheet1!$B:$C,2,0)</f>
        <v>Paschim Banga Gramin Bank</v>
      </c>
      <c r="F284" s="6">
        <v>0</v>
      </c>
      <c r="G284" s="6">
        <v>1117</v>
      </c>
      <c r="H284" s="6">
        <v>680</v>
      </c>
      <c r="I284" s="6">
        <v>437</v>
      </c>
      <c r="J284" s="6">
        <v>0</v>
      </c>
      <c r="K284" s="6">
        <v>0</v>
      </c>
      <c r="L284" s="6">
        <v>0</v>
      </c>
      <c r="M284" s="6">
        <v>5266</v>
      </c>
      <c r="N284" s="6">
        <v>1058</v>
      </c>
      <c r="O284" s="6">
        <v>1393</v>
      </c>
      <c r="P284" s="6">
        <v>1618</v>
      </c>
      <c r="Q284" s="2">
        <f t="shared" si="4"/>
        <v>680</v>
      </c>
    </row>
    <row r="285" spans="1:17" ht="19.5" hidden="1" customHeight="1">
      <c r="A285" s="44">
        <v>284</v>
      </c>
      <c r="B285" s="6" t="s">
        <v>197</v>
      </c>
      <c r="C285" s="46" t="str">
        <f>VLOOKUP(B285,[1]Sheet1!$B:$C,2,0)</f>
        <v>Andhra Bank</v>
      </c>
      <c r="D285" s="6" t="s">
        <v>198</v>
      </c>
      <c r="E285" s="46" t="str">
        <f>VLOOKUP(D285,[1]Sheet1!$B:$C,2,0)</f>
        <v>Andhra Bank</v>
      </c>
      <c r="F285" s="6">
        <v>0</v>
      </c>
      <c r="G285" s="6">
        <v>4476</v>
      </c>
      <c r="H285" s="6">
        <v>3851</v>
      </c>
      <c r="I285" s="6">
        <v>625</v>
      </c>
      <c r="J285" s="6">
        <v>0</v>
      </c>
      <c r="K285" s="6">
        <v>0</v>
      </c>
      <c r="L285" s="6">
        <v>0</v>
      </c>
      <c r="M285" s="6">
        <v>20657</v>
      </c>
      <c r="N285" s="6">
        <v>22186</v>
      </c>
      <c r="O285" s="6">
        <v>3729</v>
      </c>
      <c r="P285" s="6">
        <v>8901</v>
      </c>
      <c r="Q285" s="2">
        <f t="shared" si="4"/>
        <v>3851</v>
      </c>
    </row>
    <row r="286" spans="1:17" ht="19.5" hidden="1" customHeight="1">
      <c r="A286" s="44">
        <v>285</v>
      </c>
      <c r="B286" s="6" t="s">
        <v>197</v>
      </c>
      <c r="C286" s="46" t="str">
        <f>VLOOKUP(B286,[1]Sheet1!$B:$C,2,0)</f>
        <v>Andhra Bank</v>
      </c>
      <c r="D286" s="6" t="s">
        <v>199</v>
      </c>
      <c r="E286" s="46" t="str">
        <f>VLOOKUP(D286,[1]Sheet1!$B:$C,2,0)</f>
        <v xml:space="preserve">Chaitanya Godavari Grameen Bank </v>
      </c>
      <c r="F286" s="6">
        <v>0</v>
      </c>
      <c r="G286" s="6">
        <v>768</v>
      </c>
      <c r="H286" s="6">
        <v>720</v>
      </c>
      <c r="I286" s="6">
        <v>48</v>
      </c>
      <c r="J286" s="6">
        <v>0</v>
      </c>
      <c r="K286" s="6">
        <v>0</v>
      </c>
      <c r="L286" s="6">
        <v>0</v>
      </c>
      <c r="M286" s="6">
        <v>2950</v>
      </c>
      <c r="N286" s="6">
        <v>2861</v>
      </c>
      <c r="O286" s="6">
        <v>609</v>
      </c>
      <c r="P286" s="6">
        <v>1138</v>
      </c>
      <c r="Q286" s="2">
        <f t="shared" si="4"/>
        <v>720</v>
      </c>
    </row>
    <row r="287" spans="1:17" ht="19.5" hidden="1" customHeight="1">
      <c r="A287" s="44">
        <v>286</v>
      </c>
      <c r="B287" s="6" t="s">
        <v>200</v>
      </c>
      <c r="C287" s="46" t="str">
        <f>VLOOKUP(B287,[1]Sheet1!$B:$C,2,0)</f>
        <v>KotakMahindra Bank</v>
      </c>
      <c r="D287" s="6" t="s">
        <v>201</v>
      </c>
      <c r="E287" s="46" t="str">
        <f>VLOOKUP(D287,[1]Sheet1!$B:$C,2,0)</f>
        <v>Kotak Mahindra Bank</v>
      </c>
      <c r="F287" s="6">
        <v>0</v>
      </c>
      <c r="G287" s="6">
        <v>6208</v>
      </c>
      <c r="H287" s="6">
        <v>3395</v>
      </c>
      <c r="I287" s="6">
        <v>2813</v>
      </c>
      <c r="J287" s="6">
        <v>0</v>
      </c>
      <c r="K287" s="6">
        <v>0</v>
      </c>
      <c r="L287" s="6">
        <v>0</v>
      </c>
      <c r="M287" s="6">
        <v>16122</v>
      </c>
      <c r="N287" s="6">
        <v>10433</v>
      </c>
      <c r="O287" s="6">
        <v>1951</v>
      </c>
      <c r="P287" s="6">
        <v>6283</v>
      </c>
      <c r="Q287" s="2">
        <f t="shared" si="4"/>
        <v>3395</v>
      </c>
    </row>
    <row r="288" spans="1:17" ht="19.5" hidden="1" customHeight="1">
      <c r="A288" s="44">
        <v>287</v>
      </c>
      <c r="B288" s="6" t="s">
        <v>202</v>
      </c>
      <c r="C288" s="46" t="str">
        <f>VLOOKUP(B288,[1]Sheet1!$B:$C,2,0)</f>
        <v>Lakshmi Vilas Bank</v>
      </c>
      <c r="D288" s="6" t="s">
        <v>203</v>
      </c>
      <c r="E288" s="46" t="str">
        <f>VLOOKUP(D288,[1]Sheet1!$B:$C,2,0)</f>
        <v>Lakshmi Vilas Bank</v>
      </c>
      <c r="F288" s="6">
        <v>0</v>
      </c>
      <c r="G288" s="6">
        <v>112</v>
      </c>
      <c r="H288" s="6">
        <v>65</v>
      </c>
      <c r="I288" s="6">
        <v>47</v>
      </c>
      <c r="J288" s="6">
        <v>0</v>
      </c>
      <c r="K288" s="6">
        <v>0</v>
      </c>
      <c r="L288" s="6">
        <v>0</v>
      </c>
      <c r="M288" s="6">
        <v>1797</v>
      </c>
      <c r="N288" s="6">
        <v>404</v>
      </c>
      <c r="O288" s="6">
        <v>74</v>
      </c>
      <c r="P288" s="6">
        <v>740</v>
      </c>
      <c r="Q288" s="2">
        <f t="shared" si="4"/>
        <v>65</v>
      </c>
    </row>
    <row r="289" spans="1:17" ht="19.5" hidden="1" customHeight="1">
      <c r="A289" s="44">
        <v>288</v>
      </c>
      <c r="B289" s="6" t="s">
        <v>204</v>
      </c>
      <c r="C289" s="46" t="str">
        <f>VLOOKUP(B289,[1]Sheet1!$B:$C,2,0)</f>
        <v>Bandhan Bank Ltd</v>
      </c>
      <c r="D289" s="6" t="s">
        <v>205</v>
      </c>
      <c r="E289" s="46" t="str">
        <f>VLOOKUP(D289,[1]Sheet1!$B:$C,2,0)</f>
        <v>Bandhan Bank Ltd</v>
      </c>
      <c r="F289" s="6">
        <v>0</v>
      </c>
      <c r="G289" s="6">
        <v>337</v>
      </c>
      <c r="H289" s="6">
        <v>168</v>
      </c>
      <c r="I289" s="6">
        <v>169</v>
      </c>
      <c r="J289" s="6">
        <v>0</v>
      </c>
      <c r="K289" s="6">
        <v>0</v>
      </c>
      <c r="L289" s="6">
        <v>0</v>
      </c>
      <c r="M289" s="6">
        <v>866</v>
      </c>
      <c r="N289" s="6">
        <v>858</v>
      </c>
      <c r="O289" s="6">
        <v>159</v>
      </c>
      <c r="P289" s="6">
        <v>332</v>
      </c>
      <c r="Q289" s="2">
        <f t="shared" si="4"/>
        <v>168</v>
      </c>
    </row>
    <row r="290" spans="1:17" ht="19.5" customHeight="1">
      <c r="A290" s="44">
        <v>289</v>
      </c>
      <c r="B290" s="45" t="s">
        <v>776</v>
      </c>
      <c r="C290" s="46" t="str">
        <f>VLOOKUP(B290,[1]Sheet1!$B:$C,2,0)</f>
        <v xml:space="preserve">Catholic Syrian Bank   </v>
      </c>
      <c r="D290" s="45" t="s">
        <v>777</v>
      </c>
      <c r="E290" s="46" t="str">
        <f>VLOOKUP(D290,[1]Sheet1!$B:$C,2,0)</f>
        <v>CatholicSyrian Bank</v>
      </c>
      <c r="F290" s="6">
        <v>0</v>
      </c>
      <c r="G290" s="6">
        <v>118</v>
      </c>
      <c r="H290" s="6">
        <v>59</v>
      </c>
      <c r="I290" s="6">
        <v>59</v>
      </c>
      <c r="J290" s="6">
        <v>0</v>
      </c>
      <c r="K290" s="6">
        <v>0</v>
      </c>
      <c r="L290" s="6">
        <v>0</v>
      </c>
      <c r="M290" s="6">
        <v>267</v>
      </c>
      <c r="N290" s="6">
        <v>157</v>
      </c>
      <c r="O290" s="6">
        <v>33</v>
      </c>
      <c r="P290" s="6">
        <v>102</v>
      </c>
      <c r="Q290" s="2">
        <f t="shared" si="4"/>
        <v>59</v>
      </c>
    </row>
    <row r="291" spans="1:17" ht="19.5" hidden="1" customHeight="1">
      <c r="A291" s="44">
        <v>290</v>
      </c>
      <c r="B291" s="6" t="s">
        <v>206</v>
      </c>
      <c r="C291" s="46" t="str">
        <f>VLOOKUP(B291,[1]Sheet1!$B:$C,2,0)</f>
        <v xml:space="preserve">City Union Bank Limited        </v>
      </c>
      <c r="D291" s="6" t="s">
        <v>207</v>
      </c>
      <c r="E291" s="46" t="str">
        <f>VLOOKUP(D291,[1]Sheet1!$B:$C,2,0)</f>
        <v xml:space="preserve">CityUnion Bank Limited  </v>
      </c>
      <c r="F291" s="6">
        <v>0</v>
      </c>
      <c r="G291" s="6">
        <v>2860</v>
      </c>
      <c r="H291" s="6">
        <v>1791</v>
      </c>
      <c r="I291" s="6">
        <v>1069</v>
      </c>
      <c r="J291" s="6">
        <v>0</v>
      </c>
      <c r="K291" s="6">
        <v>0</v>
      </c>
      <c r="L291" s="6">
        <v>0</v>
      </c>
      <c r="M291" s="6">
        <v>8569</v>
      </c>
      <c r="N291" s="6">
        <v>6995</v>
      </c>
      <c r="O291" s="6">
        <v>877</v>
      </c>
      <c r="P291" s="6">
        <v>4013</v>
      </c>
      <c r="Q291" s="2">
        <f t="shared" si="4"/>
        <v>1791</v>
      </c>
    </row>
    <row r="292" spans="1:17" ht="19.5" hidden="1" customHeight="1">
      <c r="A292" s="44">
        <v>291</v>
      </c>
      <c r="B292" s="6" t="s">
        <v>208</v>
      </c>
      <c r="C292" s="46" t="str">
        <f>VLOOKUP(B292,[1]Sheet1!$B:$C,2,0)</f>
        <v>DCB Bank</v>
      </c>
      <c r="D292" s="6" t="s">
        <v>209</v>
      </c>
      <c r="E292" s="46" t="str">
        <f>VLOOKUP(D292,[1]Sheet1!$B:$C,2,0)</f>
        <v>DCB Bank Ltd</v>
      </c>
      <c r="F292" s="6">
        <v>0</v>
      </c>
      <c r="G292" s="6">
        <v>687</v>
      </c>
      <c r="H292" s="6">
        <v>413</v>
      </c>
      <c r="I292" s="6">
        <v>274</v>
      </c>
      <c r="J292" s="6">
        <v>0</v>
      </c>
      <c r="K292" s="6">
        <v>0</v>
      </c>
      <c r="L292" s="6">
        <v>0</v>
      </c>
      <c r="M292" s="6">
        <v>3031</v>
      </c>
      <c r="N292" s="6">
        <v>2284</v>
      </c>
      <c r="O292" s="6">
        <v>300</v>
      </c>
      <c r="P292" s="6">
        <v>1290</v>
      </c>
      <c r="Q292" s="2">
        <f t="shared" si="4"/>
        <v>413</v>
      </c>
    </row>
    <row r="293" spans="1:17" ht="19.5" customHeight="1">
      <c r="A293" s="44">
        <v>292</v>
      </c>
      <c r="B293" s="6" t="s">
        <v>210</v>
      </c>
      <c r="C293" s="46" t="str">
        <f>VLOOKUP(B293,[1]Sheet1!$B:$C,2,0)</f>
        <v>Federal Bank</v>
      </c>
      <c r="D293" s="6" t="s">
        <v>211</v>
      </c>
      <c r="E293" s="46" t="str">
        <f>VLOOKUP(D293,[1]Sheet1!$B:$C,2,0)</f>
        <v>Federal Bank</v>
      </c>
      <c r="F293" s="6">
        <v>0</v>
      </c>
      <c r="G293" s="6">
        <v>1564</v>
      </c>
      <c r="H293" s="6">
        <v>1006</v>
      </c>
      <c r="I293" s="6">
        <v>558</v>
      </c>
      <c r="J293" s="6">
        <v>0</v>
      </c>
      <c r="K293" s="6">
        <v>0</v>
      </c>
      <c r="L293" s="6">
        <v>0</v>
      </c>
      <c r="M293" s="6">
        <v>7634</v>
      </c>
      <c r="N293" s="6">
        <v>6009</v>
      </c>
      <c r="O293" s="6">
        <v>861</v>
      </c>
      <c r="P293" s="6">
        <v>3208</v>
      </c>
      <c r="Q293" s="2">
        <f t="shared" si="4"/>
        <v>1006</v>
      </c>
    </row>
    <row r="294" spans="1:17" ht="19.5" customHeight="1">
      <c r="A294" s="44">
        <v>293</v>
      </c>
      <c r="B294" s="6" t="s">
        <v>212</v>
      </c>
      <c r="C294" s="46" t="str">
        <f>VLOOKUP(B294,[1]Sheet1!$B:$C,2,0)</f>
        <v>HDFC Bank Limited</v>
      </c>
      <c r="D294" s="6" t="s">
        <v>213</v>
      </c>
      <c r="E294" s="46" t="str">
        <f>VLOOKUP(D294,[1]Sheet1!$B:$C,2,0)</f>
        <v>HDFC Bank Limited</v>
      </c>
      <c r="F294" s="6">
        <v>0</v>
      </c>
      <c r="G294" s="6">
        <v>9271</v>
      </c>
      <c r="H294" s="6">
        <v>5878</v>
      </c>
      <c r="I294" s="6">
        <v>3393</v>
      </c>
      <c r="J294" s="6">
        <v>0</v>
      </c>
      <c r="K294" s="6">
        <v>0</v>
      </c>
      <c r="L294" s="6">
        <v>1</v>
      </c>
      <c r="M294" s="6">
        <v>36247</v>
      </c>
      <c r="N294" s="6">
        <v>30868</v>
      </c>
      <c r="O294" s="6">
        <v>4596</v>
      </c>
      <c r="P294" s="6">
        <v>15182</v>
      </c>
      <c r="Q294" s="2">
        <f t="shared" si="4"/>
        <v>5877</v>
      </c>
    </row>
    <row r="295" spans="1:17" ht="19.5" hidden="1" customHeight="1">
      <c r="A295" s="44">
        <v>294</v>
      </c>
      <c r="B295" s="6" t="s">
        <v>214</v>
      </c>
      <c r="C295" s="46" t="str">
        <f>VLOOKUP(B295,[1]Sheet1!$B:$C,2,0)</f>
        <v>ICICI Bank Limited</v>
      </c>
      <c r="D295" s="6" t="s">
        <v>215</v>
      </c>
      <c r="E295" s="46" t="str">
        <f>VLOOKUP(D295,[1]Sheet1!$B:$C,2,0)</f>
        <v>ICICI Bank Ltd</v>
      </c>
      <c r="F295" s="6">
        <v>0</v>
      </c>
      <c r="G295" s="6">
        <v>12205</v>
      </c>
      <c r="H295" s="6">
        <v>7879</v>
      </c>
      <c r="I295" s="6">
        <v>4326</v>
      </c>
      <c r="J295" s="6">
        <v>0</v>
      </c>
      <c r="K295" s="6">
        <v>0</v>
      </c>
      <c r="L295" s="6">
        <v>0</v>
      </c>
      <c r="M295" s="6">
        <v>49967</v>
      </c>
      <c r="N295" s="6">
        <v>35062</v>
      </c>
      <c r="O295" s="6">
        <v>6351</v>
      </c>
      <c r="P295" s="6">
        <v>20432</v>
      </c>
      <c r="Q295" s="2">
        <f t="shared" si="4"/>
        <v>7879</v>
      </c>
    </row>
    <row r="296" spans="1:17" ht="19.5" hidden="1" customHeight="1">
      <c r="A296" s="44">
        <v>295</v>
      </c>
      <c r="B296" s="6" t="s">
        <v>216</v>
      </c>
      <c r="C296" s="46" t="str">
        <f>VLOOKUP(B296,[1]Sheet1!$B:$C,2,0)</f>
        <v>IDFC BANK LIMITED</v>
      </c>
      <c r="D296" s="6" t="s">
        <v>217</v>
      </c>
      <c r="E296" s="46" t="str">
        <f>VLOOKUP(D296,[1]Sheet1!$B:$C,2,0)</f>
        <v>IDFC BANK LIMITED</v>
      </c>
      <c r="F296" s="6">
        <v>0</v>
      </c>
      <c r="G296" s="6">
        <v>970</v>
      </c>
      <c r="H296" s="6">
        <v>646</v>
      </c>
      <c r="I296" s="6">
        <v>324</v>
      </c>
      <c r="J296" s="6">
        <v>0</v>
      </c>
      <c r="K296" s="6">
        <v>0</v>
      </c>
      <c r="L296" s="6">
        <v>0</v>
      </c>
      <c r="M296" s="6">
        <v>4124</v>
      </c>
      <c r="N296" s="6">
        <v>3048</v>
      </c>
      <c r="O296" s="6">
        <v>476</v>
      </c>
      <c r="P296" s="6">
        <v>1685</v>
      </c>
      <c r="Q296" s="2">
        <f t="shared" si="4"/>
        <v>646</v>
      </c>
    </row>
    <row r="297" spans="1:17" ht="19.5" customHeight="1">
      <c r="A297" s="44">
        <v>296</v>
      </c>
      <c r="B297" s="6" t="s">
        <v>218</v>
      </c>
      <c r="C297" s="46" t="str">
        <f>VLOOKUP(B297,[1]Sheet1!$B:$C,2,0)</f>
        <v>IndusInd Bank</v>
      </c>
      <c r="D297" s="6" t="s">
        <v>219</v>
      </c>
      <c r="E297" s="46" t="str">
        <f>VLOOKUP(D297,[1]Sheet1!$B:$C,2,0)</f>
        <v>IndusInd Bank Limited</v>
      </c>
      <c r="F297" s="6">
        <v>0</v>
      </c>
      <c r="G297" s="6">
        <v>7131</v>
      </c>
      <c r="H297" s="6">
        <v>3631</v>
      </c>
      <c r="I297" s="6">
        <v>3500</v>
      </c>
      <c r="J297" s="6">
        <v>0</v>
      </c>
      <c r="K297" s="6">
        <v>0</v>
      </c>
      <c r="L297" s="6">
        <v>0</v>
      </c>
      <c r="M297" s="6">
        <v>22818</v>
      </c>
      <c r="N297" s="6">
        <v>21059</v>
      </c>
      <c r="O297" s="6">
        <v>2989</v>
      </c>
      <c r="P297" s="6">
        <v>9541</v>
      </c>
      <c r="Q297" s="2">
        <f t="shared" si="4"/>
        <v>3631</v>
      </c>
    </row>
    <row r="298" spans="1:17" ht="19.5" hidden="1" customHeight="1">
      <c r="A298" s="44">
        <v>297</v>
      </c>
      <c r="B298" s="6" t="s">
        <v>220</v>
      </c>
      <c r="C298" s="46" t="str">
        <f>VLOOKUP(B298,[1]Sheet1!$B:$C,2,0)</f>
        <v>Karnataka Bank</v>
      </c>
      <c r="D298" s="6" t="s">
        <v>221</v>
      </c>
      <c r="E298" s="46" t="str">
        <f>VLOOKUP(D298,[1]Sheet1!$B:$C,2,0)</f>
        <v>Karnataka Bank</v>
      </c>
      <c r="F298" s="6">
        <v>0</v>
      </c>
      <c r="G298" s="6">
        <v>2802</v>
      </c>
      <c r="H298" s="6">
        <v>2072</v>
      </c>
      <c r="I298" s="6">
        <v>730</v>
      </c>
      <c r="J298" s="6">
        <v>0</v>
      </c>
      <c r="K298" s="6">
        <v>0</v>
      </c>
      <c r="L298" s="6">
        <v>0</v>
      </c>
      <c r="M298" s="6">
        <v>11070</v>
      </c>
      <c r="N298" s="6">
        <v>9502</v>
      </c>
      <c r="O298" s="6">
        <v>1387</v>
      </c>
      <c r="P298" s="6">
        <v>4858</v>
      </c>
      <c r="Q298" s="2">
        <f t="shared" si="4"/>
        <v>2072</v>
      </c>
    </row>
    <row r="299" spans="1:17" ht="19.5" customHeight="1">
      <c r="A299" s="44">
        <v>298</v>
      </c>
      <c r="B299" s="6" t="s">
        <v>222</v>
      </c>
      <c r="C299" s="46" t="str">
        <f>VLOOKUP(B299,[1]Sheet1!$B:$C,2,0)</f>
        <v xml:space="preserve">Karur Vysya Bank </v>
      </c>
      <c r="D299" s="6" t="s">
        <v>223</v>
      </c>
      <c r="E299" s="46" t="str">
        <f>VLOOKUP(D299,[1]Sheet1!$B:$C,2,0)</f>
        <v xml:space="preserve">KarurVysya Bank  </v>
      </c>
      <c r="F299" s="6">
        <v>0</v>
      </c>
      <c r="G299" s="6">
        <v>1390</v>
      </c>
      <c r="H299" s="6">
        <v>1059</v>
      </c>
      <c r="I299" s="6">
        <v>331</v>
      </c>
      <c r="J299" s="6">
        <v>0</v>
      </c>
      <c r="K299" s="6">
        <v>0</v>
      </c>
      <c r="L299" s="6">
        <v>0</v>
      </c>
      <c r="M299" s="6">
        <v>5862</v>
      </c>
      <c r="N299" s="6">
        <v>5737</v>
      </c>
      <c r="O299" s="6">
        <v>535</v>
      </c>
      <c r="P299" s="6">
        <v>2967</v>
      </c>
      <c r="Q299" s="2">
        <f t="shared" si="4"/>
        <v>1059</v>
      </c>
    </row>
    <row r="300" spans="1:17" ht="19.5" hidden="1" customHeight="1">
      <c r="A300" s="44">
        <v>299</v>
      </c>
      <c r="B300" s="6" t="s">
        <v>224</v>
      </c>
      <c r="C300" s="46" t="str">
        <f>VLOOKUP(B300,[1]Sheet1!$B:$C,2,0)</f>
        <v>The Nainital Bank Ltd</v>
      </c>
      <c r="D300" s="6" t="s">
        <v>225</v>
      </c>
      <c r="E300" s="46" t="str">
        <f>VLOOKUP(D300,[1]Sheet1!$B:$C,2,0)</f>
        <v>The Nainital Bank Limited</v>
      </c>
      <c r="F300" s="6">
        <v>0</v>
      </c>
      <c r="G300" s="6">
        <v>934</v>
      </c>
      <c r="H300" s="6">
        <v>654</v>
      </c>
      <c r="I300" s="6">
        <v>280</v>
      </c>
      <c r="J300" s="6">
        <v>0</v>
      </c>
      <c r="K300" s="6">
        <v>0</v>
      </c>
      <c r="L300" s="6">
        <v>0</v>
      </c>
      <c r="M300" s="6">
        <v>3828</v>
      </c>
      <c r="N300" s="6">
        <v>2441</v>
      </c>
      <c r="O300" s="6">
        <v>605</v>
      </c>
      <c r="P300" s="6">
        <v>1415</v>
      </c>
      <c r="Q300" s="2">
        <f t="shared" si="4"/>
        <v>654</v>
      </c>
    </row>
    <row r="301" spans="1:17" ht="19.5" hidden="1" customHeight="1">
      <c r="A301" s="44">
        <v>300</v>
      </c>
      <c r="B301" s="6" t="s">
        <v>226</v>
      </c>
      <c r="C301" s="46" t="str">
        <f>VLOOKUP(B301,[1]Sheet1!$B:$C,2,0)</f>
        <v>RBL Bank Limited</v>
      </c>
      <c r="D301" s="6" t="s">
        <v>227</v>
      </c>
      <c r="E301" s="46" t="str">
        <f>VLOOKUP(D301,[1]Sheet1!$B:$C,2,0)</f>
        <v>RBL Bank Limited</v>
      </c>
      <c r="F301" s="6">
        <v>0</v>
      </c>
      <c r="G301" s="6">
        <v>660</v>
      </c>
      <c r="H301" s="6">
        <v>430</v>
      </c>
      <c r="I301" s="6">
        <v>230</v>
      </c>
      <c r="J301" s="6">
        <v>0</v>
      </c>
      <c r="K301" s="6">
        <v>0</v>
      </c>
      <c r="L301" s="6">
        <v>0</v>
      </c>
      <c r="M301" s="6">
        <v>2342</v>
      </c>
      <c r="N301" s="6">
        <v>2529</v>
      </c>
      <c r="O301" s="6">
        <v>337</v>
      </c>
      <c r="P301" s="6">
        <v>919</v>
      </c>
      <c r="Q301" s="2">
        <f t="shared" si="4"/>
        <v>430</v>
      </c>
    </row>
    <row r="302" spans="1:17" ht="19.5" customHeight="1">
      <c r="A302" s="44">
        <v>301</v>
      </c>
      <c r="B302" s="6" t="s">
        <v>228</v>
      </c>
      <c r="C302" s="46" t="str">
        <f>VLOOKUP(B302,[1]Sheet1!$B:$C,2,0)</f>
        <v>South Indian Bank</v>
      </c>
      <c r="D302" s="6" t="s">
        <v>229</v>
      </c>
      <c r="E302" s="46" t="str">
        <f>VLOOKUP(D302,[1]Sheet1!$B:$C,2,0)</f>
        <v>South Indian Bank</v>
      </c>
      <c r="F302" s="6">
        <v>0</v>
      </c>
      <c r="G302" s="6">
        <v>1019</v>
      </c>
      <c r="H302" s="6">
        <v>747</v>
      </c>
      <c r="I302" s="6">
        <v>272</v>
      </c>
      <c r="J302" s="6">
        <v>0</v>
      </c>
      <c r="K302" s="6">
        <v>0</v>
      </c>
      <c r="L302" s="6">
        <v>0</v>
      </c>
      <c r="M302" s="6">
        <v>5563</v>
      </c>
      <c r="N302" s="6">
        <v>4332</v>
      </c>
      <c r="O302" s="6">
        <v>408</v>
      </c>
      <c r="P302" s="6">
        <v>2394</v>
      </c>
      <c r="Q302" s="2">
        <f t="shared" si="4"/>
        <v>747</v>
      </c>
    </row>
    <row r="303" spans="1:17" ht="19.5" hidden="1" customHeight="1">
      <c r="A303" s="44">
        <v>302</v>
      </c>
      <c r="B303" s="6" t="s">
        <v>230</v>
      </c>
      <c r="C303" s="46" t="str">
        <f>VLOOKUP(B303,[1]Sheet1!$B:$C,2,0)</f>
        <v>Tamil Nadu Mercantile Bank</v>
      </c>
      <c r="D303" s="6" t="s">
        <v>231</v>
      </c>
      <c r="E303" s="46" t="str">
        <f>VLOOKUP(D303,[1]Sheet1!$B:$C,2,0)</f>
        <v>Tamil Nadu Mercantile Bank</v>
      </c>
      <c r="F303" s="6">
        <v>0</v>
      </c>
      <c r="G303" s="6">
        <v>1192</v>
      </c>
      <c r="H303" s="6">
        <v>1035</v>
      </c>
      <c r="I303" s="6">
        <v>157</v>
      </c>
      <c r="J303" s="6">
        <v>0</v>
      </c>
      <c r="K303" s="6">
        <v>0</v>
      </c>
      <c r="L303" s="6">
        <v>0</v>
      </c>
      <c r="M303" s="6">
        <v>7956</v>
      </c>
      <c r="N303" s="6">
        <v>7304</v>
      </c>
      <c r="O303" s="6">
        <v>486</v>
      </c>
      <c r="P303" s="6">
        <v>4462</v>
      </c>
      <c r="Q303" s="2">
        <f t="shared" si="4"/>
        <v>1035</v>
      </c>
    </row>
    <row r="304" spans="1:17" ht="19.5" customHeight="1">
      <c r="A304" s="44">
        <v>303</v>
      </c>
      <c r="B304" s="6" t="s">
        <v>232</v>
      </c>
      <c r="C304" s="46" t="str">
        <f>VLOOKUP(B304,[1]Sheet1!$B:$C,2,0)</f>
        <v>Dhanlaxmi Bank</v>
      </c>
      <c r="D304" s="6" t="s">
        <v>233</v>
      </c>
      <c r="E304" s="46" t="str">
        <f>VLOOKUP(D304,[1]Sheet1!$B:$C,2,0)</f>
        <v>Dhanlaxmi Bank</v>
      </c>
      <c r="F304" s="6">
        <v>0</v>
      </c>
      <c r="G304" s="6">
        <v>267</v>
      </c>
      <c r="H304" s="6">
        <v>217</v>
      </c>
      <c r="I304" s="6">
        <v>50</v>
      </c>
      <c r="J304" s="6">
        <v>0</v>
      </c>
      <c r="K304" s="6">
        <v>0</v>
      </c>
      <c r="L304" s="6">
        <v>0</v>
      </c>
      <c r="M304" s="6">
        <v>2466</v>
      </c>
      <c r="N304" s="6">
        <v>1875</v>
      </c>
      <c r="O304" s="6">
        <v>141</v>
      </c>
      <c r="P304" s="6">
        <v>1194</v>
      </c>
      <c r="Q304" s="2">
        <f t="shared" si="4"/>
        <v>217</v>
      </c>
    </row>
    <row r="305" spans="1:17" ht="19.5" hidden="1" customHeight="1">
      <c r="A305" s="44">
        <v>304</v>
      </c>
      <c r="B305" s="6" t="s">
        <v>234</v>
      </c>
      <c r="C305" s="46" t="str">
        <f>VLOOKUP(B305,[1]Sheet1!$B:$C,2,0)</f>
        <v>YES Bank Limited</v>
      </c>
      <c r="D305" s="6" t="s">
        <v>235</v>
      </c>
      <c r="E305" s="46" t="str">
        <f>VLOOKUP(D305,[1]Sheet1!$B:$C,2,0)</f>
        <v>YES Bank Limited</v>
      </c>
      <c r="F305" s="6">
        <v>0</v>
      </c>
      <c r="G305" s="6">
        <v>1769</v>
      </c>
      <c r="H305" s="6">
        <v>1113</v>
      </c>
      <c r="I305" s="6">
        <v>656</v>
      </c>
      <c r="J305" s="6">
        <v>0</v>
      </c>
      <c r="K305" s="6">
        <v>0</v>
      </c>
      <c r="L305" s="6">
        <v>0</v>
      </c>
      <c r="M305" s="6">
        <v>6171</v>
      </c>
      <c r="N305" s="6">
        <v>5132</v>
      </c>
      <c r="O305" s="6">
        <v>831</v>
      </c>
      <c r="P305" s="6">
        <v>2325</v>
      </c>
      <c r="Q305" s="2">
        <f t="shared" si="4"/>
        <v>1113</v>
      </c>
    </row>
    <row r="306" spans="1:17" ht="19.5" customHeight="1">
      <c r="A306" s="44">
        <v>305</v>
      </c>
      <c r="B306" s="6" t="s">
        <v>236</v>
      </c>
      <c r="C306" s="46" t="str">
        <f>VLOOKUP(B306,[1]Sheet1!$B:$C,2,0)</f>
        <v>Axis Bank Ltd</v>
      </c>
      <c r="D306" s="6" t="s">
        <v>237</v>
      </c>
      <c r="E306" s="46" t="str">
        <f>VLOOKUP(D306,[1]Sheet1!$B:$C,2,0)</f>
        <v>Axis Bank Ltd</v>
      </c>
      <c r="F306" s="6">
        <v>0</v>
      </c>
      <c r="G306" s="6">
        <v>1951</v>
      </c>
      <c r="H306" s="6">
        <v>1016</v>
      </c>
      <c r="I306" s="6">
        <v>935</v>
      </c>
      <c r="J306" s="6">
        <v>0</v>
      </c>
      <c r="K306" s="6">
        <v>0</v>
      </c>
      <c r="L306" s="6">
        <v>0</v>
      </c>
      <c r="M306" s="6">
        <v>6201</v>
      </c>
      <c r="N306" s="6">
        <v>6321</v>
      </c>
      <c r="O306" s="6">
        <v>684</v>
      </c>
      <c r="P306" s="6">
        <v>2793</v>
      </c>
      <c r="Q306" s="2">
        <f t="shared" si="4"/>
        <v>1016</v>
      </c>
    </row>
    <row r="307" spans="1:17" ht="19.5" customHeight="1">
      <c r="A307" s="44">
        <v>306</v>
      </c>
      <c r="B307" s="6" t="s">
        <v>238</v>
      </c>
      <c r="C307" s="46" t="str">
        <f>VLOOKUP(B307,[1]Sheet1!$B:$C,2,0)</f>
        <v>Bank of Baroda_New_648</v>
      </c>
      <c r="D307" s="6" t="s">
        <v>239</v>
      </c>
      <c r="E307" s="46" t="str">
        <f>VLOOKUP(D307,[1]Sheet1!$B:$C,2,0)</f>
        <v>Bank of Baroda</v>
      </c>
      <c r="F307" s="6">
        <v>0</v>
      </c>
      <c r="G307" s="6">
        <v>39254</v>
      </c>
      <c r="H307" s="6">
        <v>25264</v>
      </c>
      <c r="I307" s="6">
        <v>13990</v>
      </c>
      <c r="J307" s="6">
        <v>0</v>
      </c>
      <c r="K307" s="6">
        <v>0</v>
      </c>
      <c r="L307" s="6">
        <v>0</v>
      </c>
      <c r="M307" s="6">
        <v>169720</v>
      </c>
      <c r="N307" s="6">
        <v>123476</v>
      </c>
      <c r="O307" s="6">
        <v>22362</v>
      </c>
      <c r="P307" s="6">
        <v>70809</v>
      </c>
      <c r="Q307" s="2">
        <f t="shared" si="4"/>
        <v>25264</v>
      </c>
    </row>
    <row r="308" spans="1:17" ht="19.5" customHeight="1">
      <c r="A308" s="44">
        <v>307</v>
      </c>
      <c r="B308" s="6" t="s">
        <v>238</v>
      </c>
      <c r="C308" s="46" t="str">
        <f>VLOOKUP(B308,[1]Sheet1!$B:$C,2,0)</f>
        <v>Bank of Baroda_New_648</v>
      </c>
      <c r="D308" s="6" t="s">
        <v>240</v>
      </c>
      <c r="E308" s="46" t="str">
        <f>VLOOKUP(D308,[1]Sheet1!$B:$C,2,0)</f>
        <v>BARODA GUJARAT GRAMIN BANK</v>
      </c>
      <c r="F308" s="6">
        <v>0</v>
      </c>
      <c r="G308" s="6">
        <v>1639</v>
      </c>
      <c r="H308" s="6">
        <v>848</v>
      </c>
      <c r="I308" s="6">
        <v>791</v>
      </c>
      <c r="J308" s="6">
        <v>0</v>
      </c>
      <c r="K308" s="6">
        <v>0</v>
      </c>
      <c r="L308" s="6">
        <v>0</v>
      </c>
      <c r="M308" s="6">
        <v>9087</v>
      </c>
      <c r="N308" s="6">
        <v>3637</v>
      </c>
      <c r="O308" s="6">
        <v>1720</v>
      </c>
      <c r="P308" s="6">
        <v>3297</v>
      </c>
      <c r="Q308" s="2">
        <f t="shared" si="4"/>
        <v>848</v>
      </c>
    </row>
    <row r="309" spans="1:17" ht="19.5" customHeight="1">
      <c r="A309" s="44">
        <v>308</v>
      </c>
      <c r="B309" s="6" t="s">
        <v>241</v>
      </c>
      <c r="C309" s="46" t="str">
        <f>VLOOKUP(B309,[1]Sheet1!$B:$C,2,0)</f>
        <v>Bank of India_New_649</v>
      </c>
      <c r="D309" s="6" t="s">
        <v>242</v>
      </c>
      <c r="E309" s="46" t="str">
        <f>VLOOKUP(D309,[1]Sheet1!$B:$C,2,0)</f>
        <v>Bank of India</v>
      </c>
      <c r="F309" s="6">
        <v>0</v>
      </c>
      <c r="G309" s="6">
        <v>26039</v>
      </c>
      <c r="H309" s="6">
        <v>15372</v>
      </c>
      <c r="I309" s="6">
        <v>10667</v>
      </c>
      <c r="J309" s="6">
        <v>0</v>
      </c>
      <c r="K309" s="6">
        <v>0</v>
      </c>
      <c r="L309" s="6">
        <v>0</v>
      </c>
      <c r="M309" s="6">
        <v>86735</v>
      </c>
      <c r="N309" s="6">
        <v>51394</v>
      </c>
      <c r="O309" s="6">
        <v>13041</v>
      </c>
      <c r="P309" s="6">
        <v>35271</v>
      </c>
      <c r="Q309" s="2">
        <f t="shared" si="4"/>
        <v>15372</v>
      </c>
    </row>
    <row r="310" spans="1:17" ht="19.5" customHeight="1">
      <c r="A310" s="44">
        <v>309</v>
      </c>
      <c r="B310" s="6" t="s">
        <v>241</v>
      </c>
      <c r="C310" s="46" t="str">
        <f>VLOOKUP(B310,[1]Sheet1!$B:$C,2,0)</f>
        <v>Bank of India_New_649</v>
      </c>
      <c r="D310" s="6" t="s">
        <v>243</v>
      </c>
      <c r="E310" s="46" t="str">
        <f>VLOOKUP(D310,[1]Sheet1!$B:$C,2,0)</f>
        <v>Madhya Pradesh Gramin Bank</v>
      </c>
      <c r="F310" s="6">
        <v>0</v>
      </c>
      <c r="G310" s="6">
        <v>2934</v>
      </c>
      <c r="H310" s="6">
        <v>1987</v>
      </c>
      <c r="I310" s="6">
        <v>947</v>
      </c>
      <c r="J310" s="6">
        <v>0</v>
      </c>
      <c r="K310" s="6">
        <v>0</v>
      </c>
      <c r="L310" s="6">
        <v>0</v>
      </c>
      <c r="M310" s="6">
        <v>22775</v>
      </c>
      <c r="N310" s="6">
        <v>9221</v>
      </c>
      <c r="O310" s="6">
        <v>4324</v>
      </c>
      <c r="P310" s="6">
        <v>8406</v>
      </c>
      <c r="Q310" s="2">
        <f t="shared" si="4"/>
        <v>1987</v>
      </c>
    </row>
    <row r="311" spans="1:17" ht="19.5" customHeight="1">
      <c r="A311" s="44">
        <v>310</v>
      </c>
      <c r="B311" s="6" t="s">
        <v>241</v>
      </c>
      <c r="C311" s="46" t="str">
        <f>VLOOKUP(B311,[1]Sheet1!$B:$C,2,0)</f>
        <v>Bank of India_New_649</v>
      </c>
      <c r="D311" s="6" t="s">
        <v>244</v>
      </c>
      <c r="E311" s="46" t="str">
        <f>VLOOKUP(D311,[1]Sheet1!$B:$C,2,0)</f>
        <v>Aryavrat Bank</v>
      </c>
      <c r="F311" s="6">
        <v>0</v>
      </c>
      <c r="G311" s="6">
        <v>11267</v>
      </c>
      <c r="H311" s="6">
        <v>6830</v>
      </c>
      <c r="I311" s="6">
        <v>4437</v>
      </c>
      <c r="J311" s="6">
        <v>0</v>
      </c>
      <c r="K311" s="6">
        <v>0</v>
      </c>
      <c r="L311" s="6">
        <v>0</v>
      </c>
      <c r="M311" s="6">
        <v>22541</v>
      </c>
      <c r="N311" s="6">
        <v>17171</v>
      </c>
      <c r="O311" s="6">
        <v>3049</v>
      </c>
      <c r="P311" s="6">
        <v>8489</v>
      </c>
      <c r="Q311" s="2">
        <f t="shared" si="4"/>
        <v>6830</v>
      </c>
    </row>
    <row r="312" spans="1:17" ht="19.5" customHeight="1">
      <c r="A312" s="44">
        <v>311</v>
      </c>
      <c r="B312" s="6" t="s">
        <v>241</v>
      </c>
      <c r="C312" s="46" t="str">
        <f>VLOOKUP(B312,[1]Sheet1!$B:$C,2,0)</f>
        <v>Bank of India_New_649</v>
      </c>
      <c r="D312" s="6" t="s">
        <v>245</v>
      </c>
      <c r="E312" s="46" t="str">
        <f>VLOOKUP(D312,[1]Sheet1!$B:$C,2,0)</f>
        <v>Vidharbha Konkan Gramin Bank</v>
      </c>
      <c r="F312" s="6">
        <v>0</v>
      </c>
      <c r="G312" s="6">
        <v>406</v>
      </c>
      <c r="H312" s="6">
        <v>369</v>
      </c>
      <c r="I312" s="6">
        <v>37</v>
      </c>
      <c r="J312" s="6">
        <v>0</v>
      </c>
      <c r="K312" s="6">
        <v>0</v>
      </c>
      <c r="L312" s="6">
        <v>0</v>
      </c>
      <c r="M312" s="6">
        <v>1990</v>
      </c>
      <c r="N312" s="6">
        <v>1364</v>
      </c>
      <c r="O312" s="6">
        <v>363</v>
      </c>
      <c r="P312" s="6">
        <v>708</v>
      </c>
      <c r="Q312" s="2">
        <f t="shared" si="4"/>
        <v>369</v>
      </c>
    </row>
    <row r="313" spans="1:17" ht="19.5" customHeight="1">
      <c r="A313" s="44">
        <v>312</v>
      </c>
      <c r="B313" s="6" t="s">
        <v>246</v>
      </c>
      <c r="C313" s="46" t="str">
        <f>VLOOKUP(B313,[1]Sheet1!$B:$C,2,0)</f>
        <v>Central Bank of India_New_650</v>
      </c>
      <c r="D313" s="6" t="s">
        <v>247</v>
      </c>
      <c r="E313" s="46" t="str">
        <f>VLOOKUP(D313,[1]Sheet1!$B:$C,2,0)</f>
        <v>CENTRAL BANK OF INDIA</v>
      </c>
      <c r="F313" s="6">
        <v>0</v>
      </c>
      <c r="G313" s="6">
        <v>6711</v>
      </c>
      <c r="H313" s="6">
        <v>3599</v>
      </c>
      <c r="I313" s="6">
        <v>3112</v>
      </c>
      <c r="J313" s="6">
        <v>0</v>
      </c>
      <c r="K313" s="6">
        <v>0</v>
      </c>
      <c r="L313" s="6">
        <v>0</v>
      </c>
      <c r="M313" s="6">
        <v>16042</v>
      </c>
      <c r="N313" s="6">
        <v>9620</v>
      </c>
      <c r="O313" s="6">
        <v>2140</v>
      </c>
      <c r="P313" s="6">
        <v>6406</v>
      </c>
      <c r="Q313" s="2">
        <f t="shared" si="4"/>
        <v>3599</v>
      </c>
    </row>
    <row r="314" spans="1:17" ht="19.5" customHeight="1">
      <c r="A314" s="44">
        <v>313</v>
      </c>
      <c r="B314" s="6" t="s">
        <v>246</v>
      </c>
      <c r="C314" s="46" t="str">
        <f>VLOOKUP(B314,[1]Sheet1!$B:$C,2,0)</f>
        <v>Central Bank of India_New_650</v>
      </c>
      <c r="D314" s="6" t="s">
        <v>248</v>
      </c>
      <c r="E314" s="46" t="str">
        <f>VLOOKUP(D314,[1]Sheet1!$B:$C,2,0)</f>
        <v>Uttarbanga Kshetriya Gramin Bank</v>
      </c>
      <c r="F314" s="6">
        <v>0</v>
      </c>
      <c r="G314" s="6">
        <v>65</v>
      </c>
      <c r="H314" s="6">
        <v>32</v>
      </c>
      <c r="I314" s="6">
        <v>33</v>
      </c>
      <c r="J314" s="6">
        <v>0</v>
      </c>
      <c r="K314" s="6">
        <v>0</v>
      </c>
      <c r="L314" s="6">
        <v>0</v>
      </c>
      <c r="M314" s="6">
        <v>121</v>
      </c>
      <c r="N314" s="6">
        <v>115</v>
      </c>
      <c r="O314" s="6">
        <v>27</v>
      </c>
      <c r="P314" s="6">
        <v>50</v>
      </c>
      <c r="Q314" s="2">
        <f t="shared" si="4"/>
        <v>32</v>
      </c>
    </row>
    <row r="315" spans="1:17" ht="19.5" customHeight="1">
      <c r="A315" s="44">
        <v>314</v>
      </c>
      <c r="B315" s="6" t="s">
        <v>246</v>
      </c>
      <c r="C315" s="46" t="str">
        <f>VLOOKUP(B315,[1]Sheet1!$B:$C,2,0)</f>
        <v>Central Bank of India_New_650</v>
      </c>
      <c r="D315" s="6" t="s">
        <v>249</v>
      </c>
      <c r="E315" s="46" t="str">
        <f>VLOOKUP(D315,[1]Sheet1!$B:$C,2,0)</f>
        <v>Uttar Bihar Gramin Bank</v>
      </c>
      <c r="F315" s="6">
        <v>0</v>
      </c>
      <c r="G315" s="6">
        <v>1515</v>
      </c>
      <c r="H315" s="6">
        <v>732</v>
      </c>
      <c r="I315" s="6">
        <v>783</v>
      </c>
      <c r="J315" s="6">
        <v>0</v>
      </c>
      <c r="K315" s="6">
        <v>0</v>
      </c>
      <c r="L315" s="6">
        <v>0</v>
      </c>
      <c r="M315" s="6">
        <v>2585</v>
      </c>
      <c r="N315" s="6">
        <v>726</v>
      </c>
      <c r="O315" s="6">
        <v>314</v>
      </c>
      <c r="P315" s="6">
        <v>1063</v>
      </c>
      <c r="Q315" s="2">
        <f t="shared" si="4"/>
        <v>732</v>
      </c>
    </row>
    <row r="316" spans="1:17" ht="19.5" customHeight="1">
      <c r="A316" s="44">
        <v>315</v>
      </c>
      <c r="B316" s="6" t="s">
        <v>250</v>
      </c>
      <c r="C316" s="46" t="str">
        <f>VLOOKUP(B316,[1]Sheet1!$B:$C,2,0)</f>
        <v>Indian Bank_New_651</v>
      </c>
      <c r="D316" s="6" t="s">
        <v>251</v>
      </c>
      <c r="E316" s="46" t="str">
        <f>VLOOKUP(D316,[1]Sheet1!$B:$C,2,0)</f>
        <v>Indian Bank</v>
      </c>
      <c r="F316" s="6">
        <v>0</v>
      </c>
      <c r="G316" s="6">
        <v>72366</v>
      </c>
      <c r="H316" s="6">
        <v>41837</v>
      </c>
      <c r="I316" s="6">
        <v>30529</v>
      </c>
      <c r="J316" s="6">
        <v>0</v>
      </c>
      <c r="K316" s="6">
        <v>0</v>
      </c>
      <c r="L316" s="6">
        <v>0</v>
      </c>
      <c r="M316" s="6">
        <v>181377</v>
      </c>
      <c r="N316" s="6">
        <v>104413</v>
      </c>
      <c r="O316" s="6">
        <v>30358</v>
      </c>
      <c r="P316" s="6">
        <v>72903</v>
      </c>
      <c r="Q316" s="2">
        <f t="shared" si="4"/>
        <v>41837</v>
      </c>
    </row>
    <row r="317" spans="1:17" ht="19.5" customHeight="1">
      <c r="A317" s="44">
        <v>316</v>
      </c>
      <c r="B317" s="6" t="s">
        <v>252</v>
      </c>
      <c r="C317" s="46" t="str">
        <f>VLOOKUP(B317,[1]Sheet1!$B:$C,2,0)</f>
        <v>Punjab National Bank_NEW_653</v>
      </c>
      <c r="D317" s="6" t="s">
        <v>1026</v>
      </c>
      <c r="E317" s="46" t="str">
        <f>VLOOKUP(D317,[1]Sheet1!$B:$C,2,0)</f>
        <v>Assam Gramin Vikash Bank</v>
      </c>
      <c r="F317" s="6">
        <v>0</v>
      </c>
      <c r="G317" s="6">
        <v>1</v>
      </c>
      <c r="H317" s="6">
        <v>0</v>
      </c>
      <c r="I317" s="6">
        <v>1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2">
        <f t="shared" si="4"/>
        <v>0</v>
      </c>
    </row>
    <row r="318" spans="1:17" ht="19.5" customHeight="1">
      <c r="A318" s="44">
        <v>317</v>
      </c>
      <c r="B318" s="6" t="s">
        <v>252</v>
      </c>
      <c r="C318" s="46" t="str">
        <f>VLOOKUP(B318,[1]Sheet1!$B:$C,2,0)</f>
        <v>Punjab National Bank_NEW_653</v>
      </c>
      <c r="D318" s="6" t="s">
        <v>253</v>
      </c>
      <c r="E318" s="46" t="str">
        <f>VLOOKUP(D318,[1]Sheet1!$B:$C,2,0)</f>
        <v>Punjab National Bank</v>
      </c>
      <c r="F318" s="6">
        <v>0</v>
      </c>
      <c r="G318" s="6">
        <v>38915</v>
      </c>
      <c r="H318" s="6">
        <v>20865</v>
      </c>
      <c r="I318" s="6">
        <v>18050</v>
      </c>
      <c r="J318" s="6">
        <v>0</v>
      </c>
      <c r="K318" s="6">
        <v>0</v>
      </c>
      <c r="L318" s="6">
        <v>0</v>
      </c>
      <c r="M318" s="6">
        <v>74213</v>
      </c>
      <c r="N318" s="6">
        <v>49305</v>
      </c>
      <c r="O318" s="6">
        <v>12063</v>
      </c>
      <c r="P318" s="6">
        <v>30151</v>
      </c>
      <c r="Q318" s="2">
        <f t="shared" si="4"/>
        <v>20865</v>
      </c>
    </row>
    <row r="319" spans="1:17" ht="19.5" customHeight="1">
      <c r="A319" s="44">
        <v>318</v>
      </c>
      <c r="B319" s="6" t="s">
        <v>252</v>
      </c>
      <c r="C319" s="46" t="str">
        <f>VLOOKUP(B319,[1]Sheet1!$B:$C,2,0)</f>
        <v>Punjab National Bank_NEW_653</v>
      </c>
      <c r="D319" s="6" t="s">
        <v>660</v>
      </c>
      <c r="E319" s="46" t="str">
        <f>VLOOKUP(D319,[1]Sheet1!$B:$C,2,0)</f>
        <v>Tripura Gramin Bank</v>
      </c>
      <c r="F319" s="6">
        <v>0</v>
      </c>
      <c r="G319" s="6">
        <v>19</v>
      </c>
      <c r="H319" s="6">
        <v>8</v>
      </c>
      <c r="I319" s="6">
        <v>11</v>
      </c>
      <c r="J319" s="6">
        <v>0</v>
      </c>
      <c r="K319" s="6">
        <v>0</v>
      </c>
      <c r="L319" s="6">
        <v>0</v>
      </c>
      <c r="M319" s="6">
        <v>48</v>
      </c>
      <c r="N319" s="6">
        <v>70</v>
      </c>
      <c r="O319" s="6">
        <v>6</v>
      </c>
      <c r="P319" s="6">
        <v>21</v>
      </c>
      <c r="Q319" s="2">
        <f t="shared" si="4"/>
        <v>8</v>
      </c>
    </row>
    <row r="320" spans="1:17" ht="19.5" customHeight="1">
      <c r="A320" s="44">
        <v>319</v>
      </c>
      <c r="B320" s="6" t="s">
        <v>252</v>
      </c>
      <c r="C320" s="46" t="str">
        <f>VLOOKUP(B320,[1]Sheet1!$B:$C,2,0)</f>
        <v>Punjab National Bank_NEW_653</v>
      </c>
      <c r="D320" s="6" t="s">
        <v>661</v>
      </c>
      <c r="E320" s="46" t="str">
        <f>VLOOKUP(D320,[1]Sheet1!$B:$C,2,0)</f>
        <v>Bangiya Gramin Vikash Bank</v>
      </c>
      <c r="F320" s="6">
        <v>0</v>
      </c>
      <c r="G320" s="6">
        <v>27722</v>
      </c>
      <c r="H320" s="6">
        <v>15134</v>
      </c>
      <c r="I320" s="6">
        <v>12588</v>
      </c>
      <c r="J320" s="6">
        <v>0</v>
      </c>
      <c r="K320" s="6">
        <v>0</v>
      </c>
      <c r="L320" s="6">
        <v>0</v>
      </c>
      <c r="M320" s="6">
        <v>54046</v>
      </c>
      <c r="N320" s="6">
        <v>13153</v>
      </c>
      <c r="O320" s="6">
        <v>16659</v>
      </c>
      <c r="P320" s="6">
        <v>16302</v>
      </c>
      <c r="Q320" s="2">
        <f t="shared" si="4"/>
        <v>15134</v>
      </c>
    </row>
    <row r="321" spans="1:18" ht="19.5" customHeight="1">
      <c r="A321" s="44">
        <v>320</v>
      </c>
      <c r="B321" s="6" t="s">
        <v>252</v>
      </c>
      <c r="C321" s="46" t="str">
        <f>VLOOKUP(B321,[1]Sheet1!$B:$C,2,0)</f>
        <v>Punjab National Bank_NEW_653</v>
      </c>
      <c r="D321" s="6" t="s">
        <v>478</v>
      </c>
      <c r="E321" s="46" t="str">
        <f>VLOOKUP(D321,[1]Sheet1!$B:$C,2,0)</f>
        <v>Punjab Gramin Bank</v>
      </c>
      <c r="F321" s="6">
        <v>0</v>
      </c>
      <c r="G321" s="6">
        <v>340</v>
      </c>
      <c r="H321" s="6">
        <v>276</v>
      </c>
      <c r="I321" s="6">
        <v>64</v>
      </c>
      <c r="J321" s="6">
        <v>0</v>
      </c>
      <c r="K321" s="6">
        <v>0</v>
      </c>
      <c r="L321" s="6">
        <v>0</v>
      </c>
      <c r="M321" s="6">
        <v>1438</v>
      </c>
      <c r="N321" s="6">
        <v>1301</v>
      </c>
      <c r="O321" s="6">
        <v>216</v>
      </c>
      <c r="P321" s="6">
        <v>662</v>
      </c>
      <c r="Q321" s="2">
        <f t="shared" si="4"/>
        <v>276</v>
      </c>
    </row>
    <row r="322" spans="1:18" ht="19.5" customHeight="1">
      <c r="A322" s="44">
        <v>321</v>
      </c>
      <c r="B322" s="6" t="s">
        <v>252</v>
      </c>
      <c r="C322" s="46" t="str">
        <f>VLOOKUP(B322,[1]Sheet1!$B:$C,2,0)</f>
        <v>Punjab National Bank_NEW_653</v>
      </c>
      <c r="D322" s="6" t="s">
        <v>662</v>
      </c>
      <c r="E322" s="46" t="str">
        <f>VLOOKUP(D322,[1]Sheet1!$B:$C,2,0)</f>
        <v>SARV HARYANA GRAMIN BANK</v>
      </c>
      <c r="F322" s="6">
        <v>0</v>
      </c>
      <c r="G322" s="6">
        <v>194</v>
      </c>
      <c r="H322" s="6">
        <v>169</v>
      </c>
      <c r="I322" s="6">
        <v>25</v>
      </c>
      <c r="J322" s="6">
        <v>0</v>
      </c>
      <c r="K322" s="6">
        <v>0</v>
      </c>
      <c r="L322" s="6">
        <v>0</v>
      </c>
      <c r="M322" s="6">
        <v>932</v>
      </c>
      <c r="N322" s="6">
        <v>543</v>
      </c>
      <c r="O322" s="6">
        <v>252</v>
      </c>
      <c r="P322" s="6">
        <v>299</v>
      </c>
      <c r="Q322" s="2">
        <f t="shared" si="4"/>
        <v>169</v>
      </c>
    </row>
    <row r="323" spans="1:18" ht="19.5" customHeight="1">
      <c r="A323" s="44">
        <v>322</v>
      </c>
      <c r="B323" s="45" t="s">
        <v>252</v>
      </c>
      <c r="C323" s="46" t="str">
        <f>VLOOKUP(B323,[1]Sheet1!$B:$C,2,0)</f>
        <v>Punjab National Bank_NEW_653</v>
      </c>
      <c r="D323" s="45" t="s">
        <v>774</v>
      </c>
      <c r="E323" s="46" t="str">
        <f>VLOOKUP(D323,[1]Sheet1!$B:$C,2,0)</f>
        <v>DAKSHIN BIHAR GRAMIN BANK</v>
      </c>
      <c r="F323" s="6">
        <v>0</v>
      </c>
      <c r="G323" s="6">
        <v>9018</v>
      </c>
      <c r="H323" s="6">
        <v>5106</v>
      </c>
      <c r="I323" s="6">
        <v>3912</v>
      </c>
      <c r="J323" s="6">
        <v>0</v>
      </c>
      <c r="K323" s="6">
        <v>0</v>
      </c>
      <c r="L323" s="6">
        <v>0</v>
      </c>
      <c r="M323" s="6">
        <v>8543</v>
      </c>
      <c r="N323" s="6">
        <v>6071</v>
      </c>
      <c r="O323" s="6">
        <v>983</v>
      </c>
      <c r="P323" s="6">
        <v>3440</v>
      </c>
      <c r="Q323" s="2">
        <f t="shared" ref="Q323:Q386" si="5">H323-L323</f>
        <v>5106</v>
      </c>
    </row>
    <row r="324" spans="1:18" ht="19.5" customHeight="1">
      <c r="A324" s="44">
        <v>323</v>
      </c>
      <c r="B324" s="45" t="s">
        <v>252</v>
      </c>
      <c r="C324" s="46" t="str">
        <f>VLOOKUP(B324,[1]Sheet1!$B:$C,2,0)</f>
        <v>Punjab National Bank_NEW_653</v>
      </c>
      <c r="D324" s="45" t="s">
        <v>762</v>
      </c>
      <c r="E324" s="46" t="str">
        <f>VLOOKUP(D324,[1]Sheet1!$B:$C,2,0)</f>
        <v>PRATHMA UP GRAMIN BANK</v>
      </c>
      <c r="F324" s="6">
        <v>0</v>
      </c>
      <c r="G324" s="6">
        <v>5729</v>
      </c>
      <c r="H324" s="6">
        <v>3376</v>
      </c>
      <c r="I324" s="6">
        <v>2353</v>
      </c>
      <c r="J324" s="6">
        <v>0</v>
      </c>
      <c r="K324" s="6">
        <v>0</v>
      </c>
      <c r="L324" s="6">
        <v>0</v>
      </c>
      <c r="M324" s="6">
        <v>6498</v>
      </c>
      <c r="N324" s="6">
        <v>3773</v>
      </c>
      <c r="O324" s="6">
        <v>893</v>
      </c>
      <c r="P324" s="6">
        <v>2705</v>
      </c>
      <c r="Q324" s="2">
        <f t="shared" si="5"/>
        <v>3376</v>
      </c>
    </row>
    <row r="325" spans="1:18" ht="19.5" customHeight="1">
      <c r="A325" s="44">
        <v>324</v>
      </c>
      <c r="B325" s="45" t="s">
        <v>254</v>
      </c>
      <c r="C325" s="46" t="str">
        <f>VLOOKUP(B325,[1]Sheet1!$B:$C,2,0)</f>
        <v>STATE BANK OF INDIA_New_654</v>
      </c>
      <c r="D325" s="6" t="s">
        <v>892</v>
      </c>
      <c r="E325" s="46" t="str">
        <f>VLOOKUP(D325,[1]Sheet1!$B:$C,2,0)</f>
        <v>State Bank of India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2">
        <f t="shared" si="5"/>
        <v>0</v>
      </c>
    </row>
    <row r="326" spans="1:18" ht="19.5" customHeight="1">
      <c r="A326" s="44">
        <v>325</v>
      </c>
      <c r="B326" s="6" t="s">
        <v>254</v>
      </c>
      <c r="C326" s="46" t="str">
        <f>VLOOKUP(B326,[1]Sheet1!$B:$C,2,0)</f>
        <v>STATE BANK OF INDIA_New_654</v>
      </c>
      <c r="D326" s="6" t="s">
        <v>255</v>
      </c>
      <c r="E326" s="46" t="str">
        <f>VLOOKUP(D326,[1]Sheet1!$B:$C,2,0)</f>
        <v>JHARKHAND RAJYA GRAMIN BANK</v>
      </c>
      <c r="F326" s="6">
        <v>0</v>
      </c>
      <c r="G326" s="6">
        <v>1444</v>
      </c>
      <c r="H326" s="6">
        <v>974</v>
      </c>
      <c r="I326" s="6">
        <v>470</v>
      </c>
      <c r="J326" s="6">
        <v>0</v>
      </c>
      <c r="K326" s="6">
        <v>0</v>
      </c>
      <c r="L326" s="6">
        <v>0</v>
      </c>
      <c r="M326" s="6">
        <v>8911</v>
      </c>
      <c r="N326" s="6">
        <v>2322</v>
      </c>
      <c r="O326" s="6">
        <v>2126</v>
      </c>
      <c r="P326" s="6">
        <v>2914</v>
      </c>
      <c r="Q326" s="2">
        <f t="shared" si="5"/>
        <v>974</v>
      </c>
    </row>
    <row r="327" spans="1:18" s="153" customFormat="1" ht="19.5" customHeight="1">
      <c r="A327" s="150">
        <v>326</v>
      </c>
      <c r="B327" s="151" t="s">
        <v>254</v>
      </c>
      <c r="C327" s="152" t="str">
        <f>VLOOKUP(B327,[1]Sheet1!$B:$C,2,0)</f>
        <v>STATE BANK OF INDIA_New_654</v>
      </c>
      <c r="D327" s="151" t="s">
        <v>256</v>
      </c>
      <c r="E327" s="152" t="str">
        <f>VLOOKUP(D327,[1]Sheet1!$B:$C,2,0)</f>
        <v>Andhra Pradesh Grameena Vikas Bank</v>
      </c>
      <c r="F327" s="151">
        <v>0</v>
      </c>
      <c r="G327" s="151">
        <v>1846</v>
      </c>
      <c r="H327" s="151">
        <v>1637</v>
      </c>
      <c r="I327" s="151">
        <v>209</v>
      </c>
      <c r="J327" s="151">
        <v>0</v>
      </c>
      <c r="K327" s="151">
        <v>0</v>
      </c>
      <c r="L327" s="151">
        <v>0</v>
      </c>
      <c r="M327" s="151">
        <v>10193</v>
      </c>
      <c r="N327" s="151">
        <v>10314</v>
      </c>
      <c r="O327" s="151">
        <v>2513</v>
      </c>
      <c r="P327" s="151">
        <v>4355</v>
      </c>
      <c r="Q327" s="153">
        <f t="shared" si="5"/>
        <v>1637</v>
      </c>
      <c r="R327" s="153" t="s">
        <v>1100</v>
      </c>
    </row>
    <row r="328" spans="1:18" s="153" customFormat="1" ht="19.5" customHeight="1">
      <c r="A328" s="150">
        <v>327</v>
      </c>
      <c r="B328" s="151" t="s">
        <v>254</v>
      </c>
      <c r="C328" s="152" t="str">
        <f>VLOOKUP(B328,[1]Sheet1!$B:$C,2,0)</f>
        <v>STATE BANK OF INDIA_New_654</v>
      </c>
      <c r="D328" s="151" t="s">
        <v>257</v>
      </c>
      <c r="E328" s="152" t="str">
        <f>VLOOKUP(D328,[1]Sheet1!$B:$C,2,0)</f>
        <v>CHHATTISGARH RAJYA  GRAMIN BANK</v>
      </c>
      <c r="F328" s="151">
        <v>0</v>
      </c>
      <c r="G328" s="151">
        <v>422</v>
      </c>
      <c r="H328" s="151">
        <v>350</v>
      </c>
      <c r="I328" s="151">
        <v>72</v>
      </c>
      <c r="J328" s="151">
        <v>0</v>
      </c>
      <c r="K328" s="151">
        <v>0</v>
      </c>
      <c r="L328" s="151">
        <v>0</v>
      </c>
      <c r="M328" s="151">
        <v>1742</v>
      </c>
      <c r="N328" s="151">
        <v>907</v>
      </c>
      <c r="O328" s="151">
        <v>333</v>
      </c>
      <c r="P328" s="151">
        <v>582</v>
      </c>
      <c r="Q328" s="153">
        <f t="shared" si="5"/>
        <v>350</v>
      </c>
      <c r="R328" s="153" t="s">
        <v>1100</v>
      </c>
    </row>
    <row r="329" spans="1:18" ht="19.5" customHeight="1">
      <c r="A329" s="44">
        <v>328</v>
      </c>
      <c r="B329" s="6" t="s">
        <v>254</v>
      </c>
      <c r="C329" s="46" t="str">
        <f>VLOOKUP(B329,[1]Sheet1!$B:$C,2,0)</f>
        <v>STATE BANK OF INDIA_New_654</v>
      </c>
      <c r="D329" s="6" t="s">
        <v>258</v>
      </c>
      <c r="E329" s="46" t="str">
        <f>VLOOKUP(D329,[1]Sheet1!$B:$C,2,0)</f>
        <v>MADHYANCHAL GRAMIN BANK</v>
      </c>
      <c r="F329" s="6">
        <v>0</v>
      </c>
      <c r="G329" s="6">
        <v>2257</v>
      </c>
      <c r="H329" s="6">
        <v>1595</v>
      </c>
      <c r="I329" s="6">
        <v>662</v>
      </c>
      <c r="J329" s="6">
        <v>0</v>
      </c>
      <c r="K329" s="6">
        <v>0</v>
      </c>
      <c r="L329" s="6">
        <v>0</v>
      </c>
      <c r="M329" s="6">
        <v>14165</v>
      </c>
      <c r="N329" s="6">
        <v>5692</v>
      </c>
      <c r="O329" s="6">
        <v>2841</v>
      </c>
      <c r="P329" s="6">
        <v>5863</v>
      </c>
      <c r="Q329" s="2">
        <f t="shared" si="5"/>
        <v>1595</v>
      </c>
    </row>
    <row r="330" spans="1:18" ht="19.5" customHeight="1">
      <c r="A330" s="44">
        <v>329</v>
      </c>
      <c r="B330" s="6" t="s">
        <v>254</v>
      </c>
      <c r="C330" s="46" t="str">
        <f>VLOOKUP(B330,[1]Sheet1!$B:$C,2,0)</f>
        <v>STATE BANK OF INDIA_New_654</v>
      </c>
      <c r="D330" s="6" t="s">
        <v>260</v>
      </c>
      <c r="E330" s="46" t="str">
        <f>VLOOKUP(D330,[1]Sheet1!$B:$C,2,0)</f>
        <v>RAJASTHAN MARUDHARA GRAMIN BANK</v>
      </c>
      <c r="F330" s="6">
        <v>0</v>
      </c>
      <c r="G330" s="6">
        <v>2881</v>
      </c>
      <c r="H330" s="6">
        <v>1286</v>
      </c>
      <c r="I330" s="6">
        <v>1595</v>
      </c>
      <c r="J330" s="6">
        <v>0</v>
      </c>
      <c r="K330" s="6">
        <v>0</v>
      </c>
      <c r="L330" s="6">
        <v>0</v>
      </c>
      <c r="M330" s="6">
        <v>8422</v>
      </c>
      <c r="N330" s="6">
        <v>5284</v>
      </c>
      <c r="O330" s="6">
        <v>1143</v>
      </c>
      <c r="P330" s="6">
        <v>3249</v>
      </c>
      <c r="Q330" s="2">
        <f t="shared" si="5"/>
        <v>1286</v>
      </c>
    </row>
    <row r="331" spans="1:18" ht="19.5" customHeight="1">
      <c r="A331" s="44">
        <v>330</v>
      </c>
      <c r="B331" s="6" t="s">
        <v>254</v>
      </c>
      <c r="C331" s="46" t="str">
        <f>VLOOKUP(B331,[1]Sheet1!$B:$C,2,0)</f>
        <v>STATE BANK OF INDIA_New_654</v>
      </c>
      <c r="D331" s="6" t="s">
        <v>261</v>
      </c>
      <c r="E331" s="46" t="str">
        <f>VLOOKUP(D331,[1]Sheet1!$B:$C,2,0)</f>
        <v>SAURASHTRA GRAMIN BANK</v>
      </c>
      <c r="F331" s="6">
        <v>0</v>
      </c>
      <c r="G331" s="6">
        <v>338</v>
      </c>
      <c r="H331" s="6">
        <v>220</v>
      </c>
      <c r="I331" s="6">
        <v>118</v>
      </c>
      <c r="J331" s="6">
        <v>0</v>
      </c>
      <c r="K331" s="6">
        <v>0</v>
      </c>
      <c r="L331" s="6">
        <v>0</v>
      </c>
      <c r="M331" s="6">
        <v>3047</v>
      </c>
      <c r="N331" s="6">
        <v>1455</v>
      </c>
      <c r="O331" s="6">
        <v>438</v>
      </c>
      <c r="P331" s="6">
        <v>1115</v>
      </c>
      <c r="Q331" s="2">
        <f t="shared" si="5"/>
        <v>220</v>
      </c>
    </row>
    <row r="332" spans="1:18" s="153" customFormat="1" ht="19.5" customHeight="1">
      <c r="A332" s="150">
        <v>331</v>
      </c>
      <c r="B332" s="151" t="s">
        <v>254</v>
      </c>
      <c r="C332" s="152" t="str">
        <f>VLOOKUP(B332,[1]Sheet1!$B:$C,2,0)</f>
        <v>STATE BANK OF INDIA_New_654</v>
      </c>
      <c r="D332" s="151" t="s">
        <v>262</v>
      </c>
      <c r="E332" s="152" t="str">
        <f>VLOOKUP(D332,[1]Sheet1!$B:$C,2,0)</f>
        <v>TELANGANA GRAMEENA BANK</v>
      </c>
      <c r="F332" s="151">
        <v>0</v>
      </c>
      <c r="G332" s="151">
        <v>767</v>
      </c>
      <c r="H332" s="151">
        <v>616</v>
      </c>
      <c r="I332" s="151">
        <v>151</v>
      </c>
      <c r="J332" s="151">
        <v>0</v>
      </c>
      <c r="K332" s="151">
        <v>0</v>
      </c>
      <c r="L332" s="151">
        <v>0</v>
      </c>
      <c r="M332" s="151">
        <v>4129</v>
      </c>
      <c r="N332" s="151">
        <v>4251</v>
      </c>
      <c r="O332" s="151">
        <v>1074</v>
      </c>
      <c r="P332" s="151">
        <v>1758</v>
      </c>
      <c r="Q332" s="153">
        <f t="shared" si="5"/>
        <v>616</v>
      </c>
      <c r="R332" s="153" t="s">
        <v>1100</v>
      </c>
    </row>
    <row r="333" spans="1:18" s="153" customFormat="1" ht="19.5" customHeight="1">
      <c r="A333" s="150">
        <v>332</v>
      </c>
      <c r="B333" s="151" t="s">
        <v>254</v>
      </c>
      <c r="C333" s="152" t="str">
        <f>VLOOKUP(B333,[1]Sheet1!$B:$C,2,0)</f>
        <v>STATE BANK OF INDIA_New_654</v>
      </c>
      <c r="D333" s="151" t="s">
        <v>263</v>
      </c>
      <c r="E333" s="152" t="str">
        <f>VLOOKUP(D333,[1]Sheet1!$B:$C,2,0)</f>
        <v>UTKAL GRAMEEN BANK</v>
      </c>
      <c r="F333" s="151">
        <v>0</v>
      </c>
      <c r="G333" s="151">
        <v>503</v>
      </c>
      <c r="H333" s="151">
        <v>436</v>
      </c>
      <c r="I333" s="151">
        <v>67</v>
      </c>
      <c r="J333" s="151">
        <v>0</v>
      </c>
      <c r="K333" s="151">
        <v>0</v>
      </c>
      <c r="L333" s="151">
        <v>0</v>
      </c>
      <c r="M333" s="151">
        <v>3028</v>
      </c>
      <c r="N333" s="151">
        <v>2181</v>
      </c>
      <c r="O333" s="151">
        <v>342</v>
      </c>
      <c r="P333" s="151">
        <v>1243</v>
      </c>
      <c r="Q333" s="153">
        <f t="shared" si="5"/>
        <v>436</v>
      </c>
      <c r="R333" s="153" t="s">
        <v>1100</v>
      </c>
    </row>
    <row r="334" spans="1:18" ht="19.5" customHeight="1">
      <c r="A334" s="44">
        <v>333</v>
      </c>
      <c r="B334" s="6" t="s">
        <v>254</v>
      </c>
      <c r="C334" s="46" t="str">
        <f>VLOOKUP(B334,[1]Sheet1!$B:$C,2,0)</f>
        <v>STATE BANK OF INDIA_New_654</v>
      </c>
      <c r="D334" s="6" t="s">
        <v>264</v>
      </c>
      <c r="E334" s="46" t="str">
        <f>VLOOKUP(D334,[1]Sheet1!$B:$C,2,0)</f>
        <v>UTTARAKHAND GRAMIN BANK</v>
      </c>
      <c r="F334" s="6">
        <v>0</v>
      </c>
      <c r="G334" s="6">
        <v>1285</v>
      </c>
      <c r="H334" s="6">
        <v>1051</v>
      </c>
      <c r="I334" s="6">
        <v>234</v>
      </c>
      <c r="J334" s="6">
        <v>0</v>
      </c>
      <c r="K334" s="6">
        <v>0</v>
      </c>
      <c r="L334" s="6">
        <v>0</v>
      </c>
      <c r="M334" s="6">
        <v>5723</v>
      </c>
      <c r="N334" s="6">
        <v>3378</v>
      </c>
      <c r="O334" s="6">
        <v>1210</v>
      </c>
      <c r="P334" s="6">
        <v>2087</v>
      </c>
      <c r="Q334" s="2">
        <f t="shared" si="5"/>
        <v>1051</v>
      </c>
    </row>
    <row r="335" spans="1:18" ht="19.5" customHeight="1">
      <c r="A335" s="44">
        <v>334</v>
      </c>
      <c r="B335" s="6" t="s">
        <v>254</v>
      </c>
      <c r="C335" s="46" t="str">
        <f>VLOOKUP(B335,[1]Sheet1!$B:$C,2,0)</f>
        <v>STATE BANK OF INDIA_New_654</v>
      </c>
      <c r="D335" s="6" t="s">
        <v>265</v>
      </c>
      <c r="E335" s="46" t="str">
        <f>VLOOKUP(D335,[1]Sheet1!$B:$C,2,0)</f>
        <v>LHO AHMEDABAD</v>
      </c>
      <c r="F335" s="6">
        <v>0</v>
      </c>
      <c r="G335" s="6">
        <v>1606</v>
      </c>
      <c r="H335" s="6">
        <v>1030</v>
      </c>
      <c r="I335" s="6">
        <v>576</v>
      </c>
      <c r="J335" s="6">
        <v>0</v>
      </c>
      <c r="K335" s="6">
        <v>0</v>
      </c>
      <c r="L335" s="6">
        <v>0</v>
      </c>
      <c r="M335" s="6">
        <v>21811</v>
      </c>
      <c r="N335" s="6">
        <v>11224</v>
      </c>
      <c r="O335" s="6">
        <v>2957</v>
      </c>
      <c r="P335" s="6">
        <v>9166</v>
      </c>
      <c r="Q335" s="2">
        <f t="shared" si="5"/>
        <v>1030</v>
      </c>
    </row>
    <row r="336" spans="1:18" ht="19.5" customHeight="1">
      <c r="A336" s="44">
        <v>335</v>
      </c>
      <c r="B336" s="6" t="s">
        <v>254</v>
      </c>
      <c r="C336" s="46" t="str">
        <f>VLOOKUP(B336,[1]Sheet1!$B:$C,2,0)</f>
        <v>STATE BANK OF INDIA_New_654</v>
      </c>
      <c r="D336" s="6" t="s">
        <v>266</v>
      </c>
      <c r="E336" s="46" t="str">
        <f>VLOOKUP(D336,[1]Sheet1!$B:$C,2,0)</f>
        <v>LHO AMRAVATI</v>
      </c>
      <c r="F336" s="6">
        <v>0</v>
      </c>
      <c r="G336" s="6">
        <v>4583</v>
      </c>
      <c r="H336" s="6">
        <v>4217</v>
      </c>
      <c r="I336" s="6">
        <v>366</v>
      </c>
      <c r="J336" s="6">
        <v>0</v>
      </c>
      <c r="K336" s="6">
        <v>0</v>
      </c>
      <c r="L336" s="6">
        <v>0</v>
      </c>
      <c r="M336" s="6">
        <v>22530</v>
      </c>
      <c r="N336" s="6">
        <v>25187</v>
      </c>
      <c r="O336" s="6">
        <v>4118</v>
      </c>
      <c r="P336" s="6">
        <v>8972</v>
      </c>
      <c r="Q336" s="2">
        <f t="shared" si="5"/>
        <v>4217</v>
      </c>
    </row>
    <row r="337" spans="1:17" ht="19.5" customHeight="1">
      <c r="A337" s="44">
        <v>336</v>
      </c>
      <c r="B337" s="6" t="s">
        <v>254</v>
      </c>
      <c r="C337" s="46" t="str">
        <f>VLOOKUP(B337,[1]Sheet1!$B:$C,2,0)</f>
        <v>STATE BANK OF INDIA_New_654</v>
      </c>
      <c r="D337" s="6" t="s">
        <v>267</v>
      </c>
      <c r="E337" s="46" t="str">
        <f>VLOOKUP(D337,[1]Sheet1!$B:$C,2,0)</f>
        <v>LHO BANGALORE</v>
      </c>
      <c r="F337" s="6">
        <v>0</v>
      </c>
      <c r="G337" s="6">
        <v>4539</v>
      </c>
      <c r="H337" s="6">
        <v>3636</v>
      </c>
      <c r="I337" s="6">
        <v>903</v>
      </c>
      <c r="J337" s="6">
        <v>0</v>
      </c>
      <c r="K337" s="6">
        <v>0</v>
      </c>
      <c r="L337" s="6">
        <v>0</v>
      </c>
      <c r="M337" s="6">
        <v>21765</v>
      </c>
      <c r="N337" s="6">
        <v>14774</v>
      </c>
      <c r="O337" s="6">
        <v>3194</v>
      </c>
      <c r="P337" s="6">
        <v>8608</v>
      </c>
      <c r="Q337" s="2">
        <f t="shared" si="5"/>
        <v>3636</v>
      </c>
    </row>
    <row r="338" spans="1:17" ht="19.5" customHeight="1">
      <c r="A338" s="44">
        <v>337</v>
      </c>
      <c r="B338" s="6" t="s">
        <v>254</v>
      </c>
      <c r="C338" s="46" t="str">
        <f>VLOOKUP(B338,[1]Sheet1!$B:$C,2,0)</f>
        <v>STATE BANK OF INDIA_New_654</v>
      </c>
      <c r="D338" s="6" t="s">
        <v>268</v>
      </c>
      <c r="E338" s="46" t="str">
        <f>VLOOKUP(D338,[1]Sheet1!$B:$C,2,0)</f>
        <v>LHO BHOPAL</v>
      </c>
      <c r="F338" s="6">
        <v>0</v>
      </c>
      <c r="G338" s="6">
        <v>4521</v>
      </c>
      <c r="H338" s="6">
        <v>3513</v>
      </c>
      <c r="I338" s="6">
        <v>1008</v>
      </c>
      <c r="J338" s="6">
        <v>0</v>
      </c>
      <c r="K338" s="6">
        <v>0</v>
      </c>
      <c r="L338" s="6">
        <v>0</v>
      </c>
      <c r="M338" s="6">
        <v>36231</v>
      </c>
      <c r="N338" s="6">
        <v>16071</v>
      </c>
      <c r="O338" s="6">
        <v>6373</v>
      </c>
      <c r="P338" s="6">
        <v>15231</v>
      </c>
      <c r="Q338" s="2">
        <f t="shared" si="5"/>
        <v>3513</v>
      </c>
    </row>
    <row r="339" spans="1:17" ht="19.5" customHeight="1">
      <c r="A339" s="44">
        <v>338</v>
      </c>
      <c r="B339" s="6" t="s">
        <v>254</v>
      </c>
      <c r="C339" s="46" t="str">
        <f>VLOOKUP(B339,[1]Sheet1!$B:$C,2,0)</f>
        <v>STATE BANK OF INDIA_New_654</v>
      </c>
      <c r="D339" s="6" t="s">
        <v>269</v>
      </c>
      <c r="E339" s="46" t="str">
        <f>VLOOKUP(D339,[1]Sheet1!$B:$C,2,0)</f>
        <v>LHO BHUBANESWAR</v>
      </c>
      <c r="F339" s="6">
        <v>0</v>
      </c>
      <c r="G339" s="6">
        <v>1763</v>
      </c>
      <c r="H339" s="6">
        <v>1481</v>
      </c>
      <c r="I339" s="6">
        <v>282</v>
      </c>
      <c r="J339" s="6">
        <v>0</v>
      </c>
      <c r="K339" s="6">
        <v>0</v>
      </c>
      <c r="L339" s="6">
        <v>0</v>
      </c>
      <c r="M339" s="6">
        <v>10875</v>
      </c>
      <c r="N339" s="6">
        <v>6750</v>
      </c>
      <c r="O339" s="6">
        <v>1429</v>
      </c>
      <c r="P339" s="6">
        <v>4574</v>
      </c>
      <c r="Q339" s="2">
        <f t="shared" si="5"/>
        <v>1481</v>
      </c>
    </row>
    <row r="340" spans="1:17" ht="19.5" customHeight="1">
      <c r="A340" s="44">
        <v>339</v>
      </c>
      <c r="B340" s="6" t="s">
        <v>254</v>
      </c>
      <c r="C340" s="46" t="str">
        <f>VLOOKUP(B340,[1]Sheet1!$B:$C,2,0)</f>
        <v>STATE BANK OF INDIA_New_654</v>
      </c>
      <c r="D340" s="6" t="s">
        <v>270</v>
      </c>
      <c r="E340" s="46" t="str">
        <f>VLOOKUP(D340,[1]Sheet1!$B:$C,2,0)</f>
        <v>LHO CHANDIGARH</v>
      </c>
      <c r="F340" s="6">
        <v>0</v>
      </c>
      <c r="G340" s="6">
        <v>3061</v>
      </c>
      <c r="H340" s="6">
        <v>2530</v>
      </c>
      <c r="I340" s="6">
        <v>531</v>
      </c>
      <c r="J340" s="6">
        <v>0</v>
      </c>
      <c r="K340" s="6">
        <v>0</v>
      </c>
      <c r="L340" s="6">
        <v>0</v>
      </c>
      <c r="M340" s="6">
        <v>24576</v>
      </c>
      <c r="N340" s="6">
        <v>13486</v>
      </c>
      <c r="O340" s="6">
        <v>2935</v>
      </c>
      <c r="P340" s="6">
        <v>8235</v>
      </c>
      <c r="Q340" s="2">
        <f t="shared" si="5"/>
        <v>2530</v>
      </c>
    </row>
    <row r="341" spans="1:17" ht="19.5" customHeight="1">
      <c r="A341" s="44">
        <v>340</v>
      </c>
      <c r="B341" s="6" t="s">
        <v>254</v>
      </c>
      <c r="C341" s="46" t="str">
        <f>VLOOKUP(B341,[1]Sheet1!$B:$C,2,0)</f>
        <v>STATE BANK OF INDIA_New_654</v>
      </c>
      <c r="D341" s="6" t="s">
        <v>271</v>
      </c>
      <c r="E341" s="46" t="str">
        <f>VLOOKUP(D341,[1]Sheet1!$B:$C,2,0)</f>
        <v>LHO CHENNAI</v>
      </c>
      <c r="F341" s="6">
        <v>0</v>
      </c>
      <c r="G341" s="6">
        <v>2475</v>
      </c>
      <c r="H341" s="6">
        <v>1914</v>
      </c>
      <c r="I341" s="6">
        <v>561</v>
      </c>
      <c r="J341" s="6">
        <v>0</v>
      </c>
      <c r="K341" s="6">
        <v>0</v>
      </c>
      <c r="L341" s="6">
        <v>0</v>
      </c>
      <c r="M341" s="6">
        <v>16496</v>
      </c>
      <c r="N341" s="6">
        <v>15022</v>
      </c>
      <c r="O341" s="6">
        <v>998</v>
      </c>
      <c r="P341" s="6">
        <v>8953</v>
      </c>
      <c r="Q341" s="2">
        <f t="shared" si="5"/>
        <v>1914</v>
      </c>
    </row>
    <row r="342" spans="1:17" ht="19.5" customHeight="1">
      <c r="A342" s="44">
        <v>341</v>
      </c>
      <c r="B342" s="6" t="s">
        <v>254</v>
      </c>
      <c r="C342" s="46" t="str">
        <f>VLOOKUP(B342,[1]Sheet1!$B:$C,2,0)</f>
        <v>STATE BANK OF INDIA_New_654</v>
      </c>
      <c r="D342" s="6" t="s">
        <v>272</v>
      </c>
      <c r="E342" s="46" t="str">
        <f>VLOOKUP(D342,[1]Sheet1!$B:$C,2,0)</f>
        <v>LHO DELHI</v>
      </c>
      <c r="F342" s="6">
        <v>0</v>
      </c>
      <c r="G342" s="6">
        <v>10200</v>
      </c>
      <c r="H342" s="6">
        <v>7283</v>
      </c>
      <c r="I342" s="6">
        <v>2917</v>
      </c>
      <c r="J342" s="6">
        <v>0</v>
      </c>
      <c r="K342" s="6">
        <v>0</v>
      </c>
      <c r="L342" s="6">
        <v>0</v>
      </c>
      <c r="M342" s="6">
        <v>29008</v>
      </c>
      <c r="N342" s="6">
        <v>18650</v>
      </c>
      <c r="O342" s="6">
        <v>4729</v>
      </c>
      <c r="P342" s="6">
        <v>12073</v>
      </c>
      <c r="Q342" s="2">
        <f t="shared" si="5"/>
        <v>7283</v>
      </c>
    </row>
    <row r="343" spans="1:17" ht="19.5" customHeight="1">
      <c r="A343" s="44">
        <v>342</v>
      </c>
      <c r="B343" s="6" t="s">
        <v>254</v>
      </c>
      <c r="C343" s="46" t="str">
        <f>VLOOKUP(B343,[1]Sheet1!$B:$C,2,0)</f>
        <v>STATE BANK OF INDIA_New_654</v>
      </c>
      <c r="D343" s="6" t="s">
        <v>273</v>
      </c>
      <c r="E343" s="46" t="str">
        <f>VLOOKUP(D343,[1]Sheet1!$B:$C,2,0)</f>
        <v>LHO GUWAHATI</v>
      </c>
      <c r="F343" s="6">
        <v>0</v>
      </c>
      <c r="G343" s="6">
        <v>2542</v>
      </c>
      <c r="H343" s="6">
        <v>565</v>
      </c>
      <c r="I343" s="6">
        <v>1977</v>
      </c>
      <c r="J343" s="6">
        <v>0</v>
      </c>
      <c r="K343" s="6">
        <v>0</v>
      </c>
      <c r="L343" s="6">
        <v>0</v>
      </c>
      <c r="M343" s="6">
        <v>2377</v>
      </c>
      <c r="N343" s="6">
        <v>5136</v>
      </c>
      <c r="O343" s="6">
        <v>102</v>
      </c>
      <c r="P343" s="6">
        <v>737</v>
      </c>
      <c r="Q343" s="2">
        <f t="shared" si="5"/>
        <v>565</v>
      </c>
    </row>
    <row r="344" spans="1:17" ht="19.5" customHeight="1">
      <c r="A344" s="44">
        <v>343</v>
      </c>
      <c r="B344" s="6" t="s">
        <v>254</v>
      </c>
      <c r="C344" s="46" t="str">
        <f>VLOOKUP(B344,[1]Sheet1!$B:$C,2,0)</f>
        <v>STATE BANK OF INDIA_New_654</v>
      </c>
      <c r="D344" s="6" t="s">
        <v>274</v>
      </c>
      <c r="E344" s="46" t="str">
        <f>VLOOKUP(D344,[1]Sheet1!$B:$C,2,0)</f>
        <v>LHO HYDERABAD</v>
      </c>
      <c r="F344" s="6">
        <v>0</v>
      </c>
      <c r="G344" s="6">
        <v>2209</v>
      </c>
      <c r="H344" s="6">
        <v>1825</v>
      </c>
      <c r="I344" s="6">
        <v>384</v>
      </c>
      <c r="J344" s="6">
        <v>0</v>
      </c>
      <c r="K344" s="6">
        <v>0</v>
      </c>
      <c r="L344" s="6">
        <v>0</v>
      </c>
      <c r="M344" s="6">
        <v>15188</v>
      </c>
      <c r="N344" s="6">
        <v>14141</v>
      </c>
      <c r="O344" s="6">
        <v>3319</v>
      </c>
      <c r="P344" s="6">
        <v>6934</v>
      </c>
      <c r="Q344" s="2">
        <f t="shared" si="5"/>
        <v>1825</v>
      </c>
    </row>
    <row r="345" spans="1:17" ht="19.5" customHeight="1">
      <c r="A345" s="44">
        <v>344</v>
      </c>
      <c r="B345" s="6" t="s">
        <v>254</v>
      </c>
      <c r="C345" s="46" t="str">
        <f>VLOOKUP(B345,[1]Sheet1!$B:$C,2,0)</f>
        <v>STATE BANK OF INDIA_New_654</v>
      </c>
      <c r="D345" s="6" t="s">
        <v>275</v>
      </c>
      <c r="E345" s="46" t="str">
        <f>VLOOKUP(D345,[1]Sheet1!$B:$C,2,0)</f>
        <v>LHO JAIPUR</v>
      </c>
      <c r="F345" s="6">
        <v>0</v>
      </c>
      <c r="G345" s="6">
        <v>6540</v>
      </c>
      <c r="H345" s="6">
        <v>3508</v>
      </c>
      <c r="I345" s="6">
        <v>3032</v>
      </c>
      <c r="J345" s="6">
        <v>0</v>
      </c>
      <c r="K345" s="6">
        <v>0</v>
      </c>
      <c r="L345" s="6">
        <v>0</v>
      </c>
      <c r="M345" s="6">
        <v>24497</v>
      </c>
      <c r="N345" s="6">
        <v>12210</v>
      </c>
      <c r="O345" s="6">
        <v>2640</v>
      </c>
      <c r="P345" s="6">
        <v>10482</v>
      </c>
      <c r="Q345" s="2">
        <f t="shared" si="5"/>
        <v>3508</v>
      </c>
    </row>
    <row r="346" spans="1:17" ht="19.5" customHeight="1">
      <c r="A346" s="44">
        <v>345</v>
      </c>
      <c r="B346" s="6" t="s">
        <v>254</v>
      </c>
      <c r="C346" s="46" t="str">
        <f>VLOOKUP(B346,[1]Sheet1!$B:$C,2,0)</f>
        <v>STATE BANK OF INDIA_New_654</v>
      </c>
      <c r="D346" s="6" t="s">
        <v>276</v>
      </c>
      <c r="E346" s="46" t="str">
        <f>VLOOKUP(D346,[1]Sheet1!$B:$C,2,0)</f>
        <v>LHO KOLKATA</v>
      </c>
      <c r="F346" s="6">
        <v>0</v>
      </c>
      <c r="G346" s="6">
        <v>9448</v>
      </c>
      <c r="H346" s="6">
        <v>4730</v>
      </c>
      <c r="I346" s="6">
        <v>4718</v>
      </c>
      <c r="J346" s="6">
        <v>0</v>
      </c>
      <c r="K346" s="6">
        <v>0</v>
      </c>
      <c r="L346" s="6">
        <v>0</v>
      </c>
      <c r="M346" s="6">
        <v>45917</v>
      </c>
      <c r="N346" s="6">
        <v>12259</v>
      </c>
      <c r="O346" s="6">
        <v>12338</v>
      </c>
      <c r="P346" s="6">
        <v>14355</v>
      </c>
      <c r="Q346" s="2">
        <f t="shared" si="5"/>
        <v>4730</v>
      </c>
    </row>
    <row r="347" spans="1:17" ht="19.5" customHeight="1">
      <c r="A347" s="44">
        <v>346</v>
      </c>
      <c r="B347" s="6" t="s">
        <v>254</v>
      </c>
      <c r="C347" s="46" t="str">
        <f>VLOOKUP(B347,[1]Sheet1!$B:$C,2,0)</f>
        <v>STATE BANK OF INDIA_New_654</v>
      </c>
      <c r="D347" s="6" t="s">
        <v>277</v>
      </c>
      <c r="E347" s="46" t="str">
        <f>VLOOKUP(D347,[1]Sheet1!$B:$C,2,0)</f>
        <v>LHO LUCKNOW</v>
      </c>
      <c r="F347" s="6">
        <v>0</v>
      </c>
      <c r="G347" s="6">
        <v>12061</v>
      </c>
      <c r="H347" s="6">
        <v>6623</v>
      </c>
      <c r="I347" s="6">
        <v>5438</v>
      </c>
      <c r="J347" s="6">
        <v>0</v>
      </c>
      <c r="K347" s="6">
        <v>0</v>
      </c>
      <c r="L347" s="6">
        <v>0</v>
      </c>
      <c r="M347" s="6">
        <v>23954</v>
      </c>
      <c r="N347" s="6">
        <v>16162</v>
      </c>
      <c r="O347" s="6">
        <v>3243</v>
      </c>
      <c r="P347" s="6">
        <v>9667</v>
      </c>
      <c r="Q347" s="2">
        <f t="shared" si="5"/>
        <v>6623</v>
      </c>
    </row>
    <row r="348" spans="1:17" ht="19.5" customHeight="1">
      <c r="A348" s="44">
        <v>347</v>
      </c>
      <c r="B348" s="6" t="s">
        <v>254</v>
      </c>
      <c r="C348" s="46" t="str">
        <f>VLOOKUP(B348,[1]Sheet1!$B:$C,2,0)</f>
        <v>STATE BANK OF INDIA_New_654</v>
      </c>
      <c r="D348" s="6" t="s">
        <v>278</v>
      </c>
      <c r="E348" s="46" t="str">
        <f>VLOOKUP(D348,[1]Sheet1!$B:$C,2,0)</f>
        <v>LHO MUMBAI</v>
      </c>
      <c r="F348" s="6">
        <v>0</v>
      </c>
      <c r="G348" s="6">
        <v>2220</v>
      </c>
      <c r="H348" s="6">
        <v>1823</v>
      </c>
      <c r="I348" s="6">
        <v>397</v>
      </c>
      <c r="J348" s="6">
        <v>0</v>
      </c>
      <c r="K348" s="6">
        <v>0</v>
      </c>
      <c r="L348" s="6">
        <v>0</v>
      </c>
      <c r="M348" s="6">
        <v>13931</v>
      </c>
      <c r="N348" s="6">
        <v>6010</v>
      </c>
      <c r="O348" s="6">
        <v>1476</v>
      </c>
      <c r="P348" s="6">
        <v>5077</v>
      </c>
      <c r="Q348" s="2">
        <f t="shared" si="5"/>
        <v>1823</v>
      </c>
    </row>
    <row r="349" spans="1:17" ht="19.5" customHeight="1">
      <c r="A349" s="44">
        <v>348</v>
      </c>
      <c r="B349" s="6" t="s">
        <v>254</v>
      </c>
      <c r="C349" s="46" t="str">
        <f>VLOOKUP(B349,[1]Sheet1!$B:$C,2,0)</f>
        <v>STATE BANK OF INDIA_New_654</v>
      </c>
      <c r="D349" s="6" t="s">
        <v>279</v>
      </c>
      <c r="E349" s="46" t="str">
        <f>VLOOKUP(D349,[1]Sheet1!$B:$C,2,0)</f>
        <v>LHO PATNA</v>
      </c>
      <c r="F349" s="6">
        <v>0</v>
      </c>
      <c r="G349" s="6">
        <v>17743</v>
      </c>
      <c r="H349" s="6">
        <v>11744</v>
      </c>
      <c r="I349" s="6">
        <v>5999</v>
      </c>
      <c r="J349" s="6">
        <v>0</v>
      </c>
      <c r="K349" s="6">
        <v>0</v>
      </c>
      <c r="L349" s="6">
        <v>0</v>
      </c>
      <c r="M349" s="6">
        <v>42560</v>
      </c>
      <c r="N349" s="6">
        <v>15305</v>
      </c>
      <c r="O349" s="6">
        <v>7348</v>
      </c>
      <c r="P349" s="6">
        <v>16133</v>
      </c>
      <c r="Q349" s="2">
        <f t="shared" si="5"/>
        <v>11744</v>
      </c>
    </row>
    <row r="350" spans="1:17" ht="19.5" customHeight="1">
      <c r="A350" s="44">
        <v>349</v>
      </c>
      <c r="B350" s="6" t="s">
        <v>254</v>
      </c>
      <c r="C350" s="46" t="str">
        <f>VLOOKUP(B350,[1]Sheet1!$B:$C,2,0)</f>
        <v>STATE BANK OF INDIA_New_654</v>
      </c>
      <c r="D350" s="6" t="s">
        <v>280</v>
      </c>
      <c r="E350" s="46" t="str">
        <f>VLOOKUP(D350,[1]Sheet1!$B:$C,2,0)</f>
        <v>LHO THIRUVANANTHAPURAM</v>
      </c>
      <c r="F350" s="6">
        <v>0</v>
      </c>
      <c r="G350" s="6">
        <v>499</v>
      </c>
      <c r="H350" s="6">
        <v>423</v>
      </c>
      <c r="I350" s="6">
        <v>76</v>
      </c>
      <c r="J350" s="6">
        <v>0</v>
      </c>
      <c r="K350" s="6">
        <v>0</v>
      </c>
      <c r="L350" s="6">
        <v>0</v>
      </c>
      <c r="M350" s="6">
        <v>8585</v>
      </c>
      <c r="N350" s="6">
        <v>4631</v>
      </c>
      <c r="O350" s="6">
        <v>309</v>
      </c>
      <c r="P350" s="6">
        <v>2568</v>
      </c>
      <c r="Q350" s="2">
        <f t="shared" si="5"/>
        <v>423</v>
      </c>
    </row>
    <row r="351" spans="1:17" ht="19.5" customHeight="1">
      <c r="A351" s="44">
        <v>350</v>
      </c>
      <c r="B351" s="6" t="s">
        <v>254</v>
      </c>
      <c r="C351" s="46" t="str">
        <f>VLOOKUP(B351,[1]Sheet1!$B:$C,2,0)</f>
        <v>STATE BANK OF INDIA_New_654</v>
      </c>
      <c r="D351" s="6" t="s">
        <v>484</v>
      </c>
      <c r="E351" s="46" t="str">
        <f>VLOOKUP(D351,[1]Sheet1!$B:$C,2,0)</f>
        <v>LHO MMR</v>
      </c>
      <c r="F351" s="6">
        <v>0</v>
      </c>
      <c r="G351" s="6">
        <v>692</v>
      </c>
      <c r="H351" s="6">
        <v>394</v>
      </c>
      <c r="I351" s="6">
        <v>298</v>
      </c>
      <c r="J351" s="6">
        <v>0</v>
      </c>
      <c r="K351" s="6">
        <v>0</v>
      </c>
      <c r="L351" s="6">
        <v>0</v>
      </c>
      <c r="M351" s="6">
        <v>2985</v>
      </c>
      <c r="N351" s="6">
        <v>2104</v>
      </c>
      <c r="O351" s="6">
        <v>246</v>
      </c>
      <c r="P351" s="6">
        <v>1204</v>
      </c>
      <c r="Q351" s="2">
        <f t="shared" si="5"/>
        <v>394</v>
      </c>
    </row>
    <row r="352" spans="1:17" ht="19.5" customHeight="1">
      <c r="A352" s="44">
        <v>351</v>
      </c>
      <c r="B352" s="6" t="s">
        <v>281</v>
      </c>
      <c r="C352" s="46" t="str">
        <f>VLOOKUP(B352,[1]Sheet1!$B:$C,2,0)</f>
        <v>Union Bank Of India_New_656</v>
      </c>
      <c r="D352" s="6" t="s">
        <v>282</v>
      </c>
      <c r="E352" s="46" t="str">
        <f>VLOOKUP(D352,[1]Sheet1!$B:$C,2,0)</f>
        <v>Union Bank Of INDIA</v>
      </c>
      <c r="F352" s="6">
        <v>0</v>
      </c>
      <c r="G352" s="6">
        <v>25684</v>
      </c>
      <c r="H352" s="6">
        <v>13522</v>
      </c>
      <c r="I352" s="6">
        <v>12162</v>
      </c>
      <c r="J352" s="6">
        <v>0</v>
      </c>
      <c r="K352" s="6">
        <v>0</v>
      </c>
      <c r="L352" s="6">
        <v>0</v>
      </c>
      <c r="M352" s="6">
        <v>56638</v>
      </c>
      <c r="N352" s="6">
        <v>36036</v>
      </c>
      <c r="O352" s="6">
        <v>11311</v>
      </c>
      <c r="P352" s="6">
        <v>21207</v>
      </c>
      <c r="Q352" s="2">
        <f t="shared" si="5"/>
        <v>13522</v>
      </c>
    </row>
    <row r="353" spans="1:17" ht="19.5" hidden="1" customHeight="1">
      <c r="A353" s="44">
        <v>352</v>
      </c>
      <c r="B353" s="6" t="s">
        <v>284</v>
      </c>
      <c r="C353" s="46" t="str">
        <f>VLOOKUP(B353,[1]Sheet1!$B:$C,2,0)</f>
        <v>Canara Bank_New_657</v>
      </c>
      <c r="D353" s="6" t="s">
        <v>285</v>
      </c>
      <c r="E353" s="46" t="str">
        <f>VLOOKUP(D353,[1]Sheet1!$B:$C,2,0)</f>
        <v>CANARA BANK</v>
      </c>
      <c r="F353" s="6">
        <v>0</v>
      </c>
      <c r="G353" s="6">
        <v>42370</v>
      </c>
      <c r="H353" s="6">
        <v>23459</v>
      </c>
      <c r="I353" s="6">
        <v>18911</v>
      </c>
      <c r="J353" s="6">
        <v>0</v>
      </c>
      <c r="K353" s="6">
        <v>0</v>
      </c>
      <c r="L353" s="6">
        <v>0</v>
      </c>
      <c r="M353" s="6">
        <v>108242</v>
      </c>
      <c r="N353" s="6">
        <v>63884</v>
      </c>
      <c r="O353" s="6">
        <v>16583</v>
      </c>
      <c r="P353" s="6">
        <v>44662</v>
      </c>
      <c r="Q353" s="2">
        <f t="shared" si="5"/>
        <v>23459</v>
      </c>
    </row>
    <row r="354" spans="1:17" ht="19.5" hidden="1" customHeight="1">
      <c r="A354" s="44">
        <v>353</v>
      </c>
      <c r="B354" s="6" t="s">
        <v>284</v>
      </c>
      <c r="C354" s="46" t="str">
        <f>VLOOKUP(B354,[1]Sheet1!$B:$C,2,0)</f>
        <v>Canara Bank_New_657</v>
      </c>
      <c r="D354" s="6" t="s">
        <v>286</v>
      </c>
      <c r="E354" s="46" t="str">
        <f>VLOOKUP(D354,[1]Sheet1!$B:$C,2,0)</f>
        <v>KERALA GRAMINA BANK</v>
      </c>
      <c r="F354" s="6">
        <v>0</v>
      </c>
      <c r="G354" s="6">
        <v>68</v>
      </c>
      <c r="H354" s="6">
        <v>52</v>
      </c>
      <c r="I354" s="6">
        <v>16</v>
      </c>
      <c r="J354" s="6">
        <v>0</v>
      </c>
      <c r="K354" s="6">
        <v>0</v>
      </c>
      <c r="L354" s="6">
        <v>0</v>
      </c>
      <c r="M354" s="6">
        <v>579</v>
      </c>
      <c r="N354" s="6">
        <v>406</v>
      </c>
      <c r="O354" s="6">
        <v>47</v>
      </c>
      <c r="P354" s="6">
        <v>155</v>
      </c>
      <c r="Q354" s="2">
        <f t="shared" si="5"/>
        <v>52</v>
      </c>
    </row>
    <row r="355" spans="1:17" ht="19.5" hidden="1" customHeight="1">
      <c r="A355" s="44">
        <v>354</v>
      </c>
      <c r="B355" s="6" t="s">
        <v>284</v>
      </c>
      <c r="C355" s="46" t="str">
        <f>VLOOKUP(B355,[1]Sheet1!$B:$C,2,0)</f>
        <v>Canara Bank_New_657</v>
      </c>
      <c r="D355" s="6" t="s">
        <v>287</v>
      </c>
      <c r="E355" s="46" t="str">
        <f>VLOOKUP(D355,[1]Sheet1!$B:$C,2,0)</f>
        <v>Karnataka Gramin Bank</v>
      </c>
      <c r="F355" s="6">
        <v>0</v>
      </c>
      <c r="G355" s="6">
        <v>1715</v>
      </c>
      <c r="H355" s="6">
        <v>1189</v>
      </c>
      <c r="I355" s="6">
        <v>526</v>
      </c>
      <c r="J355" s="6">
        <v>0</v>
      </c>
      <c r="K355" s="6">
        <v>0</v>
      </c>
      <c r="L355" s="6">
        <v>0</v>
      </c>
      <c r="M355" s="6">
        <v>8054</v>
      </c>
      <c r="N355" s="6">
        <v>7829</v>
      </c>
      <c r="O355" s="6">
        <v>1314</v>
      </c>
      <c r="P355" s="6">
        <v>3309</v>
      </c>
      <c r="Q355" s="2">
        <f t="shared" si="5"/>
        <v>1189</v>
      </c>
    </row>
    <row r="356" spans="1:17" ht="19.5" hidden="1" customHeight="1">
      <c r="A356" s="44">
        <v>355</v>
      </c>
      <c r="B356" s="6" t="s">
        <v>284</v>
      </c>
      <c r="C356" s="46" t="str">
        <f>VLOOKUP(B356,[1]Sheet1!$B:$C,2,0)</f>
        <v>Canara Bank_New_657</v>
      </c>
      <c r="D356" s="6" t="s">
        <v>290</v>
      </c>
      <c r="E356" s="46" t="str">
        <f>VLOOKUP(D356,[1]Sheet1!$B:$C,2,0)</f>
        <v>ANDHRA PRAGATHI GRAMEENA BANK</v>
      </c>
      <c r="F356" s="6">
        <v>0</v>
      </c>
      <c r="G356" s="6">
        <v>1574</v>
      </c>
      <c r="H356" s="6">
        <v>1416</v>
      </c>
      <c r="I356" s="6">
        <v>158</v>
      </c>
      <c r="J356" s="6">
        <v>0</v>
      </c>
      <c r="K356" s="6">
        <v>0</v>
      </c>
      <c r="L356" s="6">
        <v>0</v>
      </c>
      <c r="M356" s="6">
        <v>6300</v>
      </c>
      <c r="N356" s="6">
        <v>4293</v>
      </c>
      <c r="O356" s="6">
        <v>1557</v>
      </c>
      <c r="P356" s="6">
        <v>2638</v>
      </c>
      <c r="Q356" s="2">
        <f t="shared" si="5"/>
        <v>1416</v>
      </c>
    </row>
    <row r="357" spans="1:17" ht="19.5" hidden="1" customHeight="1">
      <c r="A357" s="44">
        <v>356</v>
      </c>
      <c r="B357" s="6" t="s">
        <v>284</v>
      </c>
      <c r="C357" s="46" t="str">
        <f>VLOOKUP(B357,[1]Sheet1!$B:$C,2,0)</f>
        <v>Canara Bank_New_657</v>
      </c>
      <c r="D357" s="6" t="s">
        <v>291</v>
      </c>
      <c r="E357" s="46" t="str">
        <f>VLOOKUP(D357,[1]Sheet1!$B:$C,2,0)</f>
        <v>KARNATAKA VIKAS GRAMEENA BANK</v>
      </c>
      <c r="F357" s="6">
        <v>0</v>
      </c>
      <c r="G357" s="6">
        <v>1599</v>
      </c>
      <c r="H357" s="6">
        <v>1245</v>
      </c>
      <c r="I357" s="6">
        <v>354</v>
      </c>
      <c r="J357" s="6">
        <v>0</v>
      </c>
      <c r="K357" s="6">
        <v>0</v>
      </c>
      <c r="L357" s="6">
        <v>0</v>
      </c>
      <c r="M357" s="6">
        <v>6014</v>
      </c>
      <c r="N357" s="6">
        <v>4188</v>
      </c>
      <c r="O357" s="6">
        <v>1062</v>
      </c>
      <c r="P357" s="6">
        <v>2581</v>
      </c>
      <c r="Q357" s="2">
        <f t="shared" si="5"/>
        <v>1245</v>
      </c>
    </row>
    <row r="358" spans="1:17" ht="19.5" customHeight="1">
      <c r="A358" s="44">
        <v>357</v>
      </c>
      <c r="B358" s="6" t="s">
        <v>288</v>
      </c>
      <c r="C358" s="46" t="str">
        <f>VLOOKUP(B358,[1]Sheet1!$B:$C,2,0)</f>
        <v>Canara Bank II</v>
      </c>
      <c r="D358" s="6" t="s">
        <v>289</v>
      </c>
      <c r="E358" s="46" t="str">
        <f>VLOOKUP(D358,[1]Sheet1!$B:$C,2,0)</f>
        <v>Canara Bank II</v>
      </c>
      <c r="F358" s="6">
        <v>0</v>
      </c>
      <c r="G358" s="6">
        <v>3</v>
      </c>
      <c r="H358" s="6">
        <v>2</v>
      </c>
      <c r="I358" s="6">
        <v>1</v>
      </c>
      <c r="J358" s="6">
        <v>0</v>
      </c>
      <c r="K358" s="6">
        <v>0</v>
      </c>
      <c r="L358" s="6">
        <v>0</v>
      </c>
      <c r="M358" s="6">
        <v>30</v>
      </c>
      <c r="N358" s="6">
        <v>32</v>
      </c>
      <c r="O358" s="6">
        <v>7</v>
      </c>
      <c r="P358" s="6">
        <v>11</v>
      </c>
      <c r="Q358" s="2">
        <f t="shared" si="5"/>
        <v>2</v>
      </c>
    </row>
    <row r="359" spans="1:17" ht="19.5" customHeight="1">
      <c r="A359" s="44">
        <v>358</v>
      </c>
      <c r="B359" s="45" t="s">
        <v>288</v>
      </c>
      <c r="C359" s="46" t="str">
        <f>VLOOKUP(B359,[1]Sheet1!$B:$C,2,0)</f>
        <v>Canara Bank II</v>
      </c>
      <c r="D359" s="45" t="s">
        <v>290</v>
      </c>
      <c r="E359" s="46" t="str">
        <f>VLOOKUP(D359,[1]Sheet1!$B:$C,2,0)</f>
        <v>ANDHRA PRAGATHI GRAMEENA BANK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7</v>
      </c>
      <c r="N359" s="6">
        <v>0</v>
      </c>
      <c r="O359" s="6">
        <v>4</v>
      </c>
      <c r="P359" s="6">
        <v>1</v>
      </c>
      <c r="Q359" s="2">
        <f t="shared" si="5"/>
        <v>0</v>
      </c>
    </row>
    <row r="360" spans="1:17" ht="19.5" customHeight="1">
      <c r="A360" s="44">
        <v>359</v>
      </c>
      <c r="B360" s="6" t="s">
        <v>288</v>
      </c>
      <c r="C360" s="46" t="str">
        <f>VLOOKUP(B360,[1]Sheet1!$B:$C,2,0)</f>
        <v>Canara Bank II</v>
      </c>
      <c r="D360" s="6" t="s">
        <v>291</v>
      </c>
      <c r="E360" s="46" t="str">
        <f>VLOOKUP(D360,[1]Sheet1!$B:$C,2,0)</f>
        <v>KARNATAKA VIKAS GRAMEENA BANK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3</v>
      </c>
      <c r="N360" s="6">
        <v>0</v>
      </c>
      <c r="O360" s="6">
        <v>0</v>
      </c>
      <c r="P360" s="6">
        <v>2</v>
      </c>
      <c r="Q360" s="2">
        <f t="shared" si="5"/>
        <v>0</v>
      </c>
    </row>
    <row r="361" spans="1:17" ht="19.5" customHeight="1">
      <c r="A361" s="44">
        <v>360</v>
      </c>
      <c r="B361" s="6" t="s">
        <v>292</v>
      </c>
      <c r="C361" s="46" t="str">
        <f>VLOOKUP(B361,[1]Sheet1!$B:$C,2,0)</f>
        <v>INDIAN OVERSEAS BANK_NEW_659</v>
      </c>
      <c r="D361" s="6" t="s">
        <v>293</v>
      </c>
      <c r="E361" s="46" t="str">
        <f>VLOOKUP(D361,[1]Sheet1!$B:$C,2,0)</f>
        <v>Indian Overseas Bank</v>
      </c>
      <c r="F361" s="6">
        <v>0</v>
      </c>
      <c r="G361" s="6">
        <v>16192</v>
      </c>
      <c r="H361" s="6">
        <v>9039</v>
      </c>
      <c r="I361" s="6">
        <v>7153</v>
      </c>
      <c r="J361" s="6">
        <v>0</v>
      </c>
      <c r="K361" s="6">
        <v>0</v>
      </c>
      <c r="L361" s="6">
        <v>0</v>
      </c>
      <c r="M361" s="6">
        <v>44809</v>
      </c>
      <c r="N361" s="6">
        <v>30948</v>
      </c>
      <c r="O361" s="6">
        <v>6944</v>
      </c>
      <c r="P361" s="6">
        <v>18819</v>
      </c>
      <c r="Q361" s="2">
        <f t="shared" si="5"/>
        <v>9039</v>
      </c>
    </row>
    <row r="362" spans="1:17" ht="19.5" customHeight="1">
      <c r="A362" s="44">
        <v>361</v>
      </c>
      <c r="B362" s="6" t="s">
        <v>292</v>
      </c>
      <c r="C362" s="46" t="str">
        <f>VLOOKUP(B362,[1]Sheet1!$B:$C,2,0)</f>
        <v>INDIAN OVERSEAS BANK_NEW_659</v>
      </c>
      <c r="D362" s="6" t="s">
        <v>294</v>
      </c>
      <c r="E362" s="46" t="str">
        <f>VLOOKUP(D362,[1]Sheet1!$B:$C,2,0)</f>
        <v>Odisha Gramya Bank</v>
      </c>
      <c r="F362" s="6">
        <v>0</v>
      </c>
      <c r="G362" s="6">
        <v>1</v>
      </c>
      <c r="H362" s="6">
        <v>0</v>
      </c>
      <c r="I362" s="6">
        <v>1</v>
      </c>
      <c r="J362" s="6">
        <v>0</v>
      </c>
      <c r="K362" s="6">
        <v>0</v>
      </c>
      <c r="L362" s="6">
        <v>0</v>
      </c>
      <c r="M362" s="6">
        <v>8</v>
      </c>
      <c r="N362" s="6">
        <v>17</v>
      </c>
      <c r="O362" s="6">
        <v>1</v>
      </c>
      <c r="P362" s="6">
        <v>3</v>
      </c>
      <c r="Q362" s="2">
        <f t="shared" si="5"/>
        <v>0</v>
      </c>
    </row>
    <row r="363" spans="1:17" ht="19.5" hidden="1" customHeight="1">
      <c r="A363" s="44">
        <v>362</v>
      </c>
      <c r="B363" s="6" t="s">
        <v>295</v>
      </c>
      <c r="C363" s="46" t="str">
        <f>VLOOKUP(B363,[1]Sheet1!$B:$C,2,0)</f>
        <v>Punjab &amp; Sind Bank_New_660</v>
      </c>
      <c r="D363" s="6" t="s">
        <v>296</v>
      </c>
      <c r="E363" s="46" t="str">
        <f>VLOOKUP(D363,[1]Sheet1!$B:$C,2,0)</f>
        <v>Punjab &amp; Sindh Bank</v>
      </c>
      <c r="F363" s="6">
        <v>0</v>
      </c>
      <c r="G363" s="6">
        <v>92</v>
      </c>
      <c r="H363" s="6">
        <v>66</v>
      </c>
      <c r="I363" s="6">
        <v>26</v>
      </c>
      <c r="J363" s="6">
        <v>0</v>
      </c>
      <c r="K363" s="6">
        <v>0</v>
      </c>
      <c r="L363" s="6">
        <v>0</v>
      </c>
      <c r="M363" s="6">
        <v>458</v>
      </c>
      <c r="N363" s="6">
        <v>486</v>
      </c>
      <c r="O363" s="6">
        <v>74</v>
      </c>
      <c r="P363" s="6">
        <v>180</v>
      </c>
      <c r="Q363" s="2">
        <f t="shared" si="5"/>
        <v>66</v>
      </c>
    </row>
    <row r="364" spans="1:17" ht="19.5" hidden="1" customHeight="1">
      <c r="A364" s="44">
        <v>363</v>
      </c>
      <c r="B364" s="6" t="s">
        <v>297</v>
      </c>
      <c r="C364" s="46" t="str">
        <f>VLOOKUP(B364,[1]Sheet1!$B:$C,2,0)</f>
        <v>BANK OF MAHARASHTRA_NEW_662</v>
      </c>
      <c r="D364" s="6" t="s">
        <v>298</v>
      </c>
      <c r="E364" s="46" t="str">
        <f>VLOOKUP(D364,[1]Sheet1!$B:$C,2,0)</f>
        <v>Bank of Maharashtra</v>
      </c>
      <c r="F364" s="6">
        <v>0</v>
      </c>
      <c r="G364" s="6">
        <v>4985</v>
      </c>
      <c r="H364" s="6">
        <v>3369</v>
      </c>
      <c r="I364" s="6">
        <v>1616</v>
      </c>
      <c r="J364" s="6">
        <v>0</v>
      </c>
      <c r="K364" s="6">
        <v>0</v>
      </c>
      <c r="L364" s="6">
        <v>0</v>
      </c>
      <c r="M364" s="6">
        <v>24669</v>
      </c>
      <c r="N364" s="6">
        <v>14798</v>
      </c>
      <c r="O364" s="6">
        <v>2922</v>
      </c>
      <c r="P364" s="6">
        <v>10253</v>
      </c>
      <c r="Q364" s="2">
        <f t="shared" si="5"/>
        <v>3369</v>
      </c>
    </row>
    <row r="365" spans="1:17" ht="19.5" hidden="1" customHeight="1">
      <c r="A365" s="44">
        <v>364</v>
      </c>
      <c r="B365" s="6" t="s">
        <v>297</v>
      </c>
      <c r="C365" s="46" t="str">
        <f>VLOOKUP(B365,[1]Sheet1!$B:$C,2,0)</f>
        <v>BANK OF MAHARASHTRA_NEW_662</v>
      </c>
      <c r="D365" s="6" t="s">
        <v>299</v>
      </c>
      <c r="E365" s="46" t="str">
        <f>VLOOKUP(D365,[1]Sheet1!$B:$C,2,0)</f>
        <v>Maharashtra Gramin Bank</v>
      </c>
      <c r="F365" s="6">
        <v>0</v>
      </c>
      <c r="G365" s="6">
        <v>1500</v>
      </c>
      <c r="H365" s="6">
        <v>1167</v>
      </c>
      <c r="I365" s="6">
        <v>333</v>
      </c>
      <c r="J365" s="6">
        <v>0</v>
      </c>
      <c r="K365" s="6">
        <v>0</v>
      </c>
      <c r="L365" s="6">
        <v>0</v>
      </c>
      <c r="M365" s="6">
        <v>7706</v>
      </c>
      <c r="N365" s="6">
        <v>3170</v>
      </c>
      <c r="O365" s="6">
        <v>727</v>
      </c>
      <c r="P365" s="6">
        <v>3175</v>
      </c>
      <c r="Q365" s="2">
        <f t="shared" si="5"/>
        <v>1167</v>
      </c>
    </row>
    <row r="366" spans="1:17" ht="19.5" customHeight="1">
      <c r="A366" s="44">
        <v>365</v>
      </c>
      <c r="B366" s="6" t="s">
        <v>300</v>
      </c>
      <c r="C366" s="46" t="str">
        <f>VLOOKUP(B366,[1]Sheet1!$B:$C,2,0)</f>
        <v>IDBI Bank Ltd_New_667</v>
      </c>
      <c r="D366" s="6" t="s">
        <v>301</v>
      </c>
      <c r="E366" s="46" t="str">
        <f>VLOOKUP(D366,[1]Sheet1!$B:$C,2,0)</f>
        <v>IDBI Bank Ltd</v>
      </c>
      <c r="F366" s="6">
        <v>0</v>
      </c>
      <c r="G366" s="6">
        <v>4999</v>
      </c>
      <c r="H366" s="6">
        <v>2950</v>
      </c>
      <c r="I366" s="6">
        <v>2049</v>
      </c>
      <c r="J366" s="6">
        <v>0</v>
      </c>
      <c r="K366" s="6">
        <v>0</v>
      </c>
      <c r="L366" s="6">
        <v>0</v>
      </c>
      <c r="M366" s="6">
        <v>18115</v>
      </c>
      <c r="N366" s="6">
        <v>13313</v>
      </c>
      <c r="O366" s="6">
        <v>2448</v>
      </c>
      <c r="P366" s="6">
        <v>7789</v>
      </c>
      <c r="Q366" s="2">
        <f t="shared" si="5"/>
        <v>2950</v>
      </c>
    </row>
    <row r="367" spans="1:17" ht="19.5" hidden="1" customHeight="1">
      <c r="A367" s="44">
        <v>366</v>
      </c>
      <c r="B367" s="6" t="s">
        <v>302</v>
      </c>
      <c r="C367" s="46" t="str">
        <f>VLOOKUP(B367,[1]Sheet1!$B:$C,2,0)</f>
        <v>BARODA UTTAR PRADESH GRAMIN BANK</v>
      </c>
      <c r="D367" s="6" t="s">
        <v>303</v>
      </c>
      <c r="E367" s="46" t="str">
        <f>VLOOKUP(D367,[1]Sheet1!$B:$C,2,0)</f>
        <v>Baroda UP Gramin Bank</v>
      </c>
      <c r="F367" s="6">
        <v>0</v>
      </c>
      <c r="G367" s="6">
        <v>8055</v>
      </c>
      <c r="H367" s="6">
        <v>4950</v>
      </c>
      <c r="I367" s="6">
        <v>3105</v>
      </c>
      <c r="J367" s="6">
        <v>0</v>
      </c>
      <c r="K367" s="6">
        <v>0</v>
      </c>
      <c r="L367" s="6">
        <v>0</v>
      </c>
      <c r="M367" s="6">
        <v>13826</v>
      </c>
      <c r="N367" s="6">
        <v>11049</v>
      </c>
      <c r="O367" s="6">
        <v>1993</v>
      </c>
      <c r="P367" s="6">
        <v>5191</v>
      </c>
      <c r="Q367" s="2">
        <f t="shared" si="5"/>
        <v>4950</v>
      </c>
    </row>
    <row r="368" spans="1:17" ht="19.5" hidden="1" customHeight="1">
      <c r="A368" s="44">
        <v>367</v>
      </c>
      <c r="B368" s="6" t="s">
        <v>302</v>
      </c>
      <c r="C368" s="46" t="str">
        <f>VLOOKUP(B368,[1]Sheet1!$B:$C,2,0)</f>
        <v>BARODA UTTAR PRADESH GRAMIN BANK</v>
      </c>
      <c r="D368" s="6" t="s">
        <v>259</v>
      </c>
      <c r="E368" s="46" t="str">
        <f>VLOOKUP(D368,[1]Sheet1!$B:$C,2,0)</f>
        <v>e-PURVANCHAL BANK</v>
      </c>
      <c r="F368" s="6">
        <v>0</v>
      </c>
      <c r="G368" s="6">
        <v>2682</v>
      </c>
      <c r="H368" s="6">
        <v>1162</v>
      </c>
      <c r="I368" s="6">
        <v>1520</v>
      </c>
      <c r="J368" s="6">
        <v>0</v>
      </c>
      <c r="K368" s="6">
        <v>0</v>
      </c>
      <c r="L368" s="6">
        <v>0</v>
      </c>
      <c r="M368" s="6">
        <v>5099</v>
      </c>
      <c r="N368" s="6">
        <v>2637</v>
      </c>
      <c r="O368" s="6">
        <v>684</v>
      </c>
      <c r="P368" s="6">
        <v>1898</v>
      </c>
      <c r="Q368" s="2">
        <f t="shared" si="5"/>
        <v>1162</v>
      </c>
    </row>
    <row r="369" spans="1:17" ht="19.5" hidden="1" customHeight="1">
      <c r="A369" s="44">
        <v>368</v>
      </c>
      <c r="B369" s="6" t="s">
        <v>302</v>
      </c>
      <c r="C369" s="46" t="str">
        <f>VLOOKUP(B369,[1]Sheet1!$B:$C,2,0)</f>
        <v>BARODA UTTAR PRADESH GRAMIN BANK</v>
      </c>
      <c r="D369" s="6" t="s">
        <v>283</v>
      </c>
      <c r="E369" s="46" t="str">
        <f>VLOOKUP(D369,[1]Sheet1!$B:$C,2,0)</f>
        <v>e-KASHI GOMTI SAMYUT GRAMIN BANK</v>
      </c>
      <c r="F369" s="6">
        <v>0</v>
      </c>
      <c r="G369" s="6">
        <v>4980</v>
      </c>
      <c r="H369" s="6">
        <v>1901</v>
      </c>
      <c r="I369" s="6">
        <v>3079</v>
      </c>
      <c r="J369" s="6">
        <v>0</v>
      </c>
      <c r="K369" s="6">
        <v>0</v>
      </c>
      <c r="L369" s="6">
        <v>0</v>
      </c>
      <c r="M369" s="6">
        <v>6462</v>
      </c>
      <c r="N369" s="6">
        <v>4158</v>
      </c>
      <c r="O369" s="6">
        <v>1007</v>
      </c>
      <c r="P369" s="6">
        <v>2145</v>
      </c>
      <c r="Q369" s="2">
        <f t="shared" si="5"/>
        <v>1901</v>
      </c>
    </row>
    <row r="370" spans="1:17" ht="19.5" hidden="1" customHeight="1">
      <c r="A370" s="44">
        <v>369</v>
      </c>
      <c r="B370" s="6" t="s">
        <v>304</v>
      </c>
      <c r="C370" s="46" t="str">
        <f>VLOOKUP(B370,[1]Sheet1!$B:$C,2,0)</f>
        <v>Baroda Rajasthan Kshetriya Gramin Bank</v>
      </c>
      <c r="D370" s="6" t="s">
        <v>305</v>
      </c>
      <c r="E370" s="46" t="str">
        <f>VLOOKUP(D370,[1]Sheet1!$B:$C,2,0)</f>
        <v>Baroda Rajasthan Kshetriya Gramin Bank</v>
      </c>
      <c r="F370" s="6">
        <v>0</v>
      </c>
      <c r="G370" s="6">
        <v>6835</v>
      </c>
      <c r="H370" s="6">
        <v>2817</v>
      </c>
      <c r="I370" s="6">
        <v>4018</v>
      </c>
      <c r="J370" s="6">
        <v>0</v>
      </c>
      <c r="K370" s="6">
        <v>0</v>
      </c>
      <c r="L370" s="6">
        <v>0</v>
      </c>
      <c r="M370" s="6">
        <v>20301</v>
      </c>
      <c r="N370" s="6">
        <v>14322</v>
      </c>
      <c r="O370" s="6">
        <v>2352</v>
      </c>
      <c r="P370" s="6">
        <v>7905</v>
      </c>
      <c r="Q370" s="2">
        <f t="shared" si="5"/>
        <v>2817</v>
      </c>
    </row>
    <row r="371" spans="1:17" ht="19.5" hidden="1" customHeight="1">
      <c r="A371" s="44">
        <v>370</v>
      </c>
      <c r="B371" s="6" t="s">
        <v>306</v>
      </c>
      <c r="C371" s="46" t="str">
        <f>VLOOKUP(B371,[1]Sheet1!$B:$C,2,0)</f>
        <v>Capital Small Finance Bank Ltd</v>
      </c>
      <c r="D371" s="6" t="s">
        <v>307</v>
      </c>
      <c r="E371" s="46" t="str">
        <f>VLOOKUP(D371,[1]Sheet1!$B:$C,2,0)</f>
        <v>Capital Small Finance Bank Ltd</v>
      </c>
      <c r="F371" s="6">
        <v>0</v>
      </c>
      <c r="G371" s="6">
        <v>233</v>
      </c>
      <c r="H371" s="6">
        <v>150</v>
      </c>
      <c r="I371" s="6">
        <v>83</v>
      </c>
      <c r="J371" s="6">
        <v>0</v>
      </c>
      <c r="K371" s="6">
        <v>0</v>
      </c>
      <c r="L371" s="6">
        <v>0</v>
      </c>
      <c r="M371" s="6">
        <v>1838</v>
      </c>
      <c r="N371" s="6">
        <v>988</v>
      </c>
      <c r="O371" s="6">
        <v>190</v>
      </c>
      <c r="P371" s="6">
        <v>594</v>
      </c>
      <c r="Q371" s="2">
        <f t="shared" si="5"/>
        <v>150</v>
      </c>
    </row>
    <row r="372" spans="1:17" ht="19.5" hidden="1" customHeight="1">
      <c r="A372" s="44">
        <v>371</v>
      </c>
      <c r="B372" s="6" t="s">
        <v>308</v>
      </c>
      <c r="C372" s="46" t="str">
        <f>VLOOKUP(B372,[1]Sheet1!$B:$C,2,0)</f>
        <v>Fincare Small Finance Bank Limited</v>
      </c>
      <c r="D372" s="6" t="s">
        <v>309</v>
      </c>
      <c r="E372" s="46" t="str">
        <f>VLOOKUP(D372,[1]Sheet1!$B:$C,2,0)</f>
        <v>Fincare Small Finance Bank Limited</v>
      </c>
      <c r="F372" s="6">
        <v>0</v>
      </c>
      <c r="G372" s="6">
        <v>102</v>
      </c>
      <c r="H372" s="6">
        <v>50</v>
      </c>
      <c r="I372" s="6">
        <v>52</v>
      </c>
      <c r="J372" s="6">
        <v>0</v>
      </c>
      <c r="K372" s="6">
        <v>0</v>
      </c>
      <c r="L372" s="6">
        <v>0</v>
      </c>
      <c r="M372" s="6">
        <v>678</v>
      </c>
      <c r="N372" s="6">
        <v>328</v>
      </c>
      <c r="O372" s="6">
        <v>100</v>
      </c>
      <c r="P372" s="6">
        <v>295</v>
      </c>
      <c r="Q372" s="2">
        <f t="shared" si="5"/>
        <v>50</v>
      </c>
    </row>
    <row r="373" spans="1:17" ht="19.5" hidden="1" customHeight="1">
      <c r="A373" s="44">
        <v>372</v>
      </c>
      <c r="B373" s="6" t="s">
        <v>310</v>
      </c>
      <c r="C373" s="46" t="str">
        <f>VLOOKUP(B373,[1]Sheet1!$B:$C,2,0)</f>
        <v>Equitas Small Finance Bank</v>
      </c>
      <c r="D373" s="6" t="s">
        <v>311</v>
      </c>
      <c r="E373" s="46" t="str">
        <f>VLOOKUP(D373,[1]Sheet1!$B:$C,2,0)</f>
        <v>Equitas Small Finance Bank Limited</v>
      </c>
      <c r="F373" s="6">
        <v>0</v>
      </c>
      <c r="G373" s="6">
        <v>1638</v>
      </c>
      <c r="H373" s="6">
        <v>939</v>
      </c>
      <c r="I373" s="6">
        <v>699</v>
      </c>
      <c r="J373" s="6">
        <v>0</v>
      </c>
      <c r="K373" s="6">
        <v>0</v>
      </c>
      <c r="L373" s="6">
        <v>0</v>
      </c>
      <c r="M373" s="6">
        <v>5178</v>
      </c>
      <c r="N373" s="6">
        <v>4556</v>
      </c>
      <c r="O373" s="6">
        <v>478</v>
      </c>
      <c r="P373" s="6">
        <v>2272</v>
      </c>
      <c r="Q373" s="2">
        <f t="shared" si="5"/>
        <v>939</v>
      </c>
    </row>
    <row r="374" spans="1:17" ht="19.5" customHeight="1">
      <c r="A374" s="44">
        <v>373</v>
      </c>
      <c r="B374" s="6" t="s">
        <v>312</v>
      </c>
      <c r="C374" s="46" t="str">
        <f>VLOOKUP(B374,[1]Sheet1!$B:$C,2,0)</f>
        <v>ESAF SMALL FINANCE BANK LIMITED</v>
      </c>
      <c r="D374" s="6" t="s">
        <v>313</v>
      </c>
      <c r="E374" s="46" t="str">
        <f>VLOOKUP(D374,[1]Sheet1!$B:$C,2,0)</f>
        <v>ESAF SMALL FINANCE BANK LIMITED</v>
      </c>
      <c r="F374" s="6">
        <v>0</v>
      </c>
      <c r="G374" s="6">
        <v>179</v>
      </c>
      <c r="H374" s="6">
        <v>89</v>
      </c>
      <c r="I374" s="6">
        <v>90</v>
      </c>
      <c r="J374" s="6">
        <v>0</v>
      </c>
      <c r="K374" s="6">
        <v>0</v>
      </c>
      <c r="L374" s="6">
        <v>0</v>
      </c>
      <c r="M374" s="6">
        <v>713</v>
      </c>
      <c r="N374" s="6">
        <v>678</v>
      </c>
      <c r="O374" s="6">
        <v>62</v>
      </c>
      <c r="P374" s="6">
        <v>286</v>
      </c>
      <c r="Q374" s="2">
        <f t="shared" si="5"/>
        <v>89</v>
      </c>
    </row>
    <row r="375" spans="1:17" ht="19.5" hidden="1" customHeight="1">
      <c r="A375" s="44">
        <v>374</v>
      </c>
      <c r="B375" s="6" t="s">
        <v>314</v>
      </c>
      <c r="C375" s="46" t="str">
        <f>VLOOKUP(B375,[1]Sheet1!$B:$C,2,0)</f>
        <v>NORTH EAST SMALL FINANCE BANK RGVN</v>
      </c>
      <c r="D375" s="6" t="s">
        <v>315</v>
      </c>
      <c r="E375" s="46" t="str">
        <f>VLOOKUP(D375,[1]Sheet1!$B:$C,2,0)</f>
        <v>NORTH EAST SMALL FINANCE BANK RGVN</v>
      </c>
      <c r="F375" s="6">
        <v>0</v>
      </c>
      <c r="G375" s="6">
        <v>1870</v>
      </c>
      <c r="H375" s="6">
        <v>606</v>
      </c>
      <c r="I375" s="6">
        <v>1264</v>
      </c>
      <c r="J375" s="6">
        <v>0</v>
      </c>
      <c r="K375" s="6">
        <v>0</v>
      </c>
      <c r="L375" s="6">
        <v>0</v>
      </c>
      <c r="M375" s="6">
        <v>844</v>
      </c>
      <c r="N375" s="6">
        <v>2280</v>
      </c>
      <c r="O375" s="6">
        <v>22</v>
      </c>
      <c r="P375" s="6">
        <v>310</v>
      </c>
      <c r="Q375" s="2">
        <f t="shared" si="5"/>
        <v>606</v>
      </c>
    </row>
    <row r="376" spans="1:17" ht="19.5" hidden="1" customHeight="1">
      <c r="A376" s="44">
        <v>375</v>
      </c>
      <c r="B376" s="6" t="s">
        <v>316</v>
      </c>
      <c r="C376" s="46" t="str">
        <f>VLOOKUP(B376,[1]Sheet1!$B:$C,2,0)</f>
        <v>Ujjivan Small Finance Bank</v>
      </c>
      <c r="D376" s="6" t="s">
        <v>317</v>
      </c>
      <c r="E376" s="46" t="str">
        <f>VLOOKUP(D376,[1]Sheet1!$B:$C,2,0)</f>
        <v>Ujjivan Small Finance Bank</v>
      </c>
      <c r="F376" s="6">
        <v>0</v>
      </c>
      <c r="G376" s="6">
        <v>250</v>
      </c>
      <c r="H376" s="6">
        <v>140</v>
      </c>
      <c r="I376" s="6">
        <v>110</v>
      </c>
      <c r="J376" s="6">
        <v>0</v>
      </c>
      <c r="K376" s="6">
        <v>0</v>
      </c>
      <c r="L376" s="6">
        <v>0</v>
      </c>
      <c r="M376" s="6">
        <v>576</v>
      </c>
      <c r="N376" s="6">
        <v>877</v>
      </c>
      <c r="O376" s="6">
        <v>67</v>
      </c>
      <c r="P376" s="6">
        <v>251</v>
      </c>
      <c r="Q376" s="2">
        <f t="shared" si="5"/>
        <v>140</v>
      </c>
    </row>
    <row r="377" spans="1:17" ht="19.5" hidden="1" customHeight="1">
      <c r="A377" s="44">
        <v>376</v>
      </c>
      <c r="B377" s="6" t="s">
        <v>318</v>
      </c>
      <c r="C377" s="46" t="str">
        <f>VLOOKUP(B377,[1]Sheet1!$B:$C,2,0)</f>
        <v xml:space="preserve">Bharat Sanchar Nigam Limited </v>
      </c>
      <c r="D377" s="6" t="s">
        <v>319</v>
      </c>
      <c r="E377" s="46" t="str">
        <f>VLOOKUP(D377,[1]Sheet1!$B:$C,2,0)</f>
        <v>BSNL Kerala Circle</v>
      </c>
      <c r="F377" s="6">
        <v>0</v>
      </c>
      <c r="G377" s="6">
        <v>16</v>
      </c>
      <c r="H377" s="6">
        <v>9</v>
      </c>
      <c r="I377" s="6">
        <v>7</v>
      </c>
      <c r="J377" s="6">
        <v>0</v>
      </c>
      <c r="K377" s="6">
        <v>0</v>
      </c>
      <c r="L377" s="6">
        <v>0</v>
      </c>
      <c r="M377" s="6">
        <v>184</v>
      </c>
      <c r="N377" s="6">
        <v>207</v>
      </c>
      <c r="O377" s="6">
        <v>10</v>
      </c>
      <c r="P377" s="6">
        <v>50</v>
      </c>
      <c r="Q377" s="2">
        <f t="shared" si="5"/>
        <v>9</v>
      </c>
    </row>
    <row r="378" spans="1:17" ht="19.5" hidden="1" customHeight="1">
      <c r="A378" s="44">
        <v>377</v>
      </c>
      <c r="B378" s="6" t="s">
        <v>318</v>
      </c>
      <c r="C378" s="46" t="str">
        <f>VLOOKUP(B378,[1]Sheet1!$B:$C,2,0)</f>
        <v xml:space="preserve">Bharat Sanchar Nigam Limited </v>
      </c>
      <c r="D378" s="6" t="s">
        <v>320</v>
      </c>
      <c r="E378" s="46" t="str">
        <f>VLOOKUP(D378,[1]Sheet1!$B:$C,2,0)</f>
        <v>bsnl karnataka circle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4</v>
      </c>
      <c r="N378" s="6">
        <v>1</v>
      </c>
      <c r="O378" s="6">
        <v>1</v>
      </c>
      <c r="P378" s="6">
        <v>1</v>
      </c>
      <c r="Q378" s="2">
        <f t="shared" si="5"/>
        <v>0</v>
      </c>
    </row>
    <row r="379" spans="1:17" ht="19.5" hidden="1" customHeight="1">
      <c r="A379" s="44">
        <v>378</v>
      </c>
      <c r="B379" s="6" t="s">
        <v>318</v>
      </c>
      <c r="C379" s="46" t="str">
        <f>VLOOKUP(B379,[1]Sheet1!$B:$C,2,0)</f>
        <v xml:space="preserve">Bharat Sanchar Nigam Limited </v>
      </c>
      <c r="D379" s="6" t="s">
        <v>321</v>
      </c>
      <c r="E379" s="46" t="str">
        <f>VLOOKUP(D379,[1]Sheet1!$B:$C,2,0)</f>
        <v>BSNL TamilNadu Circle</v>
      </c>
      <c r="F379" s="6">
        <v>0</v>
      </c>
      <c r="G379" s="6">
        <v>661</v>
      </c>
      <c r="H379" s="6">
        <v>525</v>
      </c>
      <c r="I379" s="6">
        <v>136</v>
      </c>
      <c r="J379" s="6">
        <v>0</v>
      </c>
      <c r="K379" s="6">
        <v>0</v>
      </c>
      <c r="L379" s="6">
        <v>0</v>
      </c>
      <c r="M379" s="6">
        <v>3721</v>
      </c>
      <c r="N379" s="6">
        <v>4036</v>
      </c>
      <c r="O379" s="6">
        <v>251</v>
      </c>
      <c r="P379" s="6">
        <v>1983</v>
      </c>
      <c r="Q379" s="2">
        <f t="shared" si="5"/>
        <v>525</v>
      </c>
    </row>
    <row r="380" spans="1:17" ht="19.5" hidden="1" customHeight="1">
      <c r="A380" s="44">
        <v>379</v>
      </c>
      <c r="B380" s="6" t="s">
        <v>318</v>
      </c>
      <c r="C380" s="46" t="str">
        <f>VLOOKUP(B380,[1]Sheet1!$B:$C,2,0)</f>
        <v xml:space="preserve">Bharat Sanchar Nigam Limited </v>
      </c>
      <c r="D380" s="6" t="s">
        <v>494</v>
      </c>
      <c r="E380" s="46" t="str">
        <f>VLOOKUP(D380,[1]Sheet1!$B:$C,2,0)</f>
        <v>Chennai Telephones</v>
      </c>
      <c r="F380" s="6">
        <v>0</v>
      </c>
      <c r="G380" s="6">
        <v>42</v>
      </c>
      <c r="H380" s="6">
        <v>32</v>
      </c>
      <c r="I380" s="6">
        <v>10</v>
      </c>
      <c r="J380" s="6">
        <v>0</v>
      </c>
      <c r="K380" s="6">
        <v>0</v>
      </c>
      <c r="L380" s="6">
        <v>0</v>
      </c>
      <c r="M380" s="6">
        <v>201</v>
      </c>
      <c r="N380" s="6">
        <v>258</v>
      </c>
      <c r="O380" s="6">
        <v>12</v>
      </c>
      <c r="P380" s="6">
        <v>112</v>
      </c>
      <c r="Q380" s="2">
        <f t="shared" si="5"/>
        <v>32</v>
      </c>
    </row>
    <row r="381" spans="1:17" ht="19.5" hidden="1" customHeight="1">
      <c r="A381" s="44">
        <v>380</v>
      </c>
      <c r="B381" s="6" t="s">
        <v>318</v>
      </c>
      <c r="C381" s="46" t="str">
        <f>VLOOKUP(B381,[1]Sheet1!$B:$C,2,0)</f>
        <v xml:space="preserve">Bharat Sanchar Nigam Limited </v>
      </c>
      <c r="D381" s="6" t="s">
        <v>322</v>
      </c>
      <c r="E381" s="46" t="str">
        <f>VLOOKUP(D381,[1]Sheet1!$B:$C,2,0)</f>
        <v xml:space="preserve">BSNL Gujarat TelecomCircle </v>
      </c>
      <c r="F381" s="6">
        <v>0</v>
      </c>
      <c r="G381" s="6">
        <v>1</v>
      </c>
      <c r="H381" s="6">
        <v>0</v>
      </c>
      <c r="I381" s="6">
        <v>1</v>
      </c>
      <c r="J381" s="6">
        <v>0</v>
      </c>
      <c r="K381" s="6">
        <v>0</v>
      </c>
      <c r="L381" s="6">
        <v>0</v>
      </c>
      <c r="M381" s="6">
        <v>4</v>
      </c>
      <c r="N381" s="6">
        <v>0</v>
      </c>
      <c r="O381" s="6">
        <v>1</v>
      </c>
      <c r="P381" s="6">
        <v>1</v>
      </c>
      <c r="Q381" s="2">
        <f t="shared" si="5"/>
        <v>0</v>
      </c>
    </row>
    <row r="382" spans="1:17" ht="19.5" hidden="1" customHeight="1">
      <c r="A382" s="44">
        <v>381</v>
      </c>
      <c r="B382" s="6" t="s">
        <v>318</v>
      </c>
      <c r="C382" s="46" t="str">
        <f>VLOOKUP(B382,[1]Sheet1!$B:$C,2,0)</f>
        <v xml:space="preserve">Bharat Sanchar Nigam Limited </v>
      </c>
      <c r="D382" s="6" t="s">
        <v>323</v>
      </c>
      <c r="E382" s="46" t="str">
        <f>VLOOKUP(D382,[1]Sheet1!$B:$C,2,0)</f>
        <v>BSNL Himachal Telecom Circle</v>
      </c>
      <c r="F382" s="6">
        <v>0</v>
      </c>
      <c r="G382" s="6">
        <v>1</v>
      </c>
      <c r="H382" s="6">
        <v>0</v>
      </c>
      <c r="I382" s="6">
        <v>1</v>
      </c>
      <c r="J382" s="6">
        <v>0</v>
      </c>
      <c r="K382" s="6">
        <v>0</v>
      </c>
      <c r="L382" s="6">
        <v>0</v>
      </c>
      <c r="M382" s="6">
        <v>31</v>
      </c>
      <c r="N382" s="6">
        <v>5</v>
      </c>
      <c r="O382" s="6">
        <v>3</v>
      </c>
      <c r="P382" s="6">
        <v>9</v>
      </c>
      <c r="Q382" s="2">
        <f t="shared" si="5"/>
        <v>0</v>
      </c>
    </row>
    <row r="383" spans="1:17" ht="19.5" hidden="1" customHeight="1">
      <c r="A383" s="44">
        <v>382</v>
      </c>
      <c r="B383" s="6" t="s">
        <v>318</v>
      </c>
      <c r="C383" s="46" t="str">
        <f>VLOOKUP(B383,[1]Sheet1!$B:$C,2,0)</f>
        <v xml:space="preserve">Bharat Sanchar Nigam Limited </v>
      </c>
      <c r="D383" s="6" t="s">
        <v>717</v>
      </c>
      <c r="E383" s="46" t="str">
        <f>VLOOKUP(D383,[1]Sheet1!$B:$C,2,0)</f>
        <v>BSNL Haryana Telecom Circle</v>
      </c>
      <c r="F383" s="6">
        <v>0</v>
      </c>
      <c r="G383" s="6">
        <v>1</v>
      </c>
      <c r="H383" s="6">
        <v>1</v>
      </c>
      <c r="I383" s="6">
        <v>0</v>
      </c>
      <c r="J383" s="6">
        <v>0</v>
      </c>
      <c r="K383" s="6">
        <v>0</v>
      </c>
      <c r="L383" s="6">
        <v>0</v>
      </c>
      <c r="M383" s="6">
        <v>41</v>
      </c>
      <c r="N383" s="6">
        <v>19</v>
      </c>
      <c r="O383" s="6">
        <v>8</v>
      </c>
      <c r="P383" s="6">
        <v>14</v>
      </c>
      <c r="Q383" s="2">
        <f t="shared" si="5"/>
        <v>1</v>
      </c>
    </row>
    <row r="384" spans="1:17" ht="19.5" hidden="1" customHeight="1">
      <c r="A384" s="44">
        <v>383</v>
      </c>
      <c r="B384" s="6" t="s">
        <v>318</v>
      </c>
      <c r="C384" s="46" t="str">
        <f>VLOOKUP(B384,[1]Sheet1!$B:$C,2,0)</f>
        <v xml:space="preserve">Bharat Sanchar Nigam Limited </v>
      </c>
      <c r="D384" s="6" t="s">
        <v>324</v>
      </c>
      <c r="E384" s="46" t="str">
        <f>VLOOKUP(D384,[1]Sheet1!$B:$C,2,0)</f>
        <v>BSNL J&amp;K Circle</v>
      </c>
      <c r="F384" s="6">
        <v>0</v>
      </c>
      <c r="G384" s="6">
        <v>391</v>
      </c>
      <c r="H384" s="6">
        <v>195</v>
      </c>
      <c r="I384" s="6">
        <v>196</v>
      </c>
      <c r="J384" s="6">
        <v>0</v>
      </c>
      <c r="K384" s="6">
        <v>0</v>
      </c>
      <c r="L384" s="6">
        <v>0</v>
      </c>
      <c r="M384" s="6">
        <v>1964</v>
      </c>
      <c r="N384" s="6">
        <v>1889</v>
      </c>
      <c r="O384" s="6">
        <v>78</v>
      </c>
      <c r="P384" s="6">
        <v>734</v>
      </c>
      <c r="Q384" s="2">
        <f t="shared" si="5"/>
        <v>195</v>
      </c>
    </row>
    <row r="385" spans="1:17" ht="19.5" hidden="1" customHeight="1">
      <c r="A385" s="44">
        <v>384</v>
      </c>
      <c r="B385" s="6" t="s">
        <v>318</v>
      </c>
      <c r="C385" s="46" t="str">
        <f>VLOOKUP(B385,[1]Sheet1!$B:$C,2,0)</f>
        <v xml:space="preserve">Bharat Sanchar Nigam Limited </v>
      </c>
      <c r="D385" s="6" t="s">
        <v>325</v>
      </c>
      <c r="E385" s="46" t="str">
        <f>VLOOKUP(D385,[1]Sheet1!$B:$C,2,0)</f>
        <v>BSNL Uttar Pradesh East Circle</v>
      </c>
      <c r="F385" s="6">
        <v>0</v>
      </c>
      <c r="G385" s="6">
        <v>5825</v>
      </c>
      <c r="H385" s="6">
        <v>2436</v>
      </c>
      <c r="I385" s="6">
        <v>3389</v>
      </c>
      <c r="J385" s="6">
        <v>0</v>
      </c>
      <c r="K385" s="6">
        <v>0</v>
      </c>
      <c r="L385" s="6">
        <v>0</v>
      </c>
      <c r="M385" s="6">
        <v>16974</v>
      </c>
      <c r="N385" s="6">
        <v>5272</v>
      </c>
      <c r="O385" s="6">
        <v>1713</v>
      </c>
      <c r="P385" s="6">
        <v>6119</v>
      </c>
      <c r="Q385" s="2">
        <f t="shared" si="5"/>
        <v>2436</v>
      </c>
    </row>
    <row r="386" spans="1:17" ht="19.5" hidden="1" customHeight="1">
      <c r="A386" s="44">
        <v>385</v>
      </c>
      <c r="B386" s="6" t="s">
        <v>318</v>
      </c>
      <c r="C386" s="46" t="str">
        <f>VLOOKUP(B386,[1]Sheet1!$B:$C,2,0)</f>
        <v xml:space="preserve">Bharat Sanchar Nigam Limited </v>
      </c>
      <c r="D386" s="6" t="s">
        <v>326</v>
      </c>
      <c r="E386" s="46" t="str">
        <f>VLOOKUP(D386,[1]Sheet1!$B:$C,2,0)</f>
        <v>Uttarakhand Telecom Circle</v>
      </c>
      <c r="F386" s="6">
        <v>0</v>
      </c>
      <c r="G386" s="6">
        <v>91</v>
      </c>
      <c r="H386" s="6">
        <v>43</v>
      </c>
      <c r="I386" s="6">
        <v>48</v>
      </c>
      <c r="J386" s="6">
        <v>0</v>
      </c>
      <c r="K386" s="6">
        <v>0</v>
      </c>
      <c r="L386" s="6">
        <v>0</v>
      </c>
      <c r="M386" s="6">
        <v>262</v>
      </c>
      <c r="N386" s="6">
        <v>167</v>
      </c>
      <c r="O386" s="6">
        <v>29</v>
      </c>
      <c r="P386" s="6">
        <v>88</v>
      </c>
      <c r="Q386" s="2">
        <f t="shared" si="5"/>
        <v>43</v>
      </c>
    </row>
    <row r="387" spans="1:17" ht="19.5" hidden="1" customHeight="1">
      <c r="A387" s="44">
        <v>386</v>
      </c>
      <c r="B387" s="6" t="s">
        <v>327</v>
      </c>
      <c r="C387" s="46" t="str">
        <f>VLOOKUP(B387,[1]Sheet1!$B:$C,2,0)</f>
        <v>Navodaya Vidyalaya Samiti</v>
      </c>
      <c r="D387" s="6" t="s">
        <v>856</v>
      </c>
      <c r="E387" s="46" t="str">
        <f>VLOOKUP(D387,[1]Sheet1!$B:$C,2,0)</f>
        <v>NVS RO Lucknow</v>
      </c>
      <c r="F387" s="6">
        <v>0</v>
      </c>
      <c r="G387" s="6">
        <v>109</v>
      </c>
      <c r="H387" s="6">
        <v>59</v>
      </c>
      <c r="I387" s="6">
        <v>50</v>
      </c>
      <c r="J387" s="6">
        <v>0</v>
      </c>
      <c r="K387" s="6">
        <v>0</v>
      </c>
      <c r="L387" s="6">
        <v>0</v>
      </c>
      <c r="M387" s="6">
        <v>147</v>
      </c>
      <c r="N387" s="6">
        <v>69</v>
      </c>
      <c r="O387" s="6">
        <v>39</v>
      </c>
      <c r="P387" s="6">
        <v>54</v>
      </c>
      <c r="Q387" s="2">
        <f t="shared" ref="Q387:Q450" si="6">H387-L387</f>
        <v>59</v>
      </c>
    </row>
    <row r="388" spans="1:17" ht="19.5" hidden="1" customHeight="1">
      <c r="A388" s="44">
        <v>387</v>
      </c>
      <c r="B388" s="6" t="s">
        <v>327</v>
      </c>
      <c r="C388" s="46" t="str">
        <f>VLOOKUP(B388,[1]Sheet1!$B:$C,2,0)</f>
        <v>Navodaya Vidyalaya Samiti</v>
      </c>
      <c r="D388" s="45" t="s">
        <v>873</v>
      </c>
      <c r="E388" s="46" t="str">
        <f>VLOOKUP(D388,[1]Sheet1!$B:$C,2,0)</f>
        <v>NVS RO Pune</v>
      </c>
      <c r="F388" s="6">
        <v>0</v>
      </c>
      <c r="G388" s="6">
        <v>1</v>
      </c>
      <c r="H388" s="6">
        <v>1</v>
      </c>
      <c r="I388" s="6">
        <v>0</v>
      </c>
      <c r="J388" s="6">
        <v>0</v>
      </c>
      <c r="K388" s="6">
        <v>0</v>
      </c>
      <c r="L388" s="6">
        <v>0</v>
      </c>
      <c r="M388" s="6">
        <v>2</v>
      </c>
      <c r="N388" s="6">
        <v>0</v>
      </c>
      <c r="O388" s="6">
        <v>1</v>
      </c>
      <c r="P388" s="6">
        <v>0</v>
      </c>
      <c r="Q388" s="2">
        <f t="shared" si="6"/>
        <v>1</v>
      </c>
    </row>
    <row r="389" spans="1:17" ht="19.5" hidden="1" customHeight="1">
      <c r="A389" s="44">
        <v>388</v>
      </c>
      <c r="B389" s="6" t="s">
        <v>327</v>
      </c>
      <c r="C389" s="46" t="str">
        <f>VLOOKUP(B389,[1]Sheet1!$B:$C,2,0)</f>
        <v>Navodaya Vidyalaya Samiti</v>
      </c>
      <c r="D389" s="6" t="s">
        <v>1027</v>
      </c>
      <c r="E389" s="46" t="str">
        <f>VLOOKUP(D389,[1]Sheet1!$B:$C,2,0)</f>
        <v>NVS RO Shillong</v>
      </c>
      <c r="F389" s="6">
        <v>0</v>
      </c>
      <c r="G389" s="6">
        <v>2</v>
      </c>
      <c r="H389" s="6">
        <v>0</v>
      </c>
      <c r="I389" s="6">
        <v>2</v>
      </c>
      <c r="J389" s="6">
        <v>0</v>
      </c>
      <c r="K389" s="6">
        <v>0</v>
      </c>
      <c r="L389" s="6">
        <v>0</v>
      </c>
      <c r="M389" s="6">
        <v>2</v>
      </c>
      <c r="N389" s="6">
        <v>0</v>
      </c>
      <c r="O389" s="6">
        <v>0</v>
      </c>
      <c r="P389" s="6">
        <v>0</v>
      </c>
      <c r="Q389" s="2">
        <f t="shared" si="6"/>
        <v>0</v>
      </c>
    </row>
    <row r="390" spans="1:17" ht="19.5" hidden="1" customHeight="1">
      <c r="A390" s="44">
        <v>389</v>
      </c>
      <c r="B390" s="6" t="s">
        <v>327</v>
      </c>
      <c r="C390" s="46" t="str">
        <f>VLOOKUP(B390,[1]Sheet1!$B:$C,2,0)</f>
        <v>Navodaya Vidyalaya Samiti</v>
      </c>
      <c r="D390" s="6" t="s">
        <v>813</v>
      </c>
      <c r="E390" s="46" t="str">
        <f>VLOOKUP(D390,[1]Sheet1!$B:$C,2,0)</f>
        <v>NVS RO Bhopal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9</v>
      </c>
      <c r="N390" s="6">
        <v>1</v>
      </c>
      <c r="O390" s="6">
        <v>1</v>
      </c>
      <c r="P390" s="6">
        <v>5</v>
      </c>
      <c r="Q390" s="2">
        <f t="shared" si="6"/>
        <v>0</v>
      </c>
    </row>
    <row r="391" spans="1:17" ht="19.5" hidden="1" customHeight="1">
      <c r="A391" s="44">
        <v>390</v>
      </c>
      <c r="B391" s="6" t="s">
        <v>328</v>
      </c>
      <c r="C391" s="46" t="str">
        <f>VLOOKUP(B391,[1]Sheet1!$B:$C,2,0)</f>
        <v>BSNL AP Circle</v>
      </c>
      <c r="D391" s="6" t="s">
        <v>329</v>
      </c>
      <c r="E391" s="46" t="str">
        <f>VLOOKUP(D391,[1]Sheet1!$B:$C,2,0)</f>
        <v xml:space="preserve">BSNL AP </v>
      </c>
      <c r="F391" s="6">
        <v>0</v>
      </c>
      <c r="G391" s="6">
        <v>7452</v>
      </c>
      <c r="H391" s="6">
        <v>6874</v>
      </c>
      <c r="I391" s="6">
        <v>578</v>
      </c>
      <c r="J391" s="6">
        <v>0</v>
      </c>
      <c r="K391" s="6">
        <v>0</v>
      </c>
      <c r="L391" s="6">
        <v>0</v>
      </c>
      <c r="M391" s="6">
        <v>37376</v>
      </c>
      <c r="N391" s="6">
        <v>24089</v>
      </c>
      <c r="O391" s="6">
        <v>6686</v>
      </c>
      <c r="P391" s="6">
        <v>14048</v>
      </c>
      <c r="Q391" s="2">
        <f t="shared" si="6"/>
        <v>6874</v>
      </c>
    </row>
    <row r="392" spans="1:17" ht="19.5" hidden="1" customHeight="1">
      <c r="A392" s="44">
        <v>391</v>
      </c>
      <c r="B392" s="6" t="s">
        <v>330</v>
      </c>
      <c r="C392" s="46" t="str">
        <f>VLOOKUP(B392,[1]Sheet1!$B:$C,2,0)</f>
        <v>BSNL Telangana Circle</v>
      </c>
      <c r="D392" s="6" t="s">
        <v>331</v>
      </c>
      <c r="E392" s="46" t="str">
        <f>VLOOKUP(D392,[1]Sheet1!$B:$C,2,0)</f>
        <v>BSNL EA TS Circle</v>
      </c>
      <c r="F392" s="6">
        <v>0</v>
      </c>
      <c r="G392" s="6">
        <v>1220</v>
      </c>
      <c r="H392" s="6">
        <v>1065</v>
      </c>
      <c r="I392" s="6">
        <v>155</v>
      </c>
      <c r="J392" s="6">
        <v>0</v>
      </c>
      <c r="K392" s="6">
        <v>0</v>
      </c>
      <c r="L392" s="6">
        <v>0</v>
      </c>
      <c r="M392" s="6">
        <v>6028</v>
      </c>
      <c r="N392" s="6">
        <v>4674</v>
      </c>
      <c r="O392" s="6">
        <v>1318</v>
      </c>
      <c r="P392" s="6">
        <v>2680</v>
      </c>
      <c r="Q392" s="2">
        <f t="shared" si="6"/>
        <v>1065</v>
      </c>
    </row>
    <row r="393" spans="1:17" ht="19.5" hidden="1" customHeight="1">
      <c r="A393" s="44">
        <v>392</v>
      </c>
      <c r="B393" s="6" t="s">
        <v>783</v>
      </c>
      <c r="C393" s="46" t="str">
        <f>VLOOKUP(B393,[1]Sheet1!$B:$C,2,0)</f>
        <v>BSNL KARNATAKA CIRCLE</v>
      </c>
      <c r="D393" s="6" t="s">
        <v>784</v>
      </c>
      <c r="E393" s="46" t="str">
        <f>VLOOKUP(D393,[1]Sheet1!$B:$C,2,0)</f>
        <v>BSNL KARNATAKA CIRCLE</v>
      </c>
      <c r="F393" s="6">
        <v>0</v>
      </c>
      <c r="G393" s="6">
        <v>8376</v>
      </c>
      <c r="H393" s="6">
        <v>6797</v>
      </c>
      <c r="I393" s="6">
        <v>1579</v>
      </c>
      <c r="J393" s="6">
        <v>0</v>
      </c>
      <c r="K393" s="6">
        <v>0</v>
      </c>
      <c r="L393" s="6">
        <v>0</v>
      </c>
      <c r="M393" s="6">
        <v>33952</v>
      </c>
      <c r="N393" s="6">
        <v>26833</v>
      </c>
      <c r="O393" s="6">
        <v>5381</v>
      </c>
      <c r="P393" s="6">
        <v>13931</v>
      </c>
      <c r="Q393" s="2">
        <f t="shared" si="6"/>
        <v>6797</v>
      </c>
    </row>
    <row r="394" spans="1:17" ht="19.5" hidden="1" customHeight="1">
      <c r="A394" s="44">
        <v>393</v>
      </c>
      <c r="B394" s="6" t="s">
        <v>332</v>
      </c>
      <c r="C394" s="46" t="str">
        <f>VLOOKUP(B394,[1]Sheet1!$B:$C,2,0)</f>
        <v>BSNL BIHAR CIRCLE</v>
      </c>
      <c r="D394" s="6" t="s">
        <v>333</v>
      </c>
      <c r="E394" s="46" t="str">
        <f>VLOOKUP(D394,[1]Sheet1!$B:$C,2,0)</f>
        <v>BSNL BIHAR CIRCLE</v>
      </c>
      <c r="F394" s="6">
        <v>0</v>
      </c>
      <c r="G394" s="6">
        <v>9320</v>
      </c>
      <c r="H394" s="6">
        <v>4327</v>
      </c>
      <c r="I394" s="6">
        <v>4993</v>
      </c>
      <c r="J394" s="6">
        <v>0</v>
      </c>
      <c r="K394" s="6">
        <v>0</v>
      </c>
      <c r="L394" s="6">
        <v>0</v>
      </c>
      <c r="M394" s="6">
        <v>14657</v>
      </c>
      <c r="N394" s="6">
        <v>7247</v>
      </c>
      <c r="O394" s="6">
        <v>1397</v>
      </c>
      <c r="P394" s="6">
        <v>6172</v>
      </c>
      <c r="Q394" s="2">
        <f t="shared" si="6"/>
        <v>4327</v>
      </c>
    </row>
    <row r="395" spans="1:17" ht="19.5" hidden="1" customHeight="1">
      <c r="A395" s="44">
        <v>394</v>
      </c>
      <c r="B395" s="6" t="s">
        <v>334</v>
      </c>
      <c r="C395" s="46" t="str">
        <f>VLOOKUP(B395,[1]Sheet1!$B:$C,2,0)</f>
        <v>BSNL ODISHA CIRCLE</v>
      </c>
      <c r="D395" s="6" t="s">
        <v>335</v>
      </c>
      <c r="E395" s="46" t="str">
        <f>VLOOKUP(D395,[1]Sheet1!$B:$C,2,0)</f>
        <v>BSNL Odisha Circle</v>
      </c>
      <c r="F395" s="6">
        <v>0</v>
      </c>
      <c r="G395" s="6">
        <v>666</v>
      </c>
      <c r="H395" s="6">
        <v>500</v>
      </c>
      <c r="I395" s="6">
        <v>166</v>
      </c>
      <c r="J395" s="6">
        <v>0</v>
      </c>
      <c r="K395" s="6">
        <v>0</v>
      </c>
      <c r="L395" s="6">
        <v>0</v>
      </c>
      <c r="M395" s="6">
        <v>3631</v>
      </c>
      <c r="N395" s="6">
        <v>2201</v>
      </c>
      <c r="O395" s="6">
        <v>343</v>
      </c>
      <c r="P395" s="6">
        <v>1429</v>
      </c>
      <c r="Q395" s="2">
        <f t="shared" si="6"/>
        <v>500</v>
      </c>
    </row>
    <row r="396" spans="1:17" ht="19.5" hidden="1" customHeight="1">
      <c r="A396" s="44">
        <v>395</v>
      </c>
      <c r="B396" s="6" t="s">
        <v>336</v>
      </c>
      <c r="C396" s="46" t="str">
        <f>VLOOKUP(B396,[1]Sheet1!$B:$C,2,0)</f>
        <v>BSNL JHARKHAND</v>
      </c>
      <c r="D396" s="6" t="s">
        <v>337</v>
      </c>
      <c r="E396" s="46" t="str">
        <f>VLOOKUP(D396,[1]Sheet1!$B:$C,2,0)</f>
        <v>BSNL JHARKHAND</v>
      </c>
      <c r="F396" s="6">
        <v>0</v>
      </c>
      <c r="G396" s="6">
        <v>467</v>
      </c>
      <c r="H396" s="6">
        <v>276</v>
      </c>
      <c r="I396" s="6">
        <v>191</v>
      </c>
      <c r="J396" s="6">
        <v>0</v>
      </c>
      <c r="K396" s="6">
        <v>0</v>
      </c>
      <c r="L396" s="6">
        <v>0</v>
      </c>
      <c r="M396" s="6">
        <v>1642</v>
      </c>
      <c r="N396" s="6">
        <v>721</v>
      </c>
      <c r="O396" s="6">
        <v>262</v>
      </c>
      <c r="P396" s="6">
        <v>614</v>
      </c>
      <c r="Q396" s="2">
        <f t="shared" si="6"/>
        <v>276</v>
      </c>
    </row>
    <row r="397" spans="1:17" ht="19.5" hidden="1" customHeight="1">
      <c r="A397" s="44">
        <v>396</v>
      </c>
      <c r="B397" s="6" t="s">
        <v>338</v>
      </c>
      <c r="C397" s="46" t="str">
        <f>VLOOKUP(B397,[1]Sheet1!$B:$C,2,0)</f>
        <v>BSNL Assam Circle</v>
      </c>
      <c r="D397" s="6" t="s">
        <v>339</v>
      </c>
      <c r="E397" s="46" t="str">
        <f>VLOOKUP(D397,[1]Sheet1!$B:$C,2,0)</f>
        <v>BSNL ASSAM CIRCLE</v>
      </c>
      <c r="F397" s="6">
        <v>0</v>
      </c>
      <c r="G397" s="6">
        <v>1721</v>
      </c>
      <c r="H397" s="6">
        <v>334</v>
      </c>
      <c r="I397" s="6">
        <v>1387</v>
      </c>
      <c r="J397" s="6">
        <v>0</v>
      </c>
      <c r="K397" s="6">
        <v>0</v>
      </c>
      <c r="L397" s="6">
        <v>0</v>
      </c>
      <c r="M397" s="6">
        <v>357</v>
      </c>
      <c r="N397" s="6">
        <v>2609</v>
      </c>
      <c r="O397" s="6">
        <v>23</v>
      </c>
      <c r="P397" s="6">
        <v>96</v>
      </c>
      <c r="Q397" s="2">
        <f t="shared" si="6"/>
        <v>334</v>
      </c>
    </row>
    <row r="398" spans="1:17" ht="19.5" hidden="1" customHeight="1">
      <c r="A398" s="44">
        <v>397</v>
      </c>
      <c r="B398" s="6" t="s">
        <v>495</v>
      </c>
      <c r="C398" s="46" t="str">
        <f>VLOOKUP(B398,[1]Sheet1!$B:$C,2,0)</f>
        <v>BSNL Andaman Nicobar Telecom Circle</v>
      </c>
      <c r="D398" s="6" t="s">
        <v>498</v>
      </c>
      <c r="E398" s="46" t="str">
        <f>VLOOKUP(D398,[1]Sheet1!$B:$C,2,0)</f>
        <v>BSNL Andaman and Nicobar Telecom Circle</v>
      </c>
      <c r="F398" s="6">
        <v>0</v>
      </c>
      <c r="G398" s="6">
        <v>7</v>
      </c>
      <c r="H398" s="6">
        <v>5</v>
      </c>
      <c r="I398" s="6">
        <v>2</v>
      </c>
      <c r="J398" s="6">
        <v>0</v>
      </c>
      <c r="K398" s="6">
        <v>0</v>
      </c>
      <c r="L398" s="6">
        <v>0</v>
      </c>
      <c r="M398" s="6">
        <v>471</v>
      </c>
      <c r="N398" s="6">
        <v>444</v>
      </c>
      <c r="O398" s="6">
        <v>67</v>
      </c>
      <c r="P398" s="6">
        <v>219</v>
      </c>
      <c r="Q398" s="2">
        <f t="shared" si="6"/>
        <v>5</v>
      </c>
    </row>
    <row r="399" spans="1:17" ht="19.5" hidden="1" customHeight="1">
      <c r="A399" s="44">
        <v>398</v>
      </c>
      <c r="B399" s="6" t="s">
        <v>340</v>
      </c>
      <c r="C399" s="46" t="str">
        <f>VLOOKUP(B399,[1]Sheet1!$B:$C,2,0)</f>
        <v>BSNL NE-I</v>
      </c>
      <c r="D399" s="6" t="s">
        <v>341</v>
      </c>
      <c r="E399" s="46" t="str">
        <f>VLOOKUP(D399,[1]Sheet1!$B:$C,2,0)</f>
        <v>BSNL NE-I</v>
      </c>
      <c r="F399" s="6">
        <v>0</v>
      </c>
      <c r="G399" s="6">
        <v>10</v>
      </c>
      <c r="H399" s="6">
        <v>8</v>
      </c>
      <c r="I399" s="6">
        <v>2</v>
      </c>
      <c r="J399" s="6">
        <v>0</v>
      </c>
      <c r="K399" s="6">
        <v>0</v>
      </c>
      <c r="L399" s="6">
        <v>0</v>
      </c>
      <c r="M399" s="6">
        <v>27</v>
      </c>
      <c r="N399" s="6">
        <v>20</v>
      </c>
      <c r="O399" s="6">
        <v>2</v>
      </c>
      <c r="P399" s="6">
        <v>14</v>
      </c>
      <c r="Q399" s="2">
        <f t="shared" si="6"/>
        <v>8</v>
      </c>
    </row>
    <row r="400" spans="1:17" ht="19.5" hidden="1" customHeight="1">
      <c r="A400" s="44">
        <v>399</v>
      </c>
      <c r="B400" s="6" t="s">
        <v>342</v>
      </c>
      <c r="C400" s="46" t="str">
        <f>VLOOKUP(B400,[1]Sheet1!$B:$C,2,0)</f>
        <v xml:space="preserve">BSNL NE II </v>
      </c>
      <c r="D400" s="6" t="s">
        <v>343</v>
      </c>
      <c r="E400" s="46" t="str">
        <f>VLOOKUP(D400,[1]Sheet1!$B:$C,2,0)</f>
        <v>BSNL NE -II</v>
      </c>
      <c r="F400" s="6">
        <v>0</v>
      </c>
      <c r="G400" s="6">
        <v>43</v>
      </c>
      <c r="H400" s="6">
        <v>16</v>
      </c>
      <c r="I400" s="6">
        <v>27</v>
      </c>
      <c r="J400" s="6">
        <v>0</v>
      </c>
      <c r="K400" s="6">
        <v>0</v>
      </c>
      <c r="L400" s="6">
        <v>0</v>
      </c>
      <c r="M400" s="6">
        <v>54</v>
      </c>
      <c r="N400" s="6">
        <v>67</v>
      </c>
      <c r="O400" s="6">
        <v>1</v>
      </c>
      <c r="P400" s="6">
        <v>28</v>
      </c>
      <c r="Q400" s="2">
        <f t="shared" si="6"/>
        <v>16</v>
      </c>
    </row>
    <row r="401" spans="1:17" ht="19.5" hidden="1" customHeight="1">
      <c r="A401" s="44">
        <v>400</v>
      </c>
      <c r="B401" s="6" t="s">
        <v>344</v>
      </c>
      <c r="C401" s="46" t="str">
        <f>VLOOKUP(B401,[1]Sheet1!$B:$C,2,0)</f>
        <v>West Bengal Telephones</v>
      </c>
      <c r="D401" s="6" t="s">
        <v>345</v>
      </c>
      <c r="E401" s="46" t="str">
        <f>VLOOKUP(D401,[1]Sheet1!$B:$C,2,0)</f>
        <v>West Bengal Circle BSNL</v>
      </c>
      <c r="F401" s="6">
        <v>0</v>
      </c>
      <c r="G401" s="6">
        <v>508</v>
      </c>
      <c r="H401" s="6">
        <v>185</v>
      </c>
      <c r="I401" s="6">
        <v>323</v>
      </c>
      <c r="J401" s="6">
        <v>0</v>
      </c>
      <c r="K401" s="6">
        <v>0</v>
      </c>
      <c r="L401" s="6">
        <v>0</v>
      </c>
      <c r="M401" s="6">
        <v>1389</v>
      </c>
      <c r="N401" s="6">
        <v>585</v>
      </c>
      <c r="O401" s="6">
        <v>341</v>
      </c>
      <c r="P401" s="6">
        <v>405</v>
      </c>
      <c r="Q401" s="2">
        <f t="shared" si="6"/>
        <v>185</v>
      </c>
    </row>
    <row r="402" spans="1:17" ht="19.5" hidden="1" customHeight="1">
      <c r="A402" s="44">
        <v>401</v>
      </c>
      <c r="B402" s="6" t="s">
        <v>346</v>
      </c>
      <c r="C402" s="46" t="str">
        <f>VLOOKUP(B402,[1]Sheet1!$B:$C,2,0)</f>
        <v>Kolkata Telephones BSNL</v>
      </c>
      <c r="D402" s="6" t="s">
        <v>347</v>
      </c>
      <c r="E402" s="46" t="str">
        <f>VLOOKUP(D402,[1]Sheet1!$B:$C,2,0)</f>
        <v>Kolkata Telephones BSNL</v>
      </c>
      <c r="F402" s="6">
        <v>0</v>
      </c>
      <c r="G402" s="6">
        <v>829</v>
      </c>
      <c r="H402" s="6">
        <v>405</v>
      </c>
      <c r="I402" s="6">
        <v>424</v>
      </c>
      <c r="J402" s="6">
        <v>0</v>
      </c>
      <c r="K402" s="6">
        <v>0</v>
      </c>
      <c r="L402" s="6">
        <v>0</v>
      </c>
      <c r="M402" s="6">
        <v>2265</v>
      </c>
      <c r="N402" s="6">
        <v>2252</v>
      </c>
      <c r="O402" s="6">
        <v>356</v>
      </c>
      <c r="P402" s="6">
        <v>955</v>
      </c>
      <c r="Q402" s="2">
        <f t="shared" si="6"/>
        <v>405</v>
      </c>
    </row>
    <row r="403" spans="1:17" ht="19.5" hidden="1" customHeight="1">
      <c r="A403" s="44">
        <v>402</v>
      </c>
      <c r="B403" s="6" t="s">
        <v>348</v>
      </c>
      <c r="C403" s="46" t="str">
        <f>VLOOKUP(B403,[1]Sheet1!$B:$C,2,0)</f>
        <v>BSNL M P CIRCLE</v>
      </c>
      <c r="D403" s="6" t="s">
        <v>349</v>
      </c>
      <c r="E403" s="46" t="str">
        <f>VLOOKUP(D403,[1]Sheet1!$B:$C,2,0)</f>
        <v>BSNL M P CIRCLE</v>
      </c>
      <c r="F403" s="6">
        <v>0</v>
      </c>
      <c r="G403" s="6">
        <v>11598</v>
      </c>
      <c r="H403" s="6">
        <v>6795</v>
      </c>
      <c r="I403" s="6">
        <v>4803</v>
      </c>
      <c r="J403" s="6">
        <v>0</v>
      </c>
      <c r="K403" s="6">
        <v>0</v>
      </c>
      <c r="L403" s="6">
        <v>0</v>
      </c>
      <c r="M403" s="6">
        <v>36304</v>
      </c>
      <c r="N403" s="6">
        <v>13387</v>
      </c>
      <c r="O403" s="6">
        <v>6458</v>
      </c>
      <c r="P403" s="6">
        <v>13257</v>
      </c>
      <c r="Q403" s="2">
        <f t="shared" si="6"/>
        <v>6795</v>
      </c>
    </row>
    <row r="404" spans="1:17" ht="19.5" hidden="1" customHeight="1">
      <c r="A404" s="44">
        <v>403</v>
      </c>
      <c r="B404" s="6" t="s">
        <v>677</v>
      </c>
      <c r="C404" s="46" t="str">
        <f>VLOOKUP(B404,[1]Sheet1!$B:$C,2,0)</f>
        <v xml:space="preserve">BSNL Chhattisgarh Telecom Circle </v>
      </c>
      <c r="D404" s="6" t="s">
        <v>679</v>
      </c>
      <c r="E404" s="46" t="str">
        <f>VLOOKUP(D404,[1]Sheet1!$B:$C,2,0)</f>
        <v xml:space="preserve">BSNL Chhattisgarh Telecom Circle Raipur </v>
      </c>
      <c r="F404" s="6">
        <v>0</v>
      </c>
      <c r="G404" s="6">
        <v>27</v>
      </c>
      <c r="H404" s="6">
        <v>19</v>
      </c>
      <c r="I404" s="6">
        <v>8</v>
      </c>
      <c r="J404" s="6">
        <v>0</v>
      </c>
      <c r="K404" s="6">
        <v>0</v>
      </c>
      <c r="L404" s="6">
        <v>0</v>
      </c>
      <c r="M404" s="6">
        <v>71</v>
      </c>
      <c r="N404" s="6">
        <v>79</v>
      </c>
      <c r="O404" s="6">
        <v>13</v>
      </c>
      <c r="P404" s="6">
        <v>25</v>
      </c>
      <c r="Q404" s="2">
        <f t="shared" si="6"/>
        <v>19</v>
      </c>
    </row>
    <row r="405" spans="1:17" ht="19.5" hidden="1" customHeight="1">
      <c r="A405" s="44">
        <v>404</v>
      </c>
      <c r="B405" s="45" t="s">
        <v>879</v>
      </c>
      <c r="C405" s="46" t="str">
        <f>VLOOKUP(B405,[1]Sheet1!$B:$C,2,0)</f>
        <v>BSNL HP Circle</v>
      </c>
      <c r="D405" s="6" t="s">
        <v>880</v>
      </c>
      <c r="E405" s="46" t="str">
        <f>VLOOKUP(D405,[1]Sheet1!$B:$C,2,0)</f>
        <v>BSNL HP Circle</v>
      </c>
      <c r="F405" s="6">
        <v>0</v>
      </c>
      <c r="G405" s="6">
        <v>63</v>
      </c>
      <c r="H405" s="6">
        <v>46</v>
      </c>
      <c r="I405" s="6">
        <v>17</v>
      </c>
      <c r="J405" s="6">
        <v>0</v>
      </c>
      <c r="K405" s="6">
        <v>0</v>
      </c>
      <c r="L405" s="6">
        <v>0</v>
      </c>
      <c r="M405" s="6">
        <v>301</v>
      </c>
      <c r="N405" s="6">
        <v>364</v>
      </c>
      <c r="O405" s="6">
        <v>80</v>
      </c>
      <c r="P405" s="6">
        <v>89</v>
      </c>
      <c r="Q405" s="2">
        <f t="shared" si="6"/>
        <v>46</v>
      </c>
    </row>
    <row r="406" spans="1:17" ht="19.5" hidden="1" customHeight="1">
      <c r="A406" s="44">
        <v>405</v>
      </c>
      <c r="B406" s="6" t="s">
        <v>485</v>
      </c>
      <c r="C406" s="46" t="str">
        <f>VLOOKUP(B406,[1]Sheet1!$B:$C,2,0)</f>
        <v>BSNL Rajasthan</v>
      </c>
      <c r="D406" s="6" t="s">
        <v>486</v>
      </c>
      <c r="E406" s="46" t="str">
        <f>VLOOKUP(D406,[1]Sheet1!$B:$C,2,0)</f>
        <v>BSNL RAJASTHAN</v>
      </c>
      <c r="F406" s="6">
        <v>0</v>
      </c>
      <c r="G406" s="6">
        <v>12672</v>
      </c>
      <c r="H406" s="6">
        <v>5688</v>
      </c>
      <c r="I406" s="6">
        <v>6984</v>
      </c>
      <c r="J406" s="6">
        <v>0</v>
      </c>
      <c r="K406" s="6">
        <v>0</v>
      </c>
      <c r="L406" s="6">
        <v>0</v>
      </c>
      <c r="M406" s="6">
        <v>31913</v>
      </c>
      <c r="N406" s="6">
        <v>10211</v>
      </c>
      <c r="O406" s="6">
        <v>3977</v>
      </c>
      <c r="P406" s="6">
        <v>11052</v>
      </c>
      <c r="Q406" s="2">
        <f t="shared" si="6"/>
        <v>5688</v>
      </c>
    </row>
    <row r="407" spans="1:17" ht="19.5" hidden="1" customHeight="1">
      <c r="A407" s="44">
        <v>406</v>
      </c>
      <c r="B407" s="45" t="s">
        <v>763</v>
      </c>
      <c r="C407" s="46" t="str">
        <f>VLOOKUP(B407,[1]Sheet1!$B:$C,2,0)</f>
        <v>BSNL PB Circle</v>
      </c>
      <c r="D407" s="45" t="s">
        <v>764</v>
      </c>
      <c r="E407" s="46" t="str">
        <f>VLOOKUP(D407,[1]Sheet1!$B:$C,2,0)</f>
        <v>BSNL PB Circle</v>
      </c>
      <c r="F407" s="6">
        <v>0</v>
      </c>
      <c r="G407" s="6">
        <v>159</v>
      </c>
      <c r="H407" s="6">
        <v>125</v>
      </c>
      <c r="I407" s="6">
        <v>34</v>
      </c>
      <c r="J407" s="6">
        <v>0</v>
      </c>
      <c r="K407" s="6">
        <v>0</v>
      </c>
      <c r="L407" s="6">
        <v>0</v>
      </c>
      <c r="M407" s="6">
        <v>950</v>
      </c>
      <c r="N407" s="6">
        <v>637</v>
      </c>
      <c r="O407" s="6">
        <v>116</v>
      </c>
      <c r="P407" s="6">
        <v>308</v>
      </c>
      <c r="Q407" s="2">
        <f t="shared" si="6"/>
        <v>125</v>
      </c>
    </row>
    <row r="408" spans="1:17" ht="19.5" hidden="1" customHeight="1">
      <c r="A408" s="44">
        <v>407</v>
      </c>
      <c r="B408" s="6" t="s">
        <v>732</v>
      </c>
      <c r="C408" s="46" t="str">
        <f>VLOOKUP(B408,[1]Sheet1!$B:$C,2,0)</f>
        <v>BSNL Haryana</v>
      </c>
      <c r="D408" s="6" t="s">
        <v>731</v>
      </c>
      <c r="E408" s="46" t="str">
        <f>VLOOKUP(D408,[1]Sheet1!$B:$C,2,0)</f>
        <v>BSNL Haryana</v>
      </c>
      <c r="F408" s="6">
        <v>0</v>
      </c>
      <c r="G408" s="6">
        <v>160</v>
      </c>
      <c r="H408" s="6">
        <v>92</v>
      </c>
      <c r="I408" s="6">
        <v>68</v>
      </c>
      <c r="J408" s="6">
        <v>0</v>
      </c>
      <c r="K408" s="6">
        <v>0</v>
      </c>
      <c r="L408" s="6">
        <v>0</v>
      </c>
      <c r="M408" s="6">
        <v>575</v>
      </c>
      <c r="N408" s="6">
        <v>444</v>
      </c>
      <c r="O408" s="6">
        <v>94</v>
      </c>
      <c r="P408" s="6">
        <v>216</v>
      </c>
      <c r="Q408" s="2">
        <f t="shared" si="6"/>
        <v>92</v>
      </c>
    </row>
    <row r="409" spans="1:17" ht="19.5" hidden="1" customHeight="1">
      <c r="A409" s="44">
        <v>408</v>
      </c>
      <c r="B409" s="6" t="s">
        <v>1021</v>
      </c>
      <c r="C409" s="46" t="str">
        <f>VLOOKUP(B409,[1]Sheet1!$B:$C,2,0)</f>
        <v>BSNL UP East</v>
      </c>
      <c r="D409" s="6" t="s">
        <v>1028</v>
      </c>
      <c r="E409" s="46" t="str">
        <f>VLOOKUP(D409,[1]Sheet1!$B:$C,2,0)</f>
        <v>BSNL UP East</v>
      </c>
      <c r="F409" s="6">
        <v>0</v>
      </c>
      <c r="G409" s="6">
        <v>4141</v>
      </c>
      <c r="H409" s="6">
        <v>2323</v>
      </c>
      <c r="I409" s="6">
        <v>1818</v>
      </c>
      <c r="J409" s="6">
        <v>0</v>
      </c>
      <c r="K409" s="6">
        <v>0</v>
      </c>
      <c r="L409" s="6">
        <v>0</v>
      </c>
      <c r="M409" s="6">
        <v>5708</v>
      </c>
      <c r="N409" s="6">
        <v>5362</v>
      </c>
      <c r="O409" s="6">
        <v>1126</v>
      </c>
      <c r="P409" s="6">
        <v>1766</v>
      </c>
      <c r="Q409" s="2">
        <f t="shared" si="6"/>
        <v>2323</v>
      </c>
    </row>
    <row r="410" spans="1:17" ht="19.5" hidden="1" customHeight="1">
      <c r="A410" s="44">
        <v>409</v>
      </c>
      <c r="B410" s="6" t="s">
        <v>350</v>
      </c>
      <c r="C410" s="46" t="str">
        <f>VLOOKUP(B410,[1]Sheet1!$B:$C,2,0)</f>
        <v>Uttar Pradesh West</v>
      </c>
      <c r="D410" s="6" t="s">
        <v>351</v>
      </c>
      <c r="E410" s="46" t="str">
        <f>VLOOKUP(D410,[1]Sheet1!$B:$C,2,0)</f>
        <v>Uttar Pradesh West</v>
      </c>
      <c r="F410" s="6">
        <v>0</v>
      </c>
      <c r="G410" s="6">
        <v>12122</v>
      </c>
      <c r="H410" s="6">
        <v>6114</v>
      </c>
      <c r="I410" s="6">
        <v>6008</v>
      </c>
      <c r="J410" s="6">
        <v>0</v>
      </c>
      <c r="K410" s="6">
        <v>0</v>
      </c>
      <c r="L410" s="6">
        <v>0</v>
      </c>
      <c r="M410" s="6">
        <v>16282</v>
      </c>
      <c r="N410" s="6">
        <v>8872</v>
      </c>
      <c r="O410" s="6">
        <v>2377</v>
      </c>
      <c r="P410" s="6">
        <v>6620</v>
      </c>
      <c r="Q410" s="2">
        <f t="shared" si="6"/>
        <v>6114</v>
      </c>
    </row>
    <row r="411" spans="1:17" ht="19.5" hidden="1" customHeight="1">
      <c r="A411" s="44">
        <v>410</v>
      </c>
      <c r="B411" s="6" t="s">
        <v>352</v>
      </c>
      <c r="C411" s="46" t="str">
        <f>VLOOKUP(B411,[1]Sheet1!$B:$C,2,0)</f>
        <v>Indiapost</v>
      </c>
      <c r="D411" s="6" t="s">
        <v>353</v>
      </c>
      <c r="E411" s="46" t="str">
        <f>VLOOKUP(D411,[1]Sheet1!$B:$C,2,0)</f>
        <v>Department of Posts, Karnataka Circle</v>
      </c>
      <c r="F411" s="6">
        <v>0</v>
      </c>
      <c r="G411" s="6">
        <v>6447</v>
      </c>
      <c r="H411" s="6">
        <v>4979</v>
      </c>
      <c r="I411" s="6">
        <v>1468</v>
      </c>
      <c r="J411" s="6">
        <v>0</v>
      </c>
      <c r="K411" s="6">
        <v>0</v>
      </c>
      <c r="L411" s="6">
        <v>0</v>
      </c>
      <c r="M411" s="6">
        <v>21023</v>
      </c>
      <c r="N411" s="6">
        <v>19220</v>
      </c>
      <c r="O411" s="6">
        <v>3312</v>
      </c>
      <c r="P411" s="6">
        <v>8975</v>
      </c>
      <c r="Q411" s="2">
        <f t="shared" si="6"/>
        <v>4979</v>
      </c>
    </row>
    <row r="412" spans="1:17" ht="19.5" hidden="1" customHeight="1">
      <c r="A412" s="44">
        <v>411</v>
      </c>
      <c r="B412" s="6" t="s">
        <v>352</v>
      </c>
      <c r="C412" s="46" t="str">
        <f>VLOOKUP(B412,[1]Sheet1!$B:$C,2,0)</f>
        <v>Indiapost</v>
      </c>
      <c r="D412" s="6" t="s">
        <v>354</v>
      </c>
      <c r="E412" s="46" t="str">
        <f>VLOOKUP(D412,[1]Sheet1!$B:$C,2,0)</f>
        <v>DOP Punjab Circle, Chandigarh</v>
      </c>
      <c r="F412" s="6">
        <v>0</v>
      </c>
      <c r="G412" s="6">
        <v>5541</v>
      </c>
      <c r="H412" s="6">
        <v>4366</v>
      </c>
      <c r="I412" s="6">
        <v>1175</v>
      </c>
      <c r="J412" s="6">
        <v>0</v>
      </c>
      <c r="K412" s="6">
        <v>0</v>
      </c>
      <c r="L412" s="6">
        <v>0</v>
      </c>
      <c r="M412" s="6">
        <v>28635</v>
      </c>
      <c r="N412" s="6">
        <v>19437</v>
      </c>
      <c r="O412" s="6">
        <v>6189</v>
      </c>
      <c r="P412" s="6">
        <v>9346</v>
      </c>
      <c r="Q412" s="2">
        <f t="shared" si="6"/>
        <v>4366</v>
      </c>
    </row>
    <row r="413" spans="1:17" ht="19.5" hidden="1" customHeight="1">
      <c r="A413" s="44">
        <v>412</v>
      </c>
      <c r="B413" s="6" t="s">
        <v>352</v>
      </c>
      <c r="C413" s="46" t="str">
        <f>VLOOKUP(B413,[1]Sheet1!$B:$C,2,0)</f>
        <v>Indiapost</v>
      </c>
      <c r="D413" s="6" t="s">
        <v>355</v>
      </c>
      <c r="E413" s="46" t="str">
        <f>VLOOKUP(D413,[1]Sheet1!$B:$C,2,0)</f>
        <v xml:space="preserve">Chief Postmaster General ,Andhra Pradesh </v>
      </c>
      <c r="F413" s="6">
        <v>0</v>
      </c>
      <c r="G413" s="6">
        <v>7324</v>
      </c>
      <c r="H413" s="6">
        <v>6506</v>
      </c>
      <c r="I413" s="6">
        <v>818</v>
      </c>
      <c r="J413" s="6">
        <v>0</v>
      </c>
      <c r="K413" s="6">
        <v>0</v>
      </c>
      <c r="L413" s="6">
        <v>0</v>
      </c>
      <c r="M413" s="6">
        <v>30793</v>
      </c>
      <c r="N413" s="6">
        <v>24740</v>
      </c>
      <c r="O413" s="6">
        <v>5711</v>
      </c>
      <c r="P413" s="6">
        <v>11595</v>
      </c>
      <c r="Q413" s="2">
        <f t="shared" si="6"/>
        <v>6506</v>
      </c>
    </row>
    <row r="414" spans="1:17" ht="19.5" hidden="1" customHeight="1">
      <c r="A414" s="44">
        <v>413</v>
      </c>
      <c r="B414" s="6" t="s">
        <v>352</v>
      </c>
      <c r="C414" s="46" t="str">
        <f>VLOOKUP(B414,[1]Sheet1!$B:$C,2,0)</f>
        <v>Indiapost</v>
      </c>
      <c r="D414" s="6" t="s">
        <v>356</v>
      </c>
      <c r="E414" s="46" t="str">
        <f>VLOOKUP(D414,[1]Sheet1!$B:$C,2,0)</f>
        <v>THE CHIEF POSTMASTER GENERAL, ASSAM CIRCLE GUWAHATI</v>
      </c>
      <c r="F414" s="6">
        <v>0</v>
      </c>
      <c r="G414" s="6">
        <v>4868</v>
      </c>
      <c r="H414" s="6">
        <v>1142</v>
      </c>
      <c r="I414" s="6">
        <v>3726</v>
      </c>
      <c r="J414" s="6">
        <v>0</v>
      </c>
      <c r="K414" s="6">
        <v>0</v>
      </c>
      <c r="L414" s="6">
        <v>0</v>
      </c>
      <c r="M414" s="6">
        <v>1596</v>
      </c>
      <c r="N414" s="6">
        <v>6848</v>
      </c>
      <c r="O414" s="6">
        <v>55</v>
      </c>
      <c r="P414" s="6">
        <v>495</v>
      </c>
      <c r="Q414" s="2">
        <f t="shared" si="6"/>
        <v>1142</v>
      </c>
    </row>
    <row r="415" spans="1:17" ht="19.5" hidden="1" customHeight="1">
      <c r="A415" s="44">
        <v>414</v>
      </c>
      <c r="B415" s="6" t="s">
        <v>352</v>
      </c>
      <c r="C415" s="46" t="str">
        <f>VLOOKUP(B415,[1]Sheet1!$B:$C,2,0)</f>
        <v>Indiapost</v>
      </c>
      <c r="D415" s="6" t="s">
        <v>357</v>
      </c>
      <c r="E415" s="46" t="str">
        <f>VLOOKUP(D415,[1]Sheet1!$B:$C,2,0)</f>
        <v>The Chief Postmaster General, Bihar Circle, Patna</v>
      </c>
      <c r="F415" s="6">
        <v>0</v>
      </c>
      <c r="G415" s="6">
        <v>11853</v>
      </c>
      <c r="H415" s="6">
        <v>7020</v>
      </c>
      <c r="I415" s="6">
        <v>4833</v>
      </c>
      <c r="J415" s="6">
        <v>0</v>
      </c>
      <c r="K415" s="6">
        <v>0</v>
      </c>
      <c r="L415" s="6">
        <v>0</v>
      </c>
      <c r="M415" s="6">
        <v>21136</v>
      </c>
      <c r="N415" s="6">
        <v>10487</v>
      </c>
      <c r="O415" s="6">
        <v>2244</v>
      </c>
      <c r="P415" s="6">
        <v>9631</v>
      </c>
      <c r="Q415" s="2">
        <f t="shared" si="6"/>
        <v>7020</v>
      </c>
    </row>
    <row r="416" spans="1:17" ht="19.5" hidden="1" customHeight="1">
      <c r="A416" s="44">
        <v>415</v>
      </c>
      <c r="B416" s="6" t="s">
        <v>352</v>
      </c>
      <c r="C416" s="46" t="str">
        <f>VLOOKUP(B416,[1]Sheet1!$B:$C,2,0)</f>
        <v>Indiapost</v>
      </c>
      <c r="D416" s="6" t="s">
        <v>358</v>
      </c>
      <c r="E416" s="46" t="str">
        <f>VLOOKUP(D416,[1]Sheet1!$B:$C,2,0)</f>
        <v>The chief Postmaster General, Chhattisgarh Circle,Raipur</v>
      </c>
      <c r="F416" s="6">
        <v>0</v>
      </c>
      <c r="G416" s="6">
        <v>1312</v>
      </c>
      <c r="H416" s="6">
        <v>920</v>
      </c>
      <c r="I416" s="6">
        <v>392</v>
      </c>
      <c r="J416" s="6">
        <v>0</v>
      </c>
      <c r="K416" s="6">
        <v>0</v>
      </c>
      <c r="L416" s="6">
        <v>0</v>
      </c>
      <c r="M416" s="6">
        <v>5472</v>
      </c>
      <c r="N416" s="6">
        <v>3302</v>
      </c>
      <c r="O416" s="6">
        <v>931</v>
      </c>
      <c r="P416" s="6">
        <v>1924</v>
      </c>
      <c r="Q416" s="2">
        <f t="shared" si="6"/>
        <v>920</v>
      </c>
    </row>
    <row r="417" spans="1:17" ht="19.5" hidden="1" customHeight="1">
      <c r="A417" s="44">
        <v>416</v>
      </c>
      <c r="B417" s="6" t="s">
        <v>352</v>
      </c>
      <c r="C417" s="46" t="str">
        <f>VLOOKUP(B417,[1]Sheet1!$B:$C,2,0)</f>
        <v>Indiapost</v>
      </c>
      <c r="D417" s="6" t="s">
        <v>359</v>
      </c>
      <c r="E417" s="46" t="str">
        <f>VLOOKUP(D417,[1]Sheet1!$B:$C,2,0)</f>
        <v>Chief Postmaster General, Delhi Circle</v>
      </c>
      <c r="F417" s="6">
        <v>0</v>
      </c>
      <c r="G417" s="6">
        <v>3867</v>
      </c>
      <c r="H417" s="6">
        <v>2609</v>
      </c>
      <c r="I417" s="6">
        <v>1258</v>
      </c>
      <c r="J417" s="6">
        <v>0</v>
      </c>
      <c r="K417" s="6">
        <v>0</v>
      </c>
      <c r="L417" s="6">
        <v>0</v>
      </c>
      <c r="M417" s="6">
        <v>11963</v>
      </c>
      <c r="N417" s="6">
        <v>11890</v>
      </c>
      <c r="O417" s="6">
        <v>1865</v>
      </c>
      <c r="P417" s="6">
        <v>5212</v>
      </c>
      <c r="Q417" s="2">
        <f t="shared" si="6"/>
        <v>2609</v>
      </c>
    </row>
    <row r="418" spans="1:17" ht="19.5" hidden="1" customHeight="1">
      <c r="A418" s="44">
        <v>417</v>
      </c>
      <c r="B418" s="6" t="s">
        <v>352</v>
      </c>
      <c r="C418" s="46" t="str">
        <f>VLOOKUP(B418,[1]Sheet1!$B:$C,2,0)</f>
        <v>Indiapost</v>
      </c>
      <c r="D418" s="6" t="s">
        <v>360</v>
      </c>
      <c r="E418" s="46" t="str">
        <f>VLOOKUP(D418,[1]Sheet1!$B:$C,2,0)</f>
        <v>The Chief Postmaster General, Gujarat Circle</v>
      </c>
      <c r="F418" s="6">
        <v>0</v>
      </c>
      <c r="G418" s="6">
        <v>3233</v>
      </c>
      <c r="H418" s="6">
        <v>1823</v>
      </c>
      <c r="I418" s="6">
        <v>1410</v>
      </c>
      <c r="J418" s="6">
        <v>0</v>
      </c>
      <c r="K418" s="6">
        <v>0</v>
      </c>
      <c r="L418" s="6">
        <v>0</v>
      </c>
      <c r="M418" s="6">
        <v>16224</v>
      </c>
      <c r="N418" s="6">
        <v>12691</v>
      </c>
      <c r="O418" s="6">
        <v>2454</v>
      </c>
      <c r="P418" s="6">
        <v>6904</v>
      </c>
      <c r="Q418" s="2">
        <f t="shared" si="6"/>
        <v>1823</v>
      </c>
    </row>
    <row r="419" spans="1:17" ht="19.5" hidden="1" customHeight="1">
      <c r="A419" s="44">
        <v>418</v>
      </c>
      <c r="B419" s="6" t="s">
        <v>352</v>
      </c>
      <c r="C419" s="46" t="str">
        <f>VLOOKUP(B419,[1]Sheet1!$B:$C,2,0)</f>
        <v>Indiapost</v>
      </c>
      <c r="D419" s="6" t="s">
        <v>361</v>
      </c>
      <c r="E419" s="46" t="str">
        <f>VLOOKUP(D419,[1]Sheet1!$B:$C,2,0)</f>
        <v>DEPARTMENT OF POSTS, HARYANA CIRCLE</v>
      </c>
      <c r="F419" s="6">
        <v>0</v>
      </c>
      <c r="G419" s="6">
        <v>380</v>
      </c>
      <c r="H419" s="6">
        <v>311</v>
      </c>
      <c r="I419" s="6">
        <v>69</v>
      </c>
      <c r="J419" s="6">
        <v>0</v>
      </c>
      <c r="K419" s="6">
        <v>0</v>
      </c>
      <c r="L419" s="6">
        <v>0</v>
      </c>
      <c r="M419" s="6">
        <v>1948</v>
      </c>
      <c r="N419" s="6">
        <v>1562</v>
      </c>
      <c r="O419" s="6">
        <v>445</v>
      </c>
      <c r="P419" s="6">
        <v>690</v>
      </c>
      <c r="Q419" s="2">
        <f t="shared" si="6"/>
        <v>311</v>
      </c>
    </row>
    <row r="420" spans="1:17" ht="19.5" hidden="1" customHeight="1">
      <c r="A420" s="44">
        <v>419</v>
      </c>
      <c r="B420" s="6" t="s">
        <v>352</v>
      </c>
      <c r="C420" s="46" t="str">
        <f>VLOOKUP(B420,[1]Sheet1!$B:$C,2,0)</f>
        <v>Indiapost</v>
      </c>
      <c r="D420" s="6" t="s">
        <v>362</v>
      </c>
      <c r="E420" s="46" t="str">
        <f>VLOOKUP(D420,[1]Sheet1!$B:$C,2,0)</f>
        <v>Department of Post, Himachal Circle, Shimla</v>
      </c>
      <c r="F420" s="6">
        <v>0</v>
      </c>
      <c r="G420" s="6">
        <v>664</v>
      </c>
      <c r="H420" s="6">
        <v>550</v>
      </c>
      <c r="I420" s="6">
        <v>114</v>
      </c>
      <c r="J420" s="6">
        <v>0</v>
      </c>
      <c r="K420" s="6">
        <v>0</v>
      </c>
      <c r="L420" s="6">
        <v>0</v>
      </c>
      <c r="M420" s="6">
        <v>3724</v>
      </c>
      <c r="N420" s="6">
        <v>3012</v>
      </c>
      <c r="O420" s="6">
        <v>1039</v>
      </c>
      <c r="P420" s="6">
        <v>1061</v>
      </c>
      <c r="Q420" s="2">
        <f t="shared" si="6"/>
        <v>550</v>
      </c>
    </row>
    <row r="421" spans="1:17" ht="19.5" hidden="1" customHeight="1">
      <c r="A421" s="44">
        <v>420</v>
      </c>
      <c r="B421" s="6" t="s">
        <v>352</v>
      </c>
      <c r="C421" s="46" t="str">
        <f>VLOOKUP(B421,[1]Sheet1!$B:$C,2,0)</f>
        <v>Indiapost</v>
      </c>
      <c r="D421" s="6" t="s">
        <v>363</v>
      </c>
      <c r="E421" s="46" t="str">
        <f>VLOOKUP(D421,[1]Sheet1!$B:$C,2,0)</f>
        <v>Department of Post J&amp;K Circle</v>
      </c>
      <c r="F421" s="6">
        <v>0</v>
      </c>
      <c r="G421" s="6">
        <v>70</v>
      </c>
      <c r="H421" s="6">
        <v>31</v>
      </c>
      <c r="I421" s="6">
        <v>39</v>
      </c>
      <c r="J421" s="6">
        <v>0</v>
      </c>
      <c r="K421" s="6">
        <v>0</v>
      </c>
      <c r="L421" s="6">
        <v>0</v>
      </c>
      <c r="M421" s="6">
        <v>286</v>
      </c>
      <c r="N421" s="6">
        <v>407</v>
      </c>
      <c r="O421" s="6">
        <v>21</v>
      </c>
      <c r="P421" s="6">
        <v>66</v>
      </c>
      <c r="Q421" s="2">
        <f t="shared" si="6"/>
        <v>31</v>
      </c>
    </row>
    <row r="422" spans="1:17" ht="19.5" hidden="1" customHeight="1">
      <c r="A422" s="44">
        <v>421</v>
      </c>
      <c r="B422" s="6" t="s">
        <v>352</v>
      </c>
      <c r="C422" s="46" t="str">
        <f>VLOOKUP(B422,[1]Sheet1!$B:$C,2,0)</f>
        <v>Indiapost</v>
      </c>
      <c r="D422" s="6" t="s">
        <v>364</v>
      </c>
      <c r="E422" s="46" t="str">
        <f>VLOOKUP(D422,[1]Sheet1!$B:$C,2,0)</f>
        <v>The Chief Postmaster General, Jharkhand Circle</v>
      </c>
      <c r="F422" s="6">
        <v>0</v>
      </c>
      <c r="G422" s="6">
        <v>1083</v>
      </c>
      <c r="H422" s="6">
        <v>639</v>
      </c>
      <c r="I422" s="6">
        <v>444</v>
      </c>
      <c r="J422" s="6">
        <v>0</v>
      </c>
      <c r="K422" s="6">
        <v>0</v>
      </c>
      <c r="L422" s="6">
        <v>0</v>
      </c>
      <c r="M422" s="6">
        <v>5237</v>
      </c>
      <c r="N422" s="6">
        <v>2583</v>
      </c>
      <c r="O422" s="6">
        <v>981</v>
      </c>
      <c r="P422" s="6">
        <v>2154</v>
      </c>
      <c r="Q422" s="2">
        <f t="shared" si="6"/>
        <v>639</v>
      </c>
    </row>
    <row r="423" spans="1:17" ht="19.5" hidden="1" customHeight="1">
      <c r="A423" s="44">
        <v>422</v>
      </c>
      <c r="B423" s="6" t="s">
        <v>352</v>
      </c>
      <c r="C423" s="46" t="str">
        <f>VLOOKUP(B423,[1]Sheet1!$B:$C,2,0)</f>
        <v>Indiapost</v>
      </c>
      <c r="D423" s="6" t="s">
        <v>365</v>
      </c>
      <c r="E423" s="46" t="str">
        <f>VLOOKUP(D423,[1]Sheet1!$B:$C,2,0)</f>
        <v>DEPARTMENT OF POSTS KERALA CIRCLE</v>
      </c>
      <c r="F423" s="6">
        <v>0</v>
      </c>
      <c r="G423" s="6">
        <v>1150</v>
      </c>
      <c r="H423" s="6">
        <v>709</v>
      </c>
      <c r="I423" s="6">
        <v>441</v>
      </c>
      <c r="J423" s="6">
        <v>0</v>
      </c>
      <c r="K423" s="6">
        <v>0</v>
      </c>
      <c r="L423" s="6">
        <v>0</v>
      </c>
      <c r="M423" s="6">
        <v>6762</v>
      </c>
      <c r="N423" s="6">
        <v>3417</v>
      </c>
      <c r="O423" s="6">
        <v>477</v>
      </c>
      <c r="P423" s="6">
        <v>1954</v>
      </c>
      <c r="Q423" s="2">
        <f t="shared" si="6"/>
        <v>709</v>
      </c>
    </row>
    <row r="424" spans="1:17" ht="19.5" hidden="1" customHeight="1">
      <c r="A424" s="44">
        <v>423</v>
      </c>
      <c r="B424" s="6" t="s">
        <v>352</v>
      </c>
      <c r="C424" s="46" t="str">
        <f>VLOOKUP(B424,[1]Sheet1!$B:$C,2,0)</f>
        <v>Indiapost</v>
      </c>
      <c r="D424" s="6" t="s">
        <v>366</v>
      </c>
      <c r="E424" s="46" t="str">
        <f>VLOOKUP(D424,[1]Sheet1!$B:$C,2,0)</f>
        <v>Chief Postmaster General M.P.Circle Bhopal</v>
      </c>
      <c r="F424" s="6">
        <v>0</v>
      </c>
      <c r="G424" s="6">
        <v>9191</v>
      </c>
      <c r="H424" s="6">
        <v>6154</v>
      </c>
      <c r="I424" s="6">
        <v>3037</v>
      </c>
      <c r="J424" s="6">
        <v>0</v>
      </c>
      <c r="K424" s="6">
        <v>0</v>
      </c>
      <c r="L424" s="6">
        <v>0</v>
      </c>
      <c r="M424" s="6">
        <v>47424</v>
      </c>
      <c r="N424" s="6">
        <v>22707</v>
      </c>
      <c r="O424" s="6">
        <v>9351</v>
      </c>
      <c r="P424" s="6">
        <v>19003</v>
      </c>
      <c r="Q424" s="2">
        <f t="shared" si="6"/>
        <v>6154</v>
      </c>
    </row>
    <row r="425" spans="1:17" ht="19.5" hidden="1" customHeight="1">
      <c r="A425" s="44">
        <v>424</v>
      </c>
      <c r="B425" s="6" t="s">
        <v>352</v>
      </c>
      <c r="C425" s="46" t="str">
        <f>VLOOKUP(B425,[1]Sheet1!$B:$C,2,0)</f>
        <v>Indiapost</v>
      </c>
      <c r="D425" s="6" t="s">
        <v>367</v>
      </c>
      <c r="E425" s="46" t="str">
        <f>VLOOKUP(D425,[1]Sheet1!$B:$C,2,0)</f>
        <v>Chief Post Master General, Maharashtra Circle Mumbai</v>
      </c>
      <c r="F425" s="6">
        <v>0</v>
      </c>
      <c r="G425" s="6">
        <v>11187</v>
      </c>
      <c r="H425" s="6">
        <v>6787</v>
      </c>
      <c r="I425" s="6">
        <v>4400</v>
      </c>
      <c r="J425" s="6">
        <v>0</v>
      </c>
      <c r="K425" s="6">
        <v>0</v>
      </c>
      <c r="L425" s="6">
        <v>0</v>
      </c>
      <c r="M425" s="6">
        <v>44917</v>
      </c>
      <c r="N425" s="6">
        <v>39471</v>
      </c>
      <c r="O425" s="6">
        <v>5576</v>
      </c>
      <c r="P425" s="6">
        <v>19950</v>
      </c>
      <c r="Q425" s="2">
        <f t="shared" si="6"/>
        <v>6787</v>
      </c>
    </row>
    <row r="426" spans="1:17" ht="19.5" hidden="1" customHeight="1">
      <c r="A426" s="44">
        <v>425</v>
      </c>
      <c r="B426" s="6" t="s">
        <v>352</v>
      </c>
      <c r="C426" s="46" t="str">
        <f>VLOOKUP(B426,[1]Sheet1!$B:$C,2,0)</f>
        <v>Indiapost</v>
      </c>
      <c r="D426" s="6" t="s">
        <v>368</v>
      </c>
      <c r="E426" s="46" t="str">
        <f>VLOOKUP(D426,[1]Sheet1!$B:$C,2,0)</f>
        <v>Chief Postmastert General, North East Circle, Shillong</v>
      </c>
      <c r="F426" s="6">
        <v>0</v>
      </c>
      <c r="G426" s="6">
        <v>1298</v>
      </c>
      <c r="H426" s="6">
        <v>282</v>
      </c>
      <c r="I426" s="6">
        <v>1016</v>
      </c>
      <c r="J426" s="6">
        <v>0</v>
      </c>
      <c r="K426" s="6">
        <v>0</v>
      </c>
      <c r="L426" s="6">
        <v>0</v>
      </c>
      <c r="M426" s="6">
        <v>1504</v>
      </c>
      <c r="N426" s="6">
        <v>1794</v>
      </c>
      <c r="O426" s="6">
        <v>138</v>
      </c>
      <c r="P426" s="6">
        <v>690</v>
      </c>
      <c r="Q426" s="2">
        <f t="shared" si="6"/>
        <v>282</v>
      </c>
    </row>
    <row r="427" spans="1:17" ht="19.5" hidden="1" customHeight="1">
      <c r="A427" s="44">
        <v>426</v>
      </c>
      <c r="B427" s="6" t="s">
        <v>352</v>
      </c>
      <c r="C427" s="46" t="str">
        <f>VLOOKUP(B427,[1]Sheet1!$B:$C,2,0)</f>
        <v>Indiapost</v>
      </c>
      <c r="D427" s="6" t="s">
        <v>369</v>
      </c>
      <c r="E427" s="46" t="str">
        <f>VLOOKUP(D427,[1]Sheet1!$B:$C,2,0)</f>
        <v>The chief postmaster General Odisha Circle Bhubaneswar</v>
      </c>
      <c r="F427" s="6">
        <v>0</v>
      </c>
      <c r="G427" s="6">
        <v>5335</v>
      </c>
      <c r="H427" s="6">
        <v>4293</v>
      </c>
      <c r="I427" s="6">
        <v>1042</v>
      </c>
      <c r="J427" s="6">
        <v>0</v>
      </c>
      <c r="K427" s="6">
        <v>0</v>
      </c>
      <c r="L427" s="6">
        <v>0</v>
      </c>
      <c r="M427" s="6">
        <v>24767</v>
      </c>
      <c r="N427" s="6">
        <v>20592</v>
      </c>
      <c r="O427" s="6">
        <v>3411</v>
      </c>
      <c r="P427" s="6">
        <v>10490</v>
      </c>
      <c r="Q427" s="2">
        <f t="shared" si="6"/>
        <v>4293</v>
      </c>
    </row>
    <row r="428" spans="1:17" ht="19.5" hidden="1" customHeight="1">
      <c r="A428" s="44">
        <v>427</v>
      </c>
      <c r="B428" s="6" t="s">
        <v>352</v>
      </c>
      <c r="C428" s="46" t="str">
        <f>VLOOKUP(B428,[1]Sheet1!$B:$C,2,0)</f>
        <v>Indiapost</v>
      </c>
      <c r="D428" s="6" t="s">
        <v>370</v>
      </c>
      <c r="E428" s="46" t="str">
        <f>VLOOKUP(D428,[1]Sheet1!$B:$C,2,0)</f>
        <v>Chief Postmaster General, Rajasthan Circle</v>
      </c>
      <c r="F428" s="6">
        <v>0</v>
      </c>
      <c r="G428" s="6">
        <v>7282</v>
      </c>
      <c r="H428" s="6">
        <v>3641</v>
      </c>
      <c r="I428" s="6">
        <v>3641</v>
      </c>
      <c r="J428" s="6">
        <v>0</v>
      </c>
      <c r="K428" s="6">
        <v>0</v>
      </c>
      <c r="L428" s="6">
        <v>0</v>
      </c>
      <c r="M428" s="6">
        <v>17390</v>
      </c>
      <c r="N428" s="6">
        <v>9626</v>
      </c>
      <c r="O428" s="6">
        <v>2066</v>
      </c>
      <c r="P428" s="6">
        <v>6772</v>
      </c>
      <c r="Q428" s="2">
        <f t="shared" si="6"/>
        <v>3641</v>
      </c>
    </row>
    <row r="429" spans="1:17" ht="19.5" hidden="1" customHeight="1">
      <c r="A429" s="44">
        <v>428</v>
      </c>
      <c r="B429" s="6" t="s">
        <v>352</v>
      </c>
      <c r="C429" s="46" t="str">
        <f>VLOOKUP(B429,[1]Sheet1!$B:$C,2,0)</f>
        <v>Indiapost</v>
      </c>
      <c r="D429" s="6" t="s">
        <v>371</v>
      </c>
      <c r="E429" s="46" t="str">
        <f>VLOOKUP(D429,[1]Sheet1!$B:$C,2,0)</f>
        <v>Department of Posts, Tamilnadu</v>
      </c>
      <c r="F429" s="6">
        <v>0</v>
      </c>
      <c r="G429" s="6">
        <v>22430</v>
      </c>
      <c r="H429" s="6">
        <v>17436</v>
      </c>
      <c r="I429" s="6">
        <v>4994</v>
      </c>
      <c r="J429" s="6">
        <v>0</v>
      </c>
      <c r="K429" s="6">
        <v>0</v>
      </c>
      <c r="L429" s="6">
        <v>0</v>
      </c>
      <c r="M429" s="6">
        <v>122285</v>
      </c>
      <c r="N429" s="6">
        <v>80686</v>
      </c>
      <c r="O429" s="6">
        <v>12307</v>
      </c>
      <c r="P429" s="6">
        <v>63080</v>
      </c>
      <c r="Q429" s="2">
        <f t="shared" si="6"/>
        <v>17436</v>
      </c>
    </row>
    <row r="430" spans="1:17" ht="19.5" hidden="1" customHeight="1">
      <c r="A430" s="44">
        <v>429</v>
      </c>
      <c r="B430" s="6" t="s">
        <v>352</v>
      </c>
      <c r="C430" s="46" t="str">
        <f>VLOOKUP(B430,[1]Sheet1!$B:$C,2,0)</f>
        <v>Indiapost</v>
      </c>
      <c r="D430" s="6" t="s">
        <v>372</v>
      </c>
      <c r="E430" s="46" t="str">
        <f>VLOOKUP(D430,[1]Sheet1!$B:$C,2,0)</f>
        <v>The Chief Post Master General, Telangana Circle</v>
      </c>
      <c r="F430" s="6">
        <v>0</v>
      </c>
      <c r="G430" s="6">
        <v>1023</v>
      </c>
      <c r="H430" s="6">
        <v>771</v>
      </c>
      <c r="I430" s="6">
        <v>252</v>
      </c>
      <c r="J430" s="6">
        <v>0</v>
      </c>
      <c r="K430" s="6">
        <v>0</v>
      </c>
      <c r="L430" s="6">
        <v>0</v>
      </c>
      <c r="M430" s="6">
        <v>3100</v>
      </c>
      <c r="N430" s="6">
        <v>3211</v>
      </c>
      <c r="O430" s="6">
        <v>728</v>
      </c>
      <c r="P430" s="6">
        <v>1146</v>
      </c>
      <c r="Q430" s="2">
        <f t="shared" si="6"/>
        <v>771</v>
      </c>
    </row>
    <row r="431" spans="1:17" ht="19.5" hidden="1" customHeight="1">
      <c r="A431" s="44">
        <v>430</v>
      </c>
      <c r="B431" s="6" t="s">
        <v>352</v>
      </c>
      <c r="C431" s="46" t="str">
        <f>VLOOKUP(B431,[1]Sheet1!$B:$C,2,0)</f>
        <v>Indiapost</v>
      </c>
      <c r="D431" s="6" t="s">
        <v>373</v>
      </c>
      <c r="E431" s="46" t="str">
        <f>VLOOKUP(D431,[1]Sheet1!$B:$C,2,0)</f>
        <v>UP Circle  Department of Post</v>
      </c>
      <c r="F431" s="6">
        <v>0</v>
      </c>
      <c r="G431" s="6">
        <v>74043</v>
      </c>
      <c r="H431" s="6">
        <v>39079</v>
      </c>
      <c r="I431" s="6">
        <v>34964</v>
      </c>
      <c r="J431" s="6">
        <v>0</v>
      </c>
      <c r="K431" s="6">
        <v>0</v>
      </c>
      <c r="L431" s="6">
        <v>0</v>
      </c>
      <c r="M431" s="6">
        <v>146874</v>
      </c>
      <c r="N431" s="6">
        <v>91198</v>
      </c>
      <c r="O431" s="6">
        <v>19662</v>
      </c>
      <c r="P431" s="6">
        <v>57362</v>
      </c>
      <c r="Q431" s="2">
        <f t="shared" si="6"/>
        <v>39079</v>
      </c>
    </row>
    <row r="432" spans="1:17" ht="19.5" hidden="1" customHeight="1">
      <c r="A432" s="44">
        <v>431</v>
      </c>
      <c r="B432" s="6" t="s">
        <v>352</v>
      </c>
      <c r="C432" s="46" t="str">
        <f>VLOOKUP(B432,[1]Sheet1!$B:$C,2,0)</f>
        <v>Indiapost</v>
      </c>
      <c r="D432" s="6" t="s">
        <v>374</v>
      </c>
      <c r="E432" s="46" t="str">
        <f>VLOOKUP(D432,[1]Sheet1!$B:$C,2,0)</f>
        <v xml:space="preserve">Chief Postmaster General Uttarakhand Circle </v>
      </c>
      <c r="F432" s="6">
        <v>0</v>
      </c>
      <c r="G432" s="6">
        <v>905</v>
      </c>
      <c r="H432" s="6">
        <v>642</v>
      </c>
      <c r="I432" s="6">
        <v>263</v>
      </c>
      <c r="J432" s="6">
        <v>0</v>
      </c>
      <c r="K432" s="6">
        <v>0</v>
      </c>
      <c r="L432" s="6">
        <v>0</v>
      </c>
      <c r="M432" s="6">
        <v>2696</v>
      </c>
      <c r="N432" s="6">
        <v>2554</v>
      </c>
      <c r="O432" s="6">
        <v>422</v>
      </c>
      <c r="P432" s="6">
        <v>1337</v>
      </c>
      <c r="Q432" s="2">
        <f t="shared" si="6"/>
        <v>642</v>
      </c>
    </row>
    <row r="433" spans="1:18" ht="19.5" hidden="1" customHeight="1">
      <c r="A433" s="44">
        <v>432</v>
      </c>
      <c r="B433" s="6" t="s">
        <v>352</v>
      </c>
      <c r="C433" s="46" t="str">
        <f>VLOOKUP(B433,[1]Sheet1!$B:$C,2,0)</f>
        <v>Indiapost</v>
      </c>
      <c r="D433" s="6" t="s">
        <v>375</v>
      </c>
      <c r="E433" s="46" t="str">
        <f>VLOOKUP(D433,[1]Sheet1!$B:$C,2,0)</f>
        <v>The Chief Postmaster General, West Bengal Circle</v>
      </c>
      <c r="F433" s="6">
        <v>0</v>
      </c>
      <c r="G433" s="6">
        <v>28663</v>
      </c>
      <c r="H433" s="6">
        <v>12483</v>
      </c>
      <c r="I433" s="6">
        <v>16180</v>
      </c>
      <c r="J433" s="6">
        <v>0</v>
      </c>
      <c r="K433" s="6">
        <v>0</v>
      </c>
      <c r="L433" s="6">
        <v>0</v>
      </c>
      <c r="M433" s="6">
        <v>94495</v>
      </c>
      <c r="N433" s="6">
        <v>41515</v>
      </c>
      <c r="O433" s="6">
        <v>23528</v>
      </c>
      <c r="P433" s="6">
        <v>32934</v>
      </c>
      <c r="Q433" s="2">
        <f t="shared" si="6"/>
        <v>12483</v>
      </c>
    </row>
    <row r="434" spans="1:18" ht="19.5" hidden="1" customHeight="1">
      <c r="A434" s="44">
        <v>433</v>
      </c>
      <c r="B434" s="6" t="s">
        <v>376</v>
      </c>
      <c r="C434" s="46" t="str">
        <f>VLOOKUP(B434,[1]Sheet1!$B:$C,2,0)</f>
        <v>Delhi-NW DC</v>
      </c>
      <c r="D434" s="6" t="s">
        <v>377</v>
      </c>
      <c r="E434" s="46" t="str">
        <f>VLOOKUP(D434,[1]Sheet1!$B:$C,2,0)</f>
        <v>DC NORTH WEST</v>
      </c>
      <c r="F434" s="6">
        <v>0</v>
      </c>
      <c r="G434" s="6">
        <v>2037</v>
      </c>
      <c r="H434" s="6">
        <v>1740</v>
      </c>
      <c r="I434" s="6">
        <v>297</v>
      </c>
      <c r="J434" s="6">
        <v>0</v>
      </c>
      <c r="K434" s="6">
        <v>0</v>
      </c>
      <c r="L434" s="6">
        <v>0</v>
      </c>
      <c r="M434" s="6">
        <v>10298</v>
      </c>
      <c r="N434" s="6">
        <v>1725</v>
      </c>
      <c r="O434" s="6">
        <v>1269</v>
      </c>
      <c r="P434" s="6">
        <v>2538</v>
      </c>
      <c r="Q434" s="2">
        <f t="shared" si="6"/>
        <v>1740</v>
      </c>
    </row>
    <row r="435" spans="1:18" ht="19.5" hidden="1" customHeight="1">
      <c r="A435" s="44">
        <v>434</v>
      </c>
      <c r="B435" s="6" t="s">
        <v>378</v>
      </c>
      <c r="C435" s="46" t="str">
        <f>VLOOKUP(B435,[1]Sheet1!$B:$C,2,0)</f>
        <v>Delhi SW DC</v>
      </c>
      <c r="D435" s="6" t="s">
        <v>379</v>
      </c>
      <c r="E435" s="46" t="str">
        <f>VLOOKUP(D435,[1]Sheet1!$B:$C,2,0)</f>
        <v>DCSW</v>
      </c>
      <c r="F435" s="6">
        <v>0</v>
      </c>
      <c r="G435" s="6">
        <v>5407</v>
      </c>
      <c r="H435" s="6">
        <v>3420</v>
      </c>
      <c r="I435" s="6">
        <v>1987</v>
      </c>
      <c r="J435" s="6">
        <v>0</v>
      </c>
      <c r="K435" s="6">
        <v>0</v>
      </c>
      <c r="L435" s="6">
        <v>0</v>
      </c>
      <c r="M435" s="6">
        <v>22623</v>
      </c>
      <c r="N435" s="6">
        <v>2354</v>
      </c>
      <c r="O435" s="6">
        <v>3103</v>
      </c>
      <c r="P435" s="6">
        <v>5762</v>
      </c>
      <c r="Q435" s="2">
        <f t="shared" si="6"/>
        <v>3420</v>
      </c>
    </row>
    <row r="436" spans="1:18" ht="19.5" hidden="1" customHeight="1">
      <c r="A436" s="44">
        <v>435</v>
      </c>
      <c r="B436" s="6" t="s">
        <v>380</v>
      </c>
      <c r="C436" s="46" t="str">
        <f>VLOOKUP(B436,[1]Sheet1!$B:$C,2,0)</f>
        <v>Delhi - North DC</v>
      </c>
      <c r="D436" s="6" t="s">
        <v>381</v>
      </c>
      <c r="E436" s="46" t="str">
        <f>VLOOKUP(D436,[1]Sheet1!$B:$C,2,0)</f>
        <v xml:space="preserve">DC NORTH DELHI </v>
      </c>
      <c r="F436" s="6">
        <v>0</v>
      </c>
      <c r="G436" s="6">
        <v>685</v>
      </c>
      <c r="H436" s="6">
        <v>585</v>
      </c>
      <c r="I436" s="6">
        <v>100</v>
      </c>
      <c r="J436" s="6">
        <v>0</v>
      </c>
      <c r="K436" s="6">
        <v>0</v>
      </c>
      <c r="L436" s="6">
        <v>0</v>
      </c>
      <c r="M436" s="6">
        <v>6481</v>
      </c>
      <c r="N436" s="6">
        <v>349</v>
      </c>
      <c r="O436" s="6">
        <v>592</v>
      </c>
      <c r="P436" s="6">
        <v>1670</v>
      </c>
      <c r="Q436" s="2">
        <f t="shared" si="6"/>
        <v>585</v>
      </c>
    </row>
    <row r="437" spans="1:18" ht="19.5" hidden="1" customHeight="1">
      <c r="A437" s="44">
        <v>436</v>
      </c>
      <c r="B437" s="6" t="s">
        <v>382</v>
      </c>
      <c r="C437" s="46" t="str">
        <f>VLOOKUP(B437,[1]Sheet1!$B:$C,2,0)</f>
        <v>Delhi - Central DC</v>
      </c>
      <c r="D437" s="6" t="s">
        <v>383</v>
      </c>
      <c r="E437" s="46" t="str">
        <f>VLOOKUP(D437,[1]Sheet1!$B:$C,2,0)</f>
        <v>Delhi Central DC</v>
      </c>
      <c r="F437" s="6">
        <v>0</v>
      </c>
      <c r="G437" s="6">
        <v>365</v>
      </c>
      <c r="H437" s="6">
        <v>341</v>
      </c>
      <c r="I437" s="6">
        <v>24</v>
      </c>
      <c r="J437" s="6">
        <v>0</v>
      </c>
      <c r="K437" s="6">
        <v>0</v>
      </c>
      <c r="L437" s="6">
        <v>0</v>
      </c>
      <c r="M437" s="6">
        <v>3818</v>
      </c>
      <c r="N437" s="6">
        <v>98</v>
      </c>
      <c r="O437" s="6">
        <v>384</v>
      </c>
      <c r="P437" s="6">
        <v>1021</v>
      </c>
      <c r="Q437" s="2">
        <f t="shared" si="6"/>
        <v>341</v>
      </c>
    </row>
    <row r="438" spans="1:18" ht="19.5" hidden="1" customHeight="1">
      <c r="A438" s="44">
        <v>437</v>
      </c>
      <c r="B438" s="6" t="s">
        <v>681</v>
      </c>
      <c r="C438" s="46" t="str">
        <f>VLOOKUP(B438,[1]Sheet1!$B:$C,2,0)</f>
        <v>Delhi- South DC</v>
      </c>
      <c r="D438" s="6" t="s">
        <v>683</v>
      </c>
      <c r="E438" s="46" t="str">
        <f>VLOOKUP(D438,[1]Sheet1!$B:$C,2,0)</f>
        <v>DC SOUTH</v>
      </c>
      <c r="F438" s="6">
        <v>0</v>
      </c>
      <c r="G438" s="6">
        <v>537</v>
      </c>
      <c r="H438" s="6">
        <v>405</v>
      </c>
      <c r="I438" s="6">
        <v>132</v>
      </c>
      <c r="J438" s="6">
        <v>0</v>
      </c>
      <c r="K438" s="6">
        <v>0</v>
      </c>
      <c r="L438" s="6">
        <v>0</v>
      </c>
      <c r="M438" s="6">
        <v>4186</v>
      </c>
      <c r="N438" s="6">
        <v>173</v>
      </c>
      <c r="O438" s="6">
        <v>438</v>
      </c>
      <c r="P438" s="6">
        <v>1059</v>
      </c>
      <c r="Q438" s="2">
        <f t="shared" si="6"/>
        <v>405</v>
      </c>
    </row>
    <row r="439" spans="1:18" ht="19.5" hidden="1" customHeight="1">
      <c r="A439" s="44">
        <v>438</v>
      </c>
      <c r="B439" s="6" t="s">
        <v>384</v>
      </c>
      <c r="C439" s="46" t="str">
        <f>VLOOKUP(B439,[1]Sheet1!$B:$C,2,0)</f>
        <v>Delhi - ND DC</v>
      </c>
      <c r="D439" s="6" t="s">
        <v>385</v>
      </c>
      <c r="E439" s="46" t="str">
        <f>VLOOKUP(D439,[1]Sheet1!$B:$C,2,0)</f>
        <v>DC NEW DELHI</v>
      </c>
      <c r="F439" s="6">
        <v>0</v>
      </c>
      <c r="G439" s="6">
        <v>477</v>
      </c>
      <c r="H439" s="6">
        <v>357</v>
      </c>
      <c r="I439" s="6">
        <v>120</v>
      </c>
      <c r="J439" s="6">
        <v>0</v>
      </c>
      <c r="K439" s="6">
        <v>0</v>
      </c>
      <c r="L439" s="6">
        <v>0</v>
      </c>
      <c r="M439" s="6">
        <v>3874</v>
      </c>
      <c r="N439" s="6">
        <v>282</v>
      </c>
      <c r="O439" s="6">
        <v>257</v>
      </c>
      <c r="P439" s="6">
        <v>930</v>
      </c>
      <c r="Q439" s="2">
        <f t="shared" si="6"/>
        <v>357</v>
      </c>
    </row>
    <row r="440" spans="1:18" ht="19.5" hidden="1" customHeight="1">
      <c r="A440" s="44">
        <v>439</v>
      </c>
      <c r="B440" s="6" t="s">
        <v>386</v>
      </c>
      <c r="C440" s="46" t="str">
        <f>VLOOKUP(B440,[1]Sheet1!$B:$C,2,0)</f>
        <v>Delhi- West DC</v>
      </c>
      <c r="D440" s="6" t="s">
        <v>387</v>
      </c>
      <c r="E440" s="46" t="str">
        <f>VLOOKUP(D440,[1]Sheet1!$B:$C,2,0)</f>
        <v xml:space="preserve">DC WEST DELHI </v>
      </c>
      <c r="F440" s="6">
        <v>0</v>
      </c>
      <c r="G440" s="6">
        <v>656</v>
      </c>
      <c r="H440" s="6">
        <v>505</v>
      </c>
      <c r="I440" s="6">
        <v>151</v>
      </c>
      <c r="J440" s="6">
        <v>0</v>
      </c>
      <c r="K440" s="6">
        <v>0</v>
      </c>
      <c r="L440" s="6">
        <v>0</v>
      </c>
      <c r="M440" s="6">
        <v>3447</v>
      </c>
      <c r="N440" s="6">
        <v>394</v>
      </c>
      <c r="O440" s="6">
        <v>475</v>
      </c>
      <c r="P440" s="6">
        <v>801</v>
      </c>
      <c r="Q440" s="2">
        <f t="shared" si="6"/>
        <v>505</v>
      </c>
    </row>
    <row r="441" spans="1:18" ht="19.5" hidden="1" customHeight="1">
      <c r="A441" s="44">
        <v>440</v>
      </c>
      <c r="B441" s="6" t="s">
        <v>388</v>
      </c>
      <c r="C441" s="46" t="str">
        <f>VLOOKUP(B441,[1]Sheet1!$B:$C,2,0)</f>
        <v>Delhi - NE DC</v>
      </c>
      <c r="D441" s="6" t="s">
        <v>389</v>
      </c>
      <c r="E441" s="46" t="str">
        <f>VLOOKUP(D441,[1]Sheet1!$B:$C,2,0)</f>
        <v>DC NORTH-EAST</v>
      </c>
      <c r="F441" s="6">
        <v>0</v>
      </c>
      <c r="G441" s="6">
        <v>685</v>
      </c>
      <c r="H441" s="6">
        <v>656</v>
      </c>
      <c r="I441" s="6">
        <v>29</v>
      </c>
      <c r="J441" s="6">
        <v>0</v>
      </c>
      <c r="K441" s="6">
        <v>0</v>
      </c>
      <c r="L441" s="6">
        <v>0</v>
      </c>
      <c r="M441" s="6">
        <v>8366</v>
      </c>
      <c r="N441" s="6">
        <v>316</v>
      </c>
      <c r="O441" s="6">
        <v>882</v>
      </c>
      <c r="P441" s="6">
        <v>2217</v>
      </c>
      <c r="Q441" s="2">
        <f t="shared" si="6"/>
        <v>656</v>
      </c>
    </row>
    <row r="442" spans="1:18" ht="19.5" hidden="1" customHeight="1">
      <c r="A442" s="44">
        <v>441</v>
      </c>
      <c r="B442" s="6" t="s">
        <v>714</v>
      </c>
      <c r="C442" s="46" t="str">
        <f>VLOOKUP(B442,[1]Sheet1!$B:$C,2,0)</f>
        <v>Delhi - East DC</v>
      </c>
      <c r="D442" s="6" t="s">
        <v>716</v>
      </c>
      <c r="E442" s="46" t="str">
        <f>VLOOKUP(D442,[1]Sheet1!$B:$C,2,0)</f>
        <v>East Delhi DC</v>
      </c>
      <c r="F442" s="6">
        <v>0</v>
      </c>
      <c r="G442" s="6">
        <v>728</v>
      </c>
      <c r="H442" s="6">
        <v>650</v>
      </c>
      <c r="I442" s="6">
        <v>78</v>
      </c>
      <c r="J442" s="6">
        <v>0</v>
      </c>
      <c r="K442" s="6">
        <v>0</v>
      </c>
      <c r="L442" s="6">
        <v>0</v>
      </c>
      <c r="M442" s="6">
        <v>1463</v>
      </c>
      <c r="N442" s="6">
        <v>119</v>
      </c>
      <c r="O442" s="6">
        <v>134</v>
      </c>
      <c r="P442" s="6">
        <v>330</v>
      </c>
      <c r="Q442" s="2">
        <f t="shared" si="6"/>
        <v>650</v>
      </c>
    </row>
    <row r="443" spans="1:18" ht="19.5" hidden="1" customHeight="1">
      <c r="A443" s="44">
        <v>442</v>
      </c>
      <c r="B443" s="6" t="s">
        <v>390</v>
      </c>
      <c r="C443" s="46" t="str">
        <f>VLOOKUP(B443,[1]Sheet1!$B:$C,2,0)</f>
        <v>Department of Information Technology Govt of Jharkhand</v>
      </c>
      <c r="D443" s="6" t="s">
        <v>391</v>
      </c>
      <c r="E443" s="46" t="str">
        <f>VLOOKUP(D443,[1]Sheet1!$B:$C,2,0)</f>
        <v>Department of Information Technology and e-Gov, Government of Jharkhand</v>
      </c>
      <c r="F443" s="6">
        <v>0</v>
      </c>
      <c r="G443" s="6">
        <v>55364</v>
      </c>
      <c r="H443" s="6">
        <v>36215</v>
      </c>
      <c r="I443" s="6">
        <v>19149</v>
      </c>
      <c r="J443" s="6">
        <v>0</v>
      </c>
      <c r="K443" s="6">
        <v>0</v>
      </c>
      <c r="L443" s="6">
        <v>0</v>
      </c>
      <c r="M443" s="6">
        <v>332307</v>
      </c>
      <c r="N443" s="6">
        <v>81937</v>
      </c>
      <c r="O443" s="6">
        <v>82306</v>
      </c>
      <c r="P443" s="6">
        <v>97289</v>
      </c>
      <c r="Q443" s="2">
        <f t="shared" si="6"/>
        <v>36215</v>
      </c>
    </row>
    <row r="444" spans="1:18" s="153" customFormat="1" ht="19.5" hidden="1" customHeight="1">
      <c r="A444" s="150">
        <v>443</v>
      </c>
      <c r="B444" s="151" t="s">
        <v>392</v>
      </c>
      <c r="C444" s="152" t="str">
        <f>VLOOKUP(B444,[1]Sheet1!$B:$C,2,0)</f>
        <v>GVWV &amp; VSWS Department</v>
      </c>
      <c r="D444" s="151" t="s">
        <v>393</v>
      </c>
      <c r="E444" s="152" t="str">
        <f>VLOOKUP(D444,[1]Sheet1!$B:$C,2,0)</f>
        <v>Directorate of ESD</v>
      </c>
      <c r="F444" s="151">
        <v>0</v>
      </c>
      <c r="G444" s="151">
        <v>12674</v>
      </c>
      <c r="H444" s="151">
        <v>11942</v>
      </c>
      <c r="I444" s="151">
        <v>732</v>
      </c>
      <c r="J444" s="151">
        <v>0</v>
      </c>
      <c r="K444" s="151">
        <v>0</v>
      </c>
      <c r="L444" s="151">
        <v>0</v>
      </c>
      <c r="M444" s="151">
        <v>64219</v>
      </c>
      <c r="N444" s="151">
        <v>65041</v>
      </c>
      <c r="O444" s="151">
        <v>12110</v>
      </c>
      <c r="P444" s="151">
        <v>22831</v>
      </c>
      <c r="Q444" s="153">
        <f t="shared" si="6"/>
        <v>11942</v>
      </c>
      <c r="R444" s="153" t="s">
        <v>1100</v>
      </c>
    </row>
    <row r="445" spans="1:18" s="153" customFormat="1" ht="19.5" hidden="1" customHeight="1">
      <c r="A445" s="150">
        <v>444</v>
      </c>
      <c r="B445" s="151" t="s">
        <v>392</v>
      </c>
      <c r="C445" s="152" t="str">
        <f>VLOOKUP(B445,[1]Sheet1!$B:$C,2,0)</f>
        <v>GVWV &amp; VSWS Department</v>
      </c>
      <c r="D445" s="151" t="s">
        <v>669</v>
      </c>
      <c r="E445" s="152" t="str">
        <f>VLOOKUP(D445,[1]Sheet1!$B:$C,2,0)</f>
        <v>GVWV&amp;VSWS</v>
      </c>
      <c r="F445" s="151">
        <v>0</v>
      </c>
      <c r="G445" s="151">
        <v>210</v>
      </c>
      <c r="H445" s="151">
        <v>162</v>
      </c>
      <c r="I445" s="151">
        <v>48</v>
      </c>
      <c r="J445" s="151">
        <v>0</v>
      </c>
      <c r="K445" s="151">
        <v>0</v>
      </c>
      <c r="L445" s="151">
        <v>0</v>
      </c>
      <c r="M445" s="151">
        <v>954</v>
      </c>
      <c r="N445" s="151">
        <v>88690</v>
      </c>
      <c r="O445" s="151">
        <v>217</v>
      </c>
      <c r="P445" s="151">
        <v>327</v>
      </c>
      <c r="Q445" s="153">
        <f t="shared" si="6"/>
        <v>162</v>
      </c>
      <c r="R445" s="153" t="s">
        <v>1100</v>
      </c>
    </row>
    <row r="446" spans="1:18" ht="19.5" hidden="1" customHeight="1">
      <c r="A446" s="44">
        <v>445</v>
      </c>
      <c r="B446" s="6" t="s">
        <v>394</v>
      </c>
      <c r="C446" s="46" t="str">
        <f>VLOOKUP(B446,[1]Sheet1!$B:$C,2,0)</f>
        <v>Information Technology Electronics and Communication Department, Govt of Telangana</v>
      </c>
      <c r="D446" s="6" t="s">
        <v>395</v>
      </c>
      <c r="E446" s="46" t="str">
        <f>VLOOKUP(D446,[1]Sheet1!$B:$C,2,0)</f>
        <v>Electronic Service Delivery</v>
      </c>
      <c r="F446" s="6">
        <v>0</v>
      </c>
      <c r="G446" s="6">
        <v>26849</v>
      </c>
      <c r="H446" s="6">
        <v>21945</v>
      </c>
      <c r="I446" s="6">
        <v>4904</v>
      </c>
      <c r="J446" s="6">
        <v>0</v>
      </c>
      <c r="K446" s="6">
        <v>0</v>
      </c>
      <c r="L446" s="6">
        <v>0</v>
      </c>
      <c r="M446" s="6">
        <v>167747</v>
      </c>
      <c r="N446" s="6">
        <v>177967</v>
      </c>
      <c r="O446" s="6">
        <v>36939</v>
      </c>
      <c r="P446" s="6">
        <v>63492</v>
      </c>
      <c r="Q446" s="2">
        <f t="shared" si="6"/>
        <v>21945</v>
      </c>
    </row>
    <row r="447" spans="1:18" ht="19.5" hidden="1" customHeight="1">
      <c r="A447" s="44">
        <v>446</v>
      </c>
      <c r="B447" s="6" t="s">
        <v>396</v>
      </c>
      <c r="C447" s="46" t="str">
        <f>VLOOKUP(B447,[1]Sheet1!$B:$C,2,0)</f>
        <v xml:space="preserve">Madhya Pradesh State Electronics Development Corporation Ltd.  </v>
      </c>
      <c r="D447" s="6" t="s">
        <v>397</v>
      </c>
      <c r="E447" s="46" t="str">
        <f>VLOOKUP(D447,[1]Sheet1!$B:$C,2,0)</f>
        <v>M.P. State Electronics Development Corporation Ltd</v>
      </c>
      <c r="F447" s="6">
        <v>0</v>
      </c>
      <c r="G447" s="6">
        <v>58165</v>
      </c>
      <c r="H447" s="6">
        <v>44449</v>
      </c>
      <c r="I447" s="6">
        <v>13716</v>
      </c>
      <c r="J447" s="6">
        <v>0</v>
      </c>
      <c r="K447" s="6">
        <v>0</v>
      </c>
      <c r="L447" s="6">
        <v>0</v>
      </c>
      <c r="M447" s="6">
        <v>599228</v>
      </c>
      <c r="N447" s="6">
        <v>141086</v>
      </c>
      <c r="O447" s="6">
        <v>93138</v>
      </c>
      <c r="P447" s="6">
        <v>203066</v>
      </c>
      <c r="Q447" s="2">
        <f t="shared" si="6"/>
        <v>44449</v>
      </c>
    </row>
    <row r="448" spans="1:18" ht="19.5" hidden="1" customHeight="1">
      <c r="A448" s="44">
        <v>447</v>
      </c>
      <c r="B448" s="6" t="s">
        <v>396</v>
      </c>
      <c r="C448" s="46" t="str">
        <f>VLOOKUP(B448,[1]Sheet1!$B:$C,2,0)</f>
        <v xml:space="preserve">Madhya Pradesh State Electronics Development Corporation Ltd.  </v>
      </c>
      <c r="D448" s="6" t="s">
        <v>398</v>
      </c>
      <c r="E448" s="46" t="str">
        <f>VLOOKUP(D448,[1]Sheet1!$B:$C,2,0)</f>
        <v>Madhya Pradesh State Electronics Development Corporation Ltd.</v>
      </c>
      <c r="F448" s="6">
        <v>0</v>
      </c>
      <c r="G448" s="6">
        <v>9525</v>
      </c>
      <c r="H448" s="6">
        <v>7205</v>
      </c>
      <c r="I448" s="6">
        <v>2320</v>
      </c>
      <c r="J448" s="6">
        <v>0</v>
      </c>
      <c r="K448" s="6">
        <v>0</v>
      </c>
      <c r="L448" s="6">
        <v>0</v>
      </c>
      <c r="M448" s="6">
        <v>67277</v>
      </c>
      <c r="N448" s="6">
        <v>31003</v>
      </c>
      <c r="O448" s="6">
        <v>16862</v>
      </c>
      <c r="P448" s="6">
        <v>24177</v>
      </c>
      <c r="Q448" s="2">
        <f t="shared" si="6"/>
        <v>7205</v>
      </c>
    </row>
    <row r="449" spans="1:17" ht="19.5" hidden="1" customHeight="1">
      <c r="A449" s="44">
        <v>448</v>
      </c>
      <c r="B449" s="6" t="s">
        <v>399</v>
      </c>
      <c r="C449" s="46" t="str">
        <f>VLOOKUP(B449,[1]Sheet1!$B:$C,2,0)</f>
        <v>Atalji Janasnehi Directorate, Government of Karnataka</v>
      </c>
      <c r="D449" s="6" t="s">
        <v>400</v>
      </c>
      <c r="E449" s="46" t="str">
        <f>VLOOKUP(D449,[1]Sheet1!$B:$C,2,0)</f>
        <v>Atalji Janasnehi Directorate, GOK</v>
      </c>
      <c r="F449" s="6">
        <v>0</v>
      </c>
      <c r="G449" s="6">
        <v>11565</v>
      </c>
      <c r="H449" s="6">
        <v>8011</v>
      </c>
      <c r="I449" s="6">
        <v>3554</v>
      </c>
      <c r="J449" s="6">
        <v>0</v>
      </c>
      <c r="K449" s="6">
        <v>0</v>
      </c>
      <c r="L449" s="6">
        <v>776</v>
      </c>
      <c r="M449" s="6">
        <v>52525</v>
      </c>
      <c r="N449" s="6">
        <v>39654</v>
      </c>
      <c r="O449" s="6">
        <v>9686</v>
      </c>
      <c r="P449" s="6">
        <v>19911</v>
      </c>
      <c r="Q449" s="2">
        <f t="shared" si="6"/>
        <v>7235</v>
      </c>
    </row>
    <row r="450" spans="1:17" ht="19.5" hidden="1" customHeight="1">
      <c r="A450" s="44">
        <v>449</v>
      </c>
      <c r="B450" s="6" t="s">
        <v>401</v>
      </c>
      <c r="C450" s="46" t="str">
        <f>VLOOKUP(B450,[1]Sheet1!$B:$C,2,0)</f>
        <v>Directorate of Social welfare, A&amp;N Islands</v>
      </c>
      <c r="D450" s="6" t="s">
        <v>402</v>
      </c>
      <c r="E450" s="46" t="str">
        <f>VLOOKUP(D450,[1]Sheet1!$B:$C,2,0)</f>
        <v xml:space="preserve"> Directorate of Social welfare, A&amp;N Islands</v>
      </c>
      <c r="F450" s="6">
        <v>0</v>
      </c>
      <c r="G450" s="6">
        <v>91</v>
      </c>
      <c r="H450" s="6">
        <v>91</v>
      </c>
      <c r="I450" s="6">
        <v>0</v>
      </c>
      <c r="J450" s="6">
        <v>0</v>
      </c>
      <c r="K450" s="6">
        <v>0</v>
      </c>
      <c r="L450" s="6">
        <v>0</v>
      </c>
      <c r="M450" s="6">
        <v>1</v>
      </c>
      <c r="N450" s="6">
        <v>7</v>
      </c>
      <c r="O450" s="6">
        <v>0</v>
      </c>
      <c r="P450" s="6">
        <v>0</v>
      </c>
      <c r="Q450" s="2">
        <f t="shared" si="6"/>
        <v>91</v>
      </c>
    </row>
    <row r="451" spans="1:17" ht="19.5" hidden="1" customHeight="1">
      <c r="A451" s="44">
        <v>450</v>
      </c>
      <c r="B451" s="6" t="s">
        <v>403</v>
      </c>
      <c r="C451" s="46" t="str">
        <f>VLOOKUP(B451,[1]Sheet1!$B:$C,2,0)</f>
        <v>School Education &amp; Sports, A&amp;N Islands</v>
      </c>
      <c r="D451" s="6" t="s">
        <v>404</v>
      </c>
      <c r="E451" s="46" t="str">
        <f>VLOOKUP(D451,[1]Sheet1!$B:$C,2,0)</f>
        <v>Dept. of School Education ,A&amp;N Islands</v>
      </c>
      <c r="F451" s="6">
        <v>0</v>
      </c>
      <c r="G451" s="6">
        <v>62</v>
      </c>
      <c r="H451" s="6">
        <v>40</v>
      </c>
      <c r="I451" s="6">
        <v>22</v>
      </c>
      <c r="J451" s="6">
        <v>0</v>
      </c>
      <c r="K451" s="6">
        <v>0</v>
      </c>
      <c r="L451" s="6">
        <v>0</v>
      </c>
      <c r="M451" s="6">
        <v>1005</v>
      </c>
      <c r="N451" s="6">
        <v>2</v>
      </c>
      <c r="O451" s="6">
        <v>592</v>
      </c>
      <c r="P451" s="6">
        <v>157</v>
      </c>
      <c r="Q451" s="2">
        <f t="shared" ref="Q451:Q514" si="7">H451-L451</f>
        <v>40</v>
      </c>
    </row>
    <row r="452" spans="1:17" ht="19.5" hidden="1" customHeight="1">
      <c r="A452" s="44">
        <v>451</v>
      </c>
      <c r="B452" s="6" t="s">
        <v>496</v>
      </c>
      <c r="C452" s="46" t="str">
        <f>VLOOKUP(B452,[1]Sheet1!$B:$C,2,0)</f>
        <v>Commissioner of School Education AP</v>
      </c>
      <c r="D452" s="6" t="s">
        <v>499</v>
      </c>
      <c r="E452" s="46" t="str">
        <f>VLOOKUP(D452,[1]Sheet1!$B:$C,2,0)</f>
        <v>Dept. of School Education ,Govt of Andhra Pradesh</v>
      </c>
      <c r="F452" s="6">
        <v>0</v>
      </c>
      <c r="G452" s="6">
        <v>1242</v>
      </c>
      <c r="H452" s="6">
        <v>1099</v>
      </c>
      <c r="I452" s="6">
        <v>143</v>
      </c>
      <c r="J452" s="6">
        <v>0</v>
      </c>
      <c r="K452" s="6">
        <v>0</v>
      </c>
      <c r="L452" s="6">
        <v>0</v>
      </c>
      <c r="M452" s="6">
        <v>10701</v>
      </c>
      <c r="N452" s="6">
        <v>47960</v>
      </c>
      <c r="O452" s="6">
        <v>2475</v>
      </c>
      <c r="P452" s="6">
        <v>2641</v>
      </c>
      <c r="Q452" s="2">
        <f t="shared" si="7"/>
        <v>1099</v>
      </c>
    </row>
    <row r="453" spans="1:17" ht="19.5" hidden="1" customHeight="1">
      <c r="A453" s="44">
        <v>452</v>
      </c>
      <c r="B453" s="6" t="s">
        <v>785</v>
      </c>
      <c r="C453" s="46" t="str">
        <f>VLOOKUP(B453,[1]Sheet1!$B:$C,2,0)</f>
        <v>Social Welfare Deptt.,Govt of Bihar</v>
      </c>
      <c r="D453" s="6" t="s">
        <v>786</v>
      </c>
      <c r="E453" s="46" t="str">
        <f>VLOOKUP(D453,[1]Sheet1!$B:$C,2,0)</f>
        <v>Social Welfare Deptt.,Govt of Bihar</v>
      </c>
      <c r="F453" s="6">
        <v>0</v>
      </c>
      <c r="G453" s="6">
        <v>4251</v>
      </c>
      <c r="H453" s="6">
        <v>3285</v>
      </c>
      <c r="I453" s="6">
        <v>966</v>
      </c>
      <c r="J453" s="6">
        <v>0</v>
      </c>
      <c r="K453" s="6">
        <v>0</v>
      </c>
      <c r="L453" s="6">
        <v>0</v>
      </c>
      <c r="M453" s="6">
        <v>2687</v>
      </c>
      <c r="N453" s="6">
        <v>1428</v>
      </c>
      <c r="O453" s="6">
        <v>340</v>
      </c>
      <c r="P453" s="6">
        <v>1094</v>
      </c>
      <c r="Q453" s="2">
        <f t="shared" si="7"/>
        <v>3285</v>
      </c>
    </row>
    <row r="454" spans="1:17" ht="19.5" hidden="1" customHeight="1">
      <c r="A454" s="44">
        <v>453</v>
      </c>
      <c r="B454" s="6" t="s">
        <v>405</v>
      </c>
      <c r="C454" s="46" t="str">
        <f>VLOOKUP(B454,[1]Sheet1!$B:$C,2,0)</f>
        <v>Women and Child Development, Chandigarh</v>
      </c>
      <c r="D454" s="6" t="s">
        <v>406</v>
      </c>
      <c r="E454" s="46" t="str">
        <f>VLOOKUP(D454,[1]Sheet1!$B:$C,2,0)</f>
        <v>Women and Child Development, Chandigarh</v>
      </c>
      <c r="F454" s="6">
        <v>0</v>
      </c>
      <c r="G454" s="6">
        <v>23</v>
      </c>
      <c r="H454" s="6">
        <v>22</v>
      </c>
      <c r="I454" s="6">
        <v>1</v>
      </c>
      <c r="J454" s="6">
        <v>0</v>
      </c>
      <c r="K454" s="6">
        <v>0</v>
      </c>
      <c r="L454" s="6">
        <v>16</v>
      </c>
      <c r="M454" s="6">
        <v>36</v>
      </c>
      <c r="N454" s="6">
        <v>52</v>
      </c>
      <c r="O454" s="6">
        <v>6</v>
      </c>
      <c r="P454" s="6">
        <v>12</v>
      </c>
      <c r="Q454" s="2">
        <f t="shared" si="7"/>
        <v>6</v>
      </c>
    </row>
    <row r="455" spans="1:17" ht="19.5" hidden="1" customHeight="1">
      <c r="A455" s="44">
        <v>454</v>
      </c>
      <c r="B455" s="45" t="s">
        <v>881</v>
      </c>
      <c r="C455" s="46" t="str">
        <f>VLOOKUP(B455,[1]Sheet1!$B:$C,2,0)</f>
        <v>Director School Education UT Chandigarh</v>
      </c>
      <c r="D455" s="6" t="s">
        <v>882</v>
      </c>
      <c r="E455" s="46" t="str">
        <f>VLOOKUP(D455,[1]Sheet1!$B:$C,2,0)</f>
        <v>Sarva Siksha Abhiyan Society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17003</v>
      </c>
      <c r="N455" s="6">
        <v>2</v>
      </c>
      <c r="O455" s="6">
        <v>7004</v>
      </c>
      <c r="P455" s="6">
        <v>3895</v>
      </c>
      <c r="Q455" s="2">
        <f t="shared" si="7"/>
        <v>0</v>
      </c>
    </row>
    <row r="456" spans="1:17" ht="19.5" hidden="1" customHeight="1">
      <c r="A456" s="44">
        <v>455</v>
      </c>
      <c r="B456" s="6" t="s">
        <v>834</v>
      </c>
      <c r="C456" s="46" t="str">
        <f>VLOOKUP(B456,[1]Sheet1!$B:$C,2,0)</f>
        <v>Directorate Women and Child Development Chhattisgarh</v>
      </c>
      <c r="D456" s="6" t="s">
        <v>835</v>
      </c>
      <c r="E456" s="46" t="str">
        <f>VLOOKUP(D456,[1]Sheet1!$B:$C,2,0)</f>
        <v>Directorate of Women and Child Development Chhattisgarh</v>
      </c>
      <c r="F456" s="6">
        <v>0</v>
      </c>
      <c r="G456" s="6">
        <v>1154</v>
      </c>
      <c r="H456" s="6">
        <v>824</v>
      </c>
      <c r="I456" s="6">
        <v>330</v>
      </c>
      <c r="J456" s="6">
        <v>0</v>
      </c>
      <c r="K456" s="6">
        <v>0</v>
      </c>
      <c r="L456" s="6">
        <v>0</v>
      </c>
      <c r="M456" s="6">
        <v>5403</v>
      </c>
      <c r="N456" s="6">
        <v>926</v>
      </c>
      <c r="O456" s="6">
        <v>1411</v>
      </c>
      <c r="P456" s="6">
        <v>1179</v>
      </c>
      <c r="Q456" s="2">
        <f t="shared" si="7"/>
        <v>824</v>
      </c>
    </row>
    <row r="457" spans="1:17" ht="19.5" hidden="1" customHeight="1">
      <c r="A457" s="44">
        <v>456</v>
      </c>
      <c r="B457" s="6" t="s">
        <v>407</v>
      </c>
      <c r="C457" s="46" t="str">
        <f>VLOOKUP(B457,[1]Sheet1!$B:$C,2,0)</f>
        <v>Women &amp; Child Development, Govt. of Gujarat</v>
      </c>
      <c r="D457" s="6" t="s">
        <v>408</v>
      </c>
      <c r="E457" s="46" t="str">
        <f>VLOOKUP(D457,[1]Sheet1!$B:$C,2,0)</f>
        <v>Director ICDS, Women &amp; Child Development, Govt. of Gujarat</v>
      </c>
      <c r="F457" s="6">
        <v>0</v>
      </c>
      <c r="G457" s="6">
        <v>44132</v>
      </c>
      <c r="H457" s="6">
        <v>38097</v>
      </c>
      <c r="I457" s="6">
        <v>6035</v>
      </c>
      <c r="J457" s="6">
        <v>0</v>
      </c>
      <c r="K457" s="6">
        <v>0</v>
      </c>
      <c r="L457" s="6">
        <v>0</v>
      </c>
      <c r="M457" s="6">
        <v>56484</v>
      </c>
      <c r="N457" s="6">
        <v>25680</v>
      </c>
      <c r="O457" s="6">
        <v>12516</v>
      </c>
      <c r="P457" s="6">
        <v>18978</v>
      </c>
      <c r="Q457" s="2">
        <f t="shared" si="7"/>
        <v>38097</v>
      </c>
    </row>
    <row r="458" spans="1:17" ht="19.5" hidden="1" customHeight="1">
      <c r="A458" s="44">
        <v>457</v>
      </c>
      <c r="B458" s="6" t="s">
        <v>487</v>
      </c>
      <c r="C458" s="46" t="str">
        <f>VLOOKUP(B458,[1]Sheet1!$B:$C,2,0)</f>
        <v>Education Department, Govt. of Gujarat</v>
      </c>
      <c r="D458" s="6" t="s">
        <v>488</v>
      </c>
      <c r="E458" s="46" t="str">
        <f>VLOOKUP(D458,[1]Sheet1!$B:$C,2,0)</f>
        <v>Director of primary education,  Gujarat</v>
      </c>
      <c r="F458" s="6">
        <v>0</v>
      </c>
      <c r="G458" s="6">
        <v>8627</v>
      </c>
      <c r="H458" s="6">
        <v>3071</v>
      </c>
      <c r="I458" s="6">
        <v>5556</v>
      </c>
      <c r="J458" s="6">
        <v>0</v>
      </c>
      <c r="K458" s="6">
        <v>0</v>
      </c>
      <c r="L458" s="6">
        <v>0</v>
      </c>
      <c r="M458" s="6">
        <v>83273</v>
      </c>
      <c r="N458" s="6">
        <v>12281</v>
      </c>
      <c r="O458" s="6">
        <v>35683</v>
      </c>
      <c r="P458" s="6">
        <v>11561</v>
      </c>
      <c r="Q458" s="2">
        <f t="shared" si="7"/>
        <v>3071</v>
      </c>
    </row>
    <row r="459" spans="1:17" ht="19.5" hidden="1" customHeight="1">
      <c r="A459" s="44">
        <v>458</v>
      </c>
      <c r="B459" s="45" t="s">
        <v>487</v>
      </c>
      <c r="C459" s="46" t="str">
        <f>VLOOKUP(B459,[1]Sheet1!$B:$C,2,0)</f>
        <v>Education Department, Govt. of Gujarat</v>
      </c>
      <c r="D459" s="45" t="s">
        <v>796</v>
      </c>
      <c r="E459" s="46" t="str">
        <f>VLOOKUP(D459,[1]Sheet1!$B:$C,2,0)</f>
        <v>Commissioner of school,  Gujarat</v>
      </c>
      <c r="F459" s="6">
        <v>0</v>
      </c>
      <c r="G459" s="6">
        <v>1210</v>
      </c>
      <c r="H459" s="6">
        <v>492</v>
      </c>
      <c r="I459" s="6">
        <v>718</v>
      </c>
      <c r="J459" s="6">
        <v>0</v>
      </c>
      <c r="K459" s="6">
        <v>0</v>
      </c>
      <c r="L459" s="6">
        <v>0</v>
      </c>
      <c r="M459" s="6">
        <v>18465</v>
      </c>
      <c r="N459" s="6">
        <v>3340</v>
      </c>
      <c r="O459" s="6">
        <v>1242</v>
      </c>
      <c r="P459" s="6">
        <v>8664</v>
      </c>
      <c r="Q459" s="2">
        <f t="shared" si="7"/>
        <v>492</v>
      </c>
    </row>
    <row r="460" spans="1:17" ht="19.5" hidden="1" customHeight="1">
      <c r="A460" s="44">
        <v>459</v>
      </c>
      <c r="B460" s="45" t="s">
        <v>847</v>
      </c>
      <c r="C460" s="46" t="str">
        <f>VLOOKUP(B460,[1]Sheet1!$B:$C,2,0)</f>
        <v>Department of WCD, Haryana</v>
      </c>
      <c r="D460" s="45" t="s">
        <v>848</v>
      </c>
      <c r="E460" s="46" t="str">
        <f>VLOOKUP(D460,[1]Sheet1!$B:$C,2,0)</f>
        <v>Department of WCD, Haryana</v>
      </c>
      <c r="F460" s="47">
        <v>0</v>
      </c>
      <c r="G460" s="6">
        <v>1758</v>
      </c>
      <c r="H460" s="6">
        <v>1521</v>
      </c>
      <c r="I460" s="6">
        <v>237</v>
      </c>
      <c r="J460" s="47">
        <v>0</v>
      </c>
      <c r="K460" s="6">
        <v>0</v>
      </c>
      <c r="L460" s="6">
        <v>0</v>
      </c>
      <c r="M460" s="6">
        <v>7939</v>
      </c>
      <c r="N460" s="6">
        <v>3609</v>
      </c>
      <c r="O460" s="6">
        <v>2006</v>
      </c>
      <c r="P460" s="6">
        <v>2116</v>
      </c>
      <c r="Q460" s="2">
        <f t="shared" si="7"/>
        <v>1521</v>
      </c>
    </row>
    <row r="461" spans="1:17" ht="19.5" hidden="1" customHeight="1">
      <c r="A461" s="44">
        <v>460</v>
      </c>
      <c r="B461" s="6" t="s">
        <v>409</v>
      </c>
      <c r="C461" s="46" t="str">
        <f>VLOOKUP(B461,[1]Sheet1!$B:$C,2,0)</f>
        <v>Directorate of Secondary Education, Haryana</v>
      </c>
      <c r="D461" s="6" t="s">
        <v>410</v>
      </c>
      <c r="E461" s="46" t="str">
        <f>VLOOKUP(D461,[1]Sheet1!$B:$C,2,0)</f>
        <v>Directorate of Secondary Education, Haryana</v>
      </c>
      <c r="F461" s="6">
        <v>0</v>
      </c>
      <c r="G461" s="6">
        <v>11182</v>
      </c>
      <c r="H461" s="6">
        <v>7673</v>
      </c>
      <c r="I461" s="6">
        <v>3509</v>
      </c>
      <c r="J461" s="6">
        <v>0</v>
      </c>
      <c r="K461" s="6">
        <v>0</v>
      </c>
      <c r="L461" s="6">
        <v>0</v>
      </c>
      <c r="M461" s="6">
        <v>59527</v>
      </c>
      <c r="N461" s="6">
        <v>20753</v>
      </c>
      <c r="O461" s="6">
        <v>12896</v>
      </c>
      <c r="P461" s="6">
        <v>16869</v>
      </c>
      <c r="Q461" s="2">
        <f t="shared" si="7"/>
        <v>7673</v>
      </c>
    </row>
    <row r="462" spans="1:17" ht="19.5" hidden="1" customHeight="1">
      <c r="A462" s="44">
        <v>461</v>
      </c>
      <c r="B462" s="6" t="s">
        <v>411</v>
      </c>
      <c r="C462" s="46" t="str">
        <f>VLOOKUP(B462,[1]Sheet1!$B:$C,2,0)</f>
        <v>Directorate of Woman and Child Development, Government of Himachal Pradesh</v>
      </c>
      <c r="D462" s="6" t="s">
        <v>412</v>
      </c>
      <c r="E462" s="46" t="str">
        <f>VLOOKUP(D462,[1]Sheet1!$B:$C,2,0)</f>
        <v>Director, Woman and Child Development, Govt. of Himachal Pradesh</v>
      </c>
      <c r="F462" s="6">
        <v>0</v>
      </c>
      <c r="G462" s="6">
        <v>1805</v>
      </c>
      <c r="H462" s="6">
        <v>961</v>
      </c>
      <c r="I462" s="6">
        <v>844</v>
      </c>
      <c r="J462" s="6">
        <v>0</v>
      </c>
      <c r="K462" s="6">
        <v>0</v>
      </c>
      <c r="L462" s="6">
        <v>6</v>
      </c>
      <c r="M462" s="6">
        <v>3793</v>
      </c>
      <c r="N462" s="6">
        <v>1375</v>
      </c>
      <c r="O462" s="6">
        <v>960</v>
      </c>
      <c r="P462" s="6">
        <v>1086</v>
      </c>
      <c r="Q462" s="2">
        <f t="shared" si="7"/>
        <v>955</v>
      </c>
    </row>
    <row r="463" spans="1:17" ht="19.5" hidden="1" customHeight="1">
      <c r="A463" s="44">
        <v>462</v>
      </c>
      <c r="B463" s="6" t="s">
        <v>479</v>
      </c>
      <c r="C463" s="46" t="str">
        <f>VLOOKUP(B463,[1]Sheet1!$B:$C,2,0)</f>
        <v>School Education and Literacy Department</v>
      </c>
      <c r="D463" s="6" t="s">
        <v>480</v>
      </c>
      <c r="E463" s="46" t="str">
        <f>VLOOKUP(D463,[1]Sheet1!$B:$C,2,0)</f>
        <v>School Education and Literacy Department, Govt. of Jharkhand</v>
      </c>
      <c r="F463" s="6">
        <v>0</v>
      </c>
      <c r="G463" s="6">
        <v>2162</v>
      </c>
      <c r="H463" s="6">
        <v>1078</v>
      </c>
      <c r="I463" s="6">
        <v>1084</v>
      </c>
      <c r="J463" s="6">
        <v>0</v>
      </c>
      <c r="K463" s="6">
        <v>0</v>
      </c>
      <c r="L463" s="6">
        <v>0</v>
      </c>
      <c r="M463" s="6">
        <v>9737</v>
      </c>
      <c r="N463" s="6">
        <v>1173</v>
      </c>
      <c r="O463" s="6">
        <v>2875</v>
      </c>
      <c r="P463" s="6">
        <v>2528</v>
      </c>
      <c r="Q463" s="2">
        <f t="shared" si="7"/>
        <v>1078</v>
      </c>
    </row>
    <row r="464" spans="1:17" ht="19.5" hidden="1" customHeight="1">
      <c r="A464" s="44">
        <v>463</v>
      </c>
      <c r="B464" s="6" t="s">
        <v>413</v>
      </c>
      <c r="C464" s="46" t="str">
        <f>VLOOKUP(B464,[1]Sheet1!$B:$C,2,0)</f>
        <v>WCD Govt. of MP</v>
      </c>
      <c r="D464" s="6" t="s">
        <v>414</v>
      </c>
      <c r="E464" s="46" t="str">
        <f>VLOOKUP(D464,[1]Sheet1!$B:$C,2,0)</f>
        <v>WCD Govt. of MP</v>
      </c>
      <c r="F464" s="6">
        <v>0</v>
      </c>
      <c r="G464" s="6">
        <v>13666</v>
      </c>
      <c r="H464" s="6">
        <v>10429</v>
      </c>
      <c r="I464" s="6">
        <v>3237</v>
      </c>
      <c r="J464" s="6">
        <v>0</v>
      </c>
      <c r="K464" s="6">
        <v>0</v>
      </c>
      <c r="L464" s="6">
        <v>183</v>
      </c>
      <c r="M464" s="6">
        <v>77053</v>
      </c>
      <c r="N464" s="6">
        <v>22430</v>
      </c>
      <c r="O464" s="6">
        <v>14610</v>
      </c>
      <c r="P464" s="6">
        <v>26300</v>
      </c>
      <c r="Q464" s="2">
        <f t="shared" si="7"/>
        <v>10246</v>
      </c>
    </row>
    <row r="465" spans="1:17" ht="19.5" hidden="1" customHeight="1">
      <c r="A465" s="44">
        <v>464</v>
      </c>
      <c r="B465" s="6" t="s">
        <v>415</v>
      </c>
      <c r="C465" s="46" t="str">
        <f>VLOOKUP(B465,[1]Sheet1!$B:$C,2,0)</f>
        <v>Women &amp; Child  Devlopment, Maharashtra</v>
      </c>
      <c r="D465" s="6" t="s">
        <v>416</v>
      </c>
      <c r="E465" s="46" t="str">
        <f>VLOOKUP(D465,[1]Sheet1!$B:$C,2,0)</f>
        <v>Women &amp; Child  Devlopment, Maharashtra</v>
      </c>
      <c r="F465" s="6">
        <v>0</v>
      </c>
      <c r="G465" s="6">
        <v>28429</v>
      </c>
      <c r="H465" s="6">
        <v>23913</v>
      </c>
      <c r="I465" s="6">
        <v>4516</v>
      </c>
      <c r="J465" s="6">
        <v>0</v>
      </c>
      <c r="K465" s="6">
        <v>0</v>
      </c>
      <c r="L465" s="6">
        <v>0</v>
      </c>
      <c r="M465" s="6">
        <v>69791</v>
      </c>
      <c r="N465" s="6">
        <v>21488</v>
      </c>
      <c r="O465" s="6">
        <v>12394</v>
      </c>
      <c r="P465" s="6">
        <v>18968</v>
      </c>
      <c r="Q465" s="2">
        <f t="shared" si="7"/>
        <v>23913</v>
      </c>
    </row>
    <row r="466" spans="1:17" ht="19.5" hidden="1" customHeight="1">
      <c r="A466" s="44">
        <v>465</v>
      </c>
      <c r="B466" s="6" t="s">
        <v>415</v>
      </c>
      <c r="C466" s="46" t="str">
        <f>VLOOKUP(B466,[1]Sheet1!$B:$C,2,0)</f>
        <v>Women &amp; Child  Devlopment, Maharashtra</v>
      </c>
      <c r="D466" s="6" t="s">
        <v>802</v>
      </c>
      <c r="E466" s="46" t="str">
        <f>VLOOKUP(D466,[1]Sheet1!$B:$C,2,0)</f>
        <v>MahaIT Corporation Ltd</v>
      </c>
      <c r="F466" s="6">
        <v>0</v>
      </c>
      <c r="G466" s="6">
        <v>33130</v>
      </c>
      <c r="H466" s="6">
        <v>26416</v>
      </c>
      <c r="I466" s="6">
        <v>6714</v>
      </c>
      <c r="J466" s="6">
        <v>0</v>
      </c>
      <c r="K466" s="6">
        <v>0</v>
      </c>
      <c r="L466" s="6">
        <v>0</v>
      </c>
      <c r="M466" s="6">
        <v>151340</v>
      </c>
      <c r="N466" s="6">
        <v>39407</v>
      </c>
      <c r="O466" s="6">
        <v>19481</v>
      </c>
      <c r="P466" s="6">
        <v>35579</v>
      </c>
      <c r="Q466" s="2">
        <f t="shared" si="7"/>
        <v>26416</v>
      </c>
    </row>
    <row r="467" spans="1:17" ht="19.5" hidden="1" customHeight="1">
      <c r="A467" s="44">
        <v>466</v>
      </c>
      <c r="B467" s="6" t="s">
        <v>1022</v>
      </c>
      <c r="C467" s="46" t="str">
        <f>VLOOKUP(B467,[1]Sheet1!$B:$C,2,0)</f>
        <v>School Education &amp; Sports, Govt. of Maharashtra</v>
      </c>
      <c r="D467" s="6" t="s">
        <v>1029</v>
      </c>
      <c r="E467" s="46" t="str">
        <f>VLOOKUP(D467,[1]Sheet1!$B:$C,2,0)</f>
        <v>School Education &amp; Sports, Maharashtra Circle</v>
      </c>
      <c r="F467" s="6">
        <v>0</v>
      </c>
      <c r="G467" s="6">
        <v>325</v>
      </c>
      <c r="H467" s="6">
        <v>196</v>
      </c>
      <c r="I467" s="6">
        <v>129</v>
      </c>
      <c r="J467" s="6">
        <v>0</v>
      </c>
      <c r="K467" s="6">
        <v>0</v>
      </c>
      <c r="L467" s="6">
        <v>0</v>
      </c>
      <c r="M467" s="6">
        <v>1320</v>
      </c>
      <c r="N467" s="6">
        <v>639</v>
      </c>
      <c r="O467" s="6">
        <v>806</v>
      </c>
      <c r="P467" s="6">
        <v>145</v>
      </c>
      <c r="Q467" s="2">
        <f t="shared" si="7"/>
        <v>196</v>
      </c>
    </row>
    <row r="468" spans="1:17" ht="19.5" hidden="1" customHeight="1">
      <c r="A468" s="44">
        <v>467</v>
      </c>
      <c r="B468" s="6" t="s">
        <v>752</v>
      </c>
      <c r="C468" s="46" t="str">
        <f>VLOOKUP(B468,[1]Sheet1!$B:$C,2,0)</f>
        <v>School Education &amp; Sports, Delhi</v>
      </c>
      <c r="D468" s="45" t="s">
        <v>753</v>
      </c>
      <c r="E468" s="46" t="str">
        <f>VLOOKUP(D468,[1]Sheet1!$B:$C,2,0)</f>
        <v>School Education &amp; Sports, Delhi</v>
      </c>
      <c r="F468" s="6">
        <v>0</v>
      </c>
      <c r="G468" s="6">
        <v>1772</v>
      </c>
      <c r="H468" s="6">
        <v>1402</v>
      </c>
      <c r="I468" s="6">
        <v>370</v>
      </c>
      <c r="J468" s="6">
        <v>0</v>
      </c>
      <c r="K468" s="6">
        <v>0</v>
      </c>
      <c r="L468" s="6">
        <v>0</v>
      </c>
      <c r="M468" s="6">
        <v>10509</v>
      </c>
      <c r="N468" s="6">
        <v>1182</v>
      </c>
      <c r="O468" s="6">
        <v>1309</v>
      </c>
      <c r="P468" s="6">
        <v>2611</v>
      </c>
      <c r="Q468" s="2">
        <f t="shared" si="7"/>
        <v>1402</v>
      </c>
    </row>
    <row r="469" spans="1:17" ht="19.5" hidden="1" customHeight="1">
      <c r="A469" s="44">
        <v>468</v>
      </c>
      <c r="B469" s="6" t="s">
        <v>857</v>
      </c>
      <c r="C469" s="46" t="str">
        <f>VLOOKUP(B469,[1]Sheet1!$B:$C,2,0)</f>
        <v>DEPARTMENT OF WOMEN AND CHILD DEVELOPMENT PONDICHERRY</v>
      </c>
      <c r="D469" s="6" t="s">
        <v>858</v>
      </c>
      <c r="E469" s="46" t="str">
        <f>VLOOKUP(D469,[1]Sheet1!$B:$C,2,0)</f>
        <v>DEPARTMENT OF WOMEN AND CHILD DEVELOPMENT PONDICHERRY</v>
      </c>
      <c r="F469" s="6">
        <v>0</v>
      </c>
      <c r="G469" s="6">
        <v>5</v>
      </c>
      <c r="H469" s="6">
        <v>5</v>
      </c>
      <c r="I469" s="6">
        <v>0</v>
      </c>
      <c r="J469" s="6">
        <v>0</v>
      </c>
      <c r="K469" s="6">
        <v>0</v>
      </c>
      <c r="L469" s="6">
        <v>0</v>
      </c>
      <c r="M469" s="6">
        <v>1</v>
      </c>
      <c r="N469" s="6">
        <v>1</v>
      </c>
      <c r="O469" s="6">
        <v>0</v>
      </c>
      <c r="P469" s="6">
        <v>0</v>
      </c>
      <c r="Q469" s="2">
        <f t="shared" si="7"/>
        <v>5</v>
      </c>
    </row>
    <row r="470" spans="1:17" ht="19.5" hidden="1" customHeight="1">
      <c r="A470" s="44">
        <v>469</v>
      </c>
      <c r="B470" s="6" t="s">
        <v>872</v>
      </c>
      <c r="C470" s="46" t="str">
        <f>VLOOKUP(B470,[1]Sheet1!$B:$C,2,0)</f>
        <v xml:space="preserve"> STATE PROJECT DIRECTOR SAMAGRA SHIKSHA PONDICHERRY</v>
      </c>
      <c r="D470" s="45" t="s">
        <v>874</v>
      </c>
      <c r="E470" s="46" t="str">
        <f>VLOOKUP(D470,[1]Sheet1!$B:$C,2,0)</f>
        <v>STATE PROJECT OFFICE SAMAGRA SHIKSHA PUDUCHERRY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1969</v>
      </c>
      <c r="N470" s="6">
        <v>1</v>
      </c>
      <c r="O470" s="6">
        <v>860</v>
      </c>
      <c r="P470" s="6">
        <v>877</v>
      </c>
      <c r="Q470" s="2">
        <f t="shared" si="7"/>
        <v>0</v>
      </c>
    </row>
    <row r="471" spans="1:17" ht="19.5" hidden="1" customHeight="1">
      <c r="A471" s="44">
        <v>470</v>
      </c>
      <c r="B471" s="6" t="s">
        <v>859</v>
      </c>
      <c r="C471" s="46" t="str">
        <f>VLOOKUP(B471,[1]Sheet1!$B:$C,2,0)</f>
        <v>School Education Deparment</v>
      </c>
      <c r="D471" s="6" t="s">
        <v>860</v>
      </c>
      <c r="E471" s="46" t="str">
        <f>VLOOKUP(D471,[1]Sheet1!$B:$C,2,0)</f>
        <v>School Education Deparment</v>
      </c>
      <c r="F471" s="6">
        <v>0</v>
      </c>
      <c r="G471" s="6">
        <v>18748</v>
      </c>
      <c r="H471" s="6">
        <v>7210</v>
      </c>
      <c r="I471" s="6">
        <v>11538</v>
      </c>
      <c r="J471" s="6">
        <v>0</v>
      </c>
      <c r="K471" s="6">
        <v>0</v>
      </c>
      <c r="L471" s="6">
        <v>0</v>
      </c>
      <c r="M471" s="6">
        <v>56548</v>
      </c>
      <c r="N471" s="6">
        <v>18313</v>
      </c>
      <c r="O471" s="6">
        <v>10583</v>
      </c>
      <c r="P471" s="6">
        <v>15945</v>
      </c>
      <c r="Q471" s="2">
        <f t="shared" si="7"/>
        <v>7210</v>
      </c>
    </row>
    <row r="472" spans="1:17" ht="19.5" hidden="1" customHeight="1">
      <c r="A472" s="44">
        <v>471</v>
      </c>
      <c r="B472" s="6" t="s">
        <v>463</v>
      </c>
      <c r="C472" s="46" t="str">
        <f>VLOOKUP(B472,[1]Sheet1!$B:$C,2,0)</f>
        <v>Women Development and Child Welfare Department, Govt of Telangana</v>
      </c>
      <c r="D472" s="6" t="s">
        <v>464</v>
      </c>
      <c r="E472" s="46" t="str">
        <f>VLOOKUP(D472,[1]Sheet1!$B:$C,2,0)</f>
        <v>Women Development and Child Welfare Department, Govt of Telangana</v>
      </c>
      <c r="F472" s="6">
        <v>0</v>
      </c>
      <c r="G472" s="6">
        <v>84</v>
      </c>
      <c r="H472" s="6">
        <v>84</v>
      </c>
      <c r="I472" s="6">
        <v>0</v>
      </c>
      <c r="J472" s="6">
        <v>0</v>
      </c>
      <c r="K472" s="6">
        <v>0</v>
      </c>
      <c r="L472" s="6">
        <v>84</v>
      </c>
      <c r="M472" s="6">
        <v>0</v>
      </c>
      <c r="N472" s="6">
        <v>0</v>
      </c>
      <c r="O472" s="6">
        <v>0</v>
      </c>
      <c r="P472" s="6">
        <v>0</v>
      </c>
      <c r="Q472" s="2">
        <f t="shared" si="7"/>
        <v>0</v>
      </c>
    </row>
    <row r="473" spans="1:17" ht="19.5" hidden="1" customHeight="1">
      <c r="A473" s="44">
        <v>472</v>
      </c>
      <c r="B473" s="6" t="s">
        <v>418</v>
      </c>
      <c r="C473" s="46" t="str">
        <f>VLOOKUP(B473,[1]Sheet1!$B:$C,2,0)</f>
        <v>Deptt. Of School Education, Serva Shiksha Abhiyan,Govt. Of Telangana</v>
      </c>
      <c r="D473" s="6" t="s">
        <v>419</v>
      </c>
      <c r="E473" s="46" t="str">
        <f>VLOOKUP(D473,[1]Sheet1!$B:$C,2,0)</f>
        <v>Enrolment Agency Sarva Shiksha Abhiyan</v>
      </c>
      <c r="F473" s="6">
        <v>0</v>
      </c>
      <c r="G473" s="6">
        <v>3132</v>
      </c>
      <c r="H473" s="6">
        <v>2194</v>
      </c>
      <c r="I473" s="6">
        <v>938</v>
      </c>
      <c r="J473" s="6">
        <v>0</v>
      </c>
      <c r="K473" s="6">
        <v>0</v>
      </c>
      <c r="L473" s="6">
        <v>0</v>
      </c>
      <c r="M473" s="6">
        <v>49442</v>
      </c>
      <c r="N473" s="6">
        <v>7339</v>
      </c>
      <c r="O473" s="6">
        <v>33835</v>
      </c>
      <c r="P473" s="6">
        <v>6146</v>
      </c>
      <c r="Q473" s="2">
        <f t="shared" si="7"/>
        <v>2194</v>
      </c>
    </row>
    <row r="474" spans="1:17" ht="19.5" hidden="1" customHeight="1">
      <c r="A474" s="44">
        <v>473</v>
      </c>
      <c r="B474" s="45" t="s">
        <v>825</v>
      </c>
      <c r="C474" s="46" t="str">
        <f>VLOOKUP(B474,[1]Sheet1!$B:$C,2,0)</f>
        <v>Directorate of Social Welfare &amp; Social Education, Govt. of Tripura</v>
      </c>
      <c r="D474" s="45" t="s">
        <v>826</v>
      </c>
      <c r="E474" s="46" t="str">
        <f>VLOOKUP(D474,[1]Sheet1!$B:$C,2,0)</f>
        <v>Directorate of Social Welfare &amp; Social Education, Govt. of Tripura</v>
      </c>
      <c r="F474" s="6">
        <v>0</v>
      </c>
      <c r="G474" s="6">
        <v>347</v>
      </c>
      <c r="H474" s="6">
        <v>214</v>
      </c>
      <c r="I474" s="6">
        <v>133</v>
      </c>
      <c r="J474" s="6">
        <v>0</v>
      </c>
      <c r="K474" s="6">
        <v>0</v>
      </c>
      <c r="L474" s="6">
        <v>0</v>
      </c>
      <c r="M474" s="6">
        <v>738</v>
      </c>
      <c r="N474" s="6">
        <v>229</v>
      </c>
      <c r="O474" s="6">
        <v>101</v>
      </c>
      <c r="P474" s="6">
        <v>229</v>
      </c>
      <c r="Q474" s="2">
        <f t="shared" si="7"/>
        <v>214</v>
      </c>
    </row>
    <row r="475" spans="1:17" ht="19.5" hidden="1" customHeight="1">
      <c r="A475" s="44">
        <v>474</v>
      </c>
      <c r="B475" s="6" t="s">
        <v>754</v>
      </c>
      <c r="C475" s="46" t="str">
        <f>VLOOKUP(B475,[1]Sheet1!$B:$C,2,0)</f>
        <v>Directorate of Elementary Education ,Tripura</v>
      </c>
      <c r="D475" s="45" t="s">
        <v>755</v>
      </c>
      <c r="E475" s="46" t="str">
        <f>VLOOKUP(D475,[1]Sheet1!$B:$C,2,0)</f>
        <v>Directorate of Elementary Education, Tripura</v>
      </c>
      <c r="F475" s="6">
        <v>0</v>
      </c>
      <c r="G475" s="6">
        <v>217</v>
      </c>
      <c r="H475" s="6">
        <v>46</v>
      </c>
      <c r="I475" s="6">
        <v>171</v>
      </c>
      <c r="J475" s="6">
        <v>0</v>
      </c>
      <c r="K475" s="6">
        <v>0</v>
      </c>
      <c r="L475" s="6">
        <v>0</v>
      </c>
      <c r="M475" s="6">
        <v>531</v>
      </c>
      <c r="N475" s="6">
        <v>156</v>
      </c>
      <c r="O475" s="6">
        <v>81</v>
      </c>
      <c r="P475" s="6">
        <v>221</v>
      </c>
      <c r="Q475" s="2">
        <f t="shared" si="7"/>
        <v>46</v>
      </c>
    </row>
    <row r="476" spans="1:17" ht="19.5" hidden="1" customHeight="1">
      <c r="A476" s="44">
        <v>475</v>
      </c>
      <c r="B476" s="6" t="s">
        <v>787</v>
      </c>
      <c r="C476" s="46" t="str">
        <f>VLOOKUP(B476,[1]Sheet1!$B:$C,2,0)</f>
        <v>WCD UP</v>
      </c>
      <c r="D476" s="6" t="s">
        <v>788</v>
      </c>
      <c r="E476" s="46" t="str">
        <f>VLOOKUP(D476,[1]Sheet1!$B:$C,2,0)</f>
        <v>WCD UP</v>
      </c>
      <c r="F476" s="6">
        <v>0</v>
      </c>
      <c r="G476" s="6">
        <v>33440</v>
      </c>
      <c r="H476" s="6">
        <v>30975</v>
      </c>
      <c r="I476" s="6">
        <v>2465</v>
      </c>
      <c r="J476" s="6">
        <v>0</v>
      </c>
      <c r="K476" s="6">
        <v>0</v>
      </c>
      <c r="L476" s="6">
        <v>26194</v>
      </c>
      <c r="M476" s="6">
        <v>3522</v>
      </c>
      <c r="N476" s="6">
        <v>3833</v>
      </c>
      <c r="O476" s="6">
        <v>817</v>
      </c>
      <c r="P476" s="6">
        <v>993</v>
      </c>
      <c r="Q476" s="2">
        <f t="shared" si="7"/>
        <v>4781</v>
      </c>
    </row>
    <row r="477" spans="1:17" ht="19.5" hidden="1" customHeight="1">
      <c r="A477" s="44">
        <v>476</v>
      </c>
      <c r="B477" s="6" t="s">
        <v>420</v>
      </c>
      <c r="C477" s="46" t="str">
        <f>VLOOKUP(B477,[1]Sheet1!$B:$C,2,0)</f>
        <v>School Education &amp; Sports, Uttar Pradesh</v>
      </c>
      <c r="D477" s="6" t="s">
        <v>421</v>
      </c>
      <c r="E477" s="46" t="str">
        <f>VLOOKUP(D477,[1]Sheet1!$B:$C,2,0)</f>
        <v>School Education &amp; Sports, UP</v>
      </c>
      <c r="F477" s="6">
        <v>0</v>
      </c>
      <c r="G477" s="6">
        <v>81219</v>
      </c>
      <c r="H477" s="6">
        <v>22980</v>
      </c>
      <c r="I477" s="6">
        <v>58239</v>
      </c>
      <c r="J477" s="6">
        <v>0</v>
      </c>
      <c r="K477" s="6">
        <v>0</v>
      </c>
      <c r="L477" s="6">
        <v>0</v>
      </c>
      <c r="M477" s="6">
        <v>75485</v>
      </c>
      <c r="N477" s="6">
        <v>25910</v>
      </c>
      <c r="O477" s="6">
        <v>14515</v>
      </c>
      <c r="P477" s="6">
        <v>21541</v>
      </c>
      <c r="Q477" s="2">
        <f t="shared" si="7"/>
        <v>22980</v>
      </c>
    </row>
    <row r="478" spans="1:17" ht="19.5" hidden="1" customHeight="1">
      <c r="A478" s="44">
        <v>477</v>
      </c>
      <c r="B478" s="6" t="s">
        <v>422</v>
      </c>
      <c r="C478" s="46" t="str">
        <f>VLOOKUP(B478,[1]Sheet1!$B:$C,2,0)</f>
        <v>Women Empowerment &amp; Child Development Uttarakhand</v>
      </c>
      <c r="D478" s="6" t="s">
        <v>423</v>
      </c>
      <c r="E478" s="46" t="str">
        <f>VLOOKUP(D478,[1]Sheet1!$B:$C,2,0)</f>
        <v>Women Empowerment &amp; Child Development Uttarakhand</v>
      </c>
      <c r="F478" s="6">
        <v>0</v>
      </c>
      <c r="G478" s="6">
        <v>21990</v>
      </c>
      <c r="H478" s="6">
        <v>11863</v>
      </c>
      <c r="I478" s="6">
        <v>10127</v>
      </c>
      <c r="J478" s="6">
        <v>0</v>
      </c>
      <c r="K478" s="6">
        <v>0</v>
      </c>
      <c r="L478" s="6">
        <v>865</v>
      </c>
      <c r="M478" s="6">
        <v>35262</v>
      </c>
      <c r="N478" s="6">
        <v>11366</v>
      </c>
      <c r="O478" s="6">
        <v>8646</v>
      </c>
      <c r="P478" s="6">
        <v>11571</v>
      </c>
      <c r="Q478" s="2">
        <f t="shared" si="7"/>
        <v>10998</v>
      </c>
    </row>
    <row r="479" spans="1:17" ht="19.5" hidden="1" customHeight="1">
      <c r="A479" s="44">
        <v>478</v>
      </c>
      <c r="B479" s="6" t="s">
        <v>424</v>
      </c>
      <c r="C479" s="46" t="str">
        <f>VLOOKUP(B479,[1]Sheet1!$B:$C,2,0)</f>
        <v>School Education Department Uttarakhand</v>
      </c>
      <c r="D479" s="6" t="s">
        <v>425</v>
      </c>
      <c r="E479" s="46" t="str">
        <f>VLOOKUP(D479,[1]Sheet1!$B:$C,2,0)</f>
        <v>School education department Uttarakhand</v>
      </c>
      <c r="F479" s="6">
        <v>0</v>
      </c>
      <c r="G479" s="6">
        <v>305</v>
      </c>
      <c r="H479" s="6">
        <v>233</v>
      </c>
      <c r="I479" s="6">
        <v>72</v>
      </c>
      <c r="J479" s="6">
        <v>0</v>
      </c>
      <c r="K479" s="6">
        <v>0</v>
      </c>
      <c r="L479" s="6">
        <v>0</v>
      </c>
      <c r="M479" s="6">
        <v>2330</v>
      </c>
      <c r="N479" s="6">
        <v>971</v>
      </c>
      <c r="O479" s="6">
        <v>492</v>
      </c>
      <c r="P479" s="6">
        <v>772</v>
      </c>
      <c r="Q479" s="2">
        <f t="shared" si="7"/>
        <v>233</v>
      </c>
    </row>
    <row r="480" spans="1:17" ht="19.5" hidden="1" customHeight="1">
      <c r="A480" s="44">
        <v>479</v>
      </c>
      <c r="B480" s="6" t="s">
        <v>837</v>
      </c>
      <c r="C480" s="46" t="str">
        <f>VLOOKUP(B480,[1]Sheet1!$B:$C,2,0)</f>
        <v>Central Railway</v>
      </c>
      <c r="D480" s="6" t="s">
        <v>838</v>
      </c>
      <c r="E480" s="46" t="str">
        <f>VLOOKUP(D480,[1]Sheet1!$B:$C,2,0)</f>
        <v>Central Railway</v>
      </c>
      <c r="F480" s="6">
        <v>0</v>
      </c>
      <c r="G480" s="6">
        <v>11</v>
      </c>
      <c r="H480" s="6">
        <v>6</v>
      </c>
      <c r="I480" s="6">
        <v>5</v>
      </c>
      <c r="J480" s="6">
        <v>0</v>
      </c>
      <c r="K480" s="6">
        <v>0</v>
      </c>
      <c r="L480" s="6">
        <v>0</v>
      </c>
      <c r="M480" s="6">
        <v>85</v>
      </c>
      <c r="N480" s="6">
        <v>46</v>
      </c>
      <c r="O480" s="6">
        <v>4</v>
      </c>
      <c r="P480" s="6">
        <v>23</v>
      </c>
      <c r="Q480" s="2">
        <f t="shared" si="7"/>
        <v>6</v>
      </c>
    </row>
    <row r="481" spans="1:17" ht="19.5" hidden="1" customHeight="1">
      <c r="A481" s="44">
        <v>480</v>
      </c>
      <c r="B481" s="6" t="s">
        <v>842</v>
      </c>
      <c r="C481" s="46" t="str">
        <f>VLOOKUP(B481,[1]Sheet1!$B:$C,2,0)</f>
        <v>North Eastern Railway</v>
      </c>
      <c r="D481" s="6" t="s">
        <v>843</v>
      </c>
      <c r="E481" s="46" t="str">
        <f>VLOOKUP(D481,[1]Sheet1!$B:$C,2,0)</f>
        <v>Northern Eastern Railway</v>
      </c>
      <c r="F481" s="6">
        <v>0</v>
      </c>
      <c r="G481" s="6">
        <v>4</v>
      </c>
      <c r="H481" s="6">
        <v>1</v>
      </c>
      <c r="I481" s="6">
        <v>3</v>
      </c>
      <c r="J481" s="6">
        <v>0</v>
      </c>
      <c r="K481" s="6">
        <v>0</v>
      </c>
      <c r="L481" s="6">
        <v>0</v>
      </c>
      <c r="M481" s="6">
        <v>28</v>
      </c>
      <c r="N481" s="6">
        <v>23</v>
      </c>
      <c r="O481" s="6">
        <v>1</v>
      </c>
      <c r="P481" s="6">
        <v>9</v>
      </c>
      <c r="Q481" s="2">
        <f t="shared" si="7"/>
        <v>1</v>
      </c>
    </row>
    <row r="482" spans="1:17" ht="19.5" hidden="1" customHeight="1">
      <c r="A482" s="44">
        <v>481</v>
      </c>
      <c r="B482" s="6" t="s">
        <v>849</v>
      </c>
      <c r="C482" s="46" t="str">
        <f>VLOOKUP(B482,[1]Sheet1!$B:$C,2,0)</f>
        <v>South Western Railway</v>
      </c>
      <c r="D482" s="6" t="s">
        <v>850</v>
      </c>
      <c r="E482" s="46" t="str">
        <f>VLOOKUP(D482,[1]Sheet1!$B:$C,2,0)</f>
        <v xml:space="preserve">SOUTH WESTERN RAILWAY	</v>
      </c>
      <c r="F482" s="47">
        <v>0</v>
      </c>
      <c r="G482" s="6">
        <v>1</v>
      </c>
      <c r="H482" s="6">
        <v>1</v>
      </c>
      <c r="I482" s="6">
        <v>0</v>
      </c>
      <c r="J482" s="47">
        <v>0</v>
      </c>
      <c r="K482" s="6">
        <v>0</v>
      </c>
      <c r="L482" s="6">
        <v>0</v>
      </c>
      <c r="M482" s="6">
        <v>13</v>
      </c>
      <c r="N482" s="6">
        <v>4</v>
      </c>
      <c r="O482" s="6">
        <v>0</v>
      </c>
      <c r="P482" s="6">
        <v>6</v>
      </c>
      <c r="Q482" s="2">
        <f t="shared" si="7"/>
        <v>1</v>
      </c>
    </row>
    <row r="483" spans="1:17" ht="19.5" hidden="1" customHeight="1">
      <c r="A483" s="44">
        <v>482</v>
      </c>
      <c r="B483" s="45" t="s">
        <v>867</v>
      </c>
      <c r="C483" s="46" t="str">
        <f>VLOOKUP(B483,[1]Sheet1!$B:$C,2,0)</f>
        <v>Western Railway</v>
      </c>
      <c r="D483" s="6" t="s">
        <v>871</v>
      </c>
      <c r="E483" s="46" t="str">
        <f>VLOOKUP(D483,[1]Sheet1!$B:$C,2,0)</f>
        <v>Western Railway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4</v>
      </c>
      <c r="N483" s="6">
        <v>0</v>
      </c>
      <c r="O483" s="6">
        <v>0</v>
      </c>
      <c r="P483" s="6">
        <v>0</v>
      </c>
      <c r="Q483" s="2">
        <f t="shared" si="7"/>
        <v>0</v>
      </c>
    </row>
    <row r="484" spans="1:17" ht="19.5" hidden="1" customHeight="1">
      <c r="A484" s="44">
        <v>483</v>
      </c>
      <c r="B484" s="6" t="s">
        <v>426</v>
      </c>
      <c r="C484" s="46" t="str">
        <f>VLOOKUP(B484,[1]Sheet1!$B:$C,2,0)</f>
        <v>Director General Health Services,Health Deptt, Haryana</v>
      </c>
      <c r="D484" s="6" t="s">
        <v>427</v>
      </c>
      <c r="E484" s="46" t="str">
        <f>VLOOKUP(D484,[1]Sheet1!$B:$C,2,0)</f>
        <v>District Family and Welfare Society Bhiwani</v>
      </c>
      <c r="F484" s="6">
        <v>0</v>
      </c>
      <c r="G484" s="6">
        <v>242</v>
      </c>
      <c r="H484" s="6">
        <v>242</v>
      </c>
      <c r="I484" s="6">
        <v>0</v>
      </c>
      <c r="J484" s="6">
        <v>0</v>
      </c>
      <c r="K484" s="6">
        <v>0</v>
      </c>
      <c r="L484" s="6">
        <v>242</v>
      </c>
      <c r="M484" s="6">
        <v>0</v>
      </c>
      <c r="N484" s="6">
        <v>442</v>
      </c>
      <c r="O484" s="6">
        <v>0</v>
      </c>
      <c r="P484" s="6">
        <v>0</v>
      </c>
      <c r="Q484" s="2">
        <f t="shared" si="7"/>
        <v>0</v>
      </c>
    </row>
    <row r="485" spans="1:17" ht="19.5" hidden="1" customHeight="1">
      <c r="A485" s="44">
        <v>484</v>
      </c>
      <c r="B485" s="6" t="s">
        <v>426</v>
      </c>
      <c r="C485" s="46" t="str">
        <f>VLOOKUP(B485,[1]Sheet1!$B:$C,2,0)</f>
        <v>Director General Health Services,Health Deptt, Haryana</v>
      </c>
      <c r="D485" s="6" t="s">
        <v>428</v>
      </c>
      <c r="E485" s="46" t="str">
        <f>VLOOKUP(D485,[1]Sheet1!$B:$C,2,0)</f>
        <v>District Family &amp; Welfare Society Faridabad</v>
      </c>
      <c r="F485" s="6">
        <v>0</v>
      </c>
      <c r="G485" s="6">
        <v>500</v>
      </c>
      <c r="H485" s="6">
        <v>500</v>
      </c>
      <c r="I485" s="6">
        <v>0</v>
      </c>
      <c r="J485" s="6">
        <v>0</v>
      </c>
      <c r="K485" s="6">
        <v>0</v>
      </c>
      <c r="L485" s="6">
        <v>500</v>
      </c>
      <c r="M485" s="6">
        <v>0</v>
      </c>
      <c r="N485" s="6">
        <v>1331</v>
      </c>
      <c r="O485" s="6">
        <v>0</v>
      </c>
      <c r="P485" s="6">
        <v>0</v>
      </c>
      <c r="Q485" s="2">
        <f t="shared" si="7"/>
        <v>0</v>
      </c>
    </row>
    <row r="486" spans="1:17" ht="19.5" hidden="1" customHeight="1">
      <c r="A486" s="44">
        <v>485</v>
      </c>
      <c r="B486" s="6" t="s">
        <v>426</v>
      </c>
      <c r="C486" s="46" t="str">
        <f>VLOOKUP(B486,[1]Sheet1!$B:$C,2,0)</f>
        <v>Director General Health Services,Health Deptt, Haryana</v>
      </c>
      <c r="D486" s="6" t="s">
        <v>429</v>
      </c>
      <c r="E486" s="46" t="str">
        <f>VLOOKUP(D486,[1]Sheet1!$B:$C,2,0)</f>
        <v>District Health &amp; Family Welfare Society, Hisar</v>
      </c>
      <c r="F486" s="6">
        <v>0</v>
      </c>
      <c r="G486" s="6">
        <v>396</v>
      </c>
      <c r="H486" s="6">
        <v>396</v>
      </c>
      <c r="I486" s="6">
        <v>0</v>
      </c>
      <c r="J486" s="6">
        <v>0</v>
      </c>
      <c r="K486" s="6">
        <v>0</v>
      </c>
      <c r="L486" s="6">
        <v>396</v>
      </c>
      <c r="M486" s="6">
        <v>0</v>
      </c>
      <c r="N486" s="6">
        <v>504</v>
      </c>
      <c r="O486" s="6">
        <v>0</v>
      </c>
      <c r="P486" s="6">
        <v>0</v>
      </c>
      <c r="Q486" s="2">
        <f t="shared" si="7"/>
        <v>0</v>
      </c>
    </row>
    <row r="487" spans="1:17" ht="19.5" hidden="1" customHeight="1">
      <c r="A487" s="44">
        <v>486</v>
      </c>
      <c r="B487" s="6" t="s">
        <v>426</v>
      </c>
      <c r="C487" s="46" t="str">
        <f>VLOOKUP(B487,[1]Sheet1!$B:$C,2,0)</f>
        <v>Director General Health Services,Health Deptt, Haryana</v>
      </c>
      <c r="D487" s="6" t="s">
        <v>430</v>
      </c>
      <c r="E487" s="46" t="str">
        <f>VLOOKUP(D487,[1]Sheet1!$B:$C,2,0)</f>
        <v>District Family &amp; Welfare Society Mewat</v>
      </c>
      <c r="F487" s="6">
        <v>0</v>
      </c>
      <c r="G487" s="6">
        <v>1320</v>
      </c>
      <c r="H487" s="6">
        <v>1320</v>
      </c>
      <c r="I487" s="6">
        <v>0</v>
      </c>
      <c r="J487" s="6">
        <v>0</v>
      </c>
      <c r="K487" s="6">
        <v>0</v>
      </c>
      <c r="L487" s="6">
        <v>1320</v>
      </c>
      <c r="M487" s="6">
        <v>0</v>
      </c>
      <c r="N487" s="6">
        <v>1571</v>
      </c>
      <c r="O487" s="6">
        <v>0</v>
      </c>
      <c r="P487" s="6">
        <v>0</v>
      </c>
      <c r="Q487" s="2">
        <f t="shared" si="7"/>
        <v>0</v>
      </c>
    </row>
    <row r="488" spans="1:17" ht="19.5" hidden="1" customHeight="1">
      <c r="A488" s="44">
        <v>487</v>
      </c>
      <c r="B488" s="6" t="s">
        <v>426</v>
      </c>
      <c r="C488" s="46" t="str">
        <f>VLOOKUP(B488,[1]Sheet1!$B:$C,2,0)</f>
        <v>Director General Health Services,Health Deptt, Haryana</v>
      </c>
      <c r="D488" s="6" t="s">
        <v>431</v>
      </c>
      <c r="E488" s="46" t="str">
        <f>VLOOKUP(D488,[1]Sheet1!$B:$C,2,0)</f>
        <v>District Family &amp; Welfare Society Palwal</v>
      </c>
      <c r="F488" s="6">
        <v>0</v>
      </c>
      <c r="G488" s="6">
        <v>454</v>
      </c>
      <c r="H488" s="6">
        <v>454</v>
      </c>
      <c r="I488" s="6">
        <v>0</v>
      </c>
      <c r="J488" s="6">
        <v>0</v>
      </c>
      <c r="K488" s="6">
        <v>0</v>
      </c>
      <c r="L488" s="6">
        <v>454</v>
      </c>
      <c r="M488" s="6">
        <v>0</v>
      </c>
      <c r="N488" s="6">
        <v>812</v>
      </c>
      <c r="O488" s="6">
        <v>0</v>
      </c>
      <c r="P488" s="6">
        <v>0</v>
      </c>
      <c r="Q488" s="2">
        <f t="shared" si="7"/>
        <v>0</v>
      </c>
    </row>
    <row r="489" spans="1:17" ht="19.5" hidden="1" customHeight="1">
      <c r="A489" s="44">
        <v>488</v>
      </c>
      <c r="B489" s="6" t="s">
        <v>426</v>
      </c>
      <c r="C489" s="46" t="str">
        <f>VLOOKUP(B489,[1]Sheet1!$B:$C,2,0)</f>
        <v>Director General Health Services,Health Deptt, Haryana</v>
      </c>
      <c r="D489" s="6" t="s">
        <v>432</v>
      </c>
      <c r="E489" s="46" t="str">
        <f>VLOOKUP(D489,[1]Sheet1!$B:$C,2,0)</f>
        <v>District Family and Welfare Society Panchkula</v>
      </c>
      <c r="F489" s="6">
        <v>0</v>
      </c>
      <c r="G489" s="6">
        <v>182</v>
      </c>
      <c r="H489" s="6">
        <v>182</v>
      </c>
      <c r="I489" s="6">
        <v>0</v>
      </c>
      <c r="J489" s="6">
        <v>0</v>
      </c>
      <c r="K489" s="6">
        <v>0</v>
      </c>
      <c r="L489" s="6">
        <v>182</v>
      </c>
      <c r="M489" s="6">
        <v>0</v>
      </c>
      <c r="N489" s="6">
        <v>92</v>
      </c>
      <c r="O489" s="6">
        <v>0</v>
      </c>
      <c r="P489" s="6">
        <v>0</v>
      </c>
      <c r="Q489" s="2">
        <f t="shared" si="7"/>
        <v>0</v>
      </c>
    </row>
    <row r="490" spans="1:17" ht="19.5" hidden="1" customHeight="1">
      <c r="A490" s="44">
        <v>489</v>
      </c>
      <c r="B490" s="6" t="s">
        <v>426</v>
      </c>
      <c r="C490" s="46" t="str">
        <f>VLOOKUP(B490,[1]Sheet1!$B:$C,2,0)</f>
        <v>Director General Health Services,Health Deptt, Haryana</v>
      </c>
      <c r="D490" s="6" t="s">
        <v>433</v>
      </c>
      <c r="E490" s="46" t="str">
        <f>VLOOKUP(D490,[1]Sheet1!$B:$C,2,0)</f>
        <v>District Family and Welfare Society Panipat</v>
      </c>
      <c r="F490" s="6">
        <v>0</v>
      </c>
      <c r="G490" s="6">
        <v>221</v>
      </c>
      <c r="H490" s="6">
        <v>221</v>
      </c>
      <c r="I490" s="6">
        <v>0</v>
      </c>
      <c r="J490" s="6">
        <v>0</v>
      </c>
      <c r="K490" s="6">
        <v>0</v>
      </c>
      <c r="L490" s="6">
        <v>221</v>
      </c>
      <c r="M490" s="6">
        <v>0</v>
      </c>
      <c r="N490" s="6">
        <v>109</v>
      </c>
      <c r="O490" s="6">
        <v>0</v>
      </c>
      <c r="P490" s="6">
        <v>0</v>
      </c>
      <c r="Q490" s="2">
        <f t="shared" si="7"/>
        <v>0</v>
      </c>
    </row>
    <row r="491" spans="1:17" ht="19.5" hidden="1" customHeight="1">
      <c r="A491" s="44">
        <v>490</v>
      </c>
      <c r="B491" s="6" t="s">
        <v>426</v>
      </c>
      <c r="C491" s="46" t="str">
        <f>VLOOKUP(B491,[1]Sheet1!$B:$C,2,0)</f>
        <v>Director General Health Services,Health Deptt, Haryana</v>
      </c>
      <c r="D491" s="6" t="s">
        <v>434</v>
      </c>
      <c r="E491" s="46" t="str">
        <f>VLOOKUP(D491,[1]Sheet1!$B:$C,2,0)</f>
        <v>District Family &amp; Welfare Society Rewari</v>
      </c>
      <c r="F491" s="6">
        <v>0</v>
      </c>
      <c r="G491" s="6">
        <v>354</v>
      </c>
      <c r="H491" s="6">
        <v>354</v>
      </c>
      <c r="I491" s="6">
        <v>0</v>
      </c>
      <c r="J491" s="6">
        <v>0</v>
      </c>
      <c r="K491" s="6">
        <v>0</v>
      </c>
      <c r="L491" s="6">
        <v>354</v>
      </c>
      <c r="M491" s="6">
        <v>0</v>
      </c>
      <c r="N491" s="6">
        <v>1151</v>
      </c>
      <c r="O491" s="6">
        <v>0</v>
      </c>
      <c r="P491" s="6">
        <v>0</v>
      </c>
      <c r="Q491" s="2">
        <f t="shared" si="7"/>
        <v>0</v>
      </c>
    </row>
    <row r="492" spans="1:17" ht="19.5" hidden="1" customHeight="1">
      <c r="A492" s="44">
        <v>491</v>
      </c>
      <c r="B492" s="6" t="s">
        <v>426</v>
      </c>
      <c r="C492" s="46" t="str">
        <f>VLOOKUP(B492,[1]Sheet1!$B:$C,2,0)</f>
        <v>Director General Health Services,Health Deptt, Haryana</v>
      </c>
      <c r="D492" s="6" t="s">
        <v>435</v>
      </c>
      <c r="E492" s="46" t="str">
        <f>VLOOKUP(D492,[1]Sheet1!$B:$C,2,0)</f>
        <v>District Family and Welfare Society Rohtak</v>
      </c>
      <c r="F492" s="6">
        <v>0</v>
      </c>
      <c r="G492" s="6">
        <v>77</v>
      </c>
      <c r="H492" s="6">
        <v>77</v>
      </c>
      <c r="I492" s="6">
        <v>0</v>
      </c>
      <c r="J492" s="6">
        <v>0</v>
      </c>
      <c r="K492" s="6">
        <v>0</v>
      </c>
      <c r="L492" s="6">
        <v>77</v>
      </c>
      <c r="M492" s="6">
        <v>0</v>
      </c>
      <c r="N492" s="6">
        <v>61</v>
      </c>
      <c r="O492" s="6">
        <v>0</v>
      </c>
      <c r="P492" s="6">
        <v>0</v>
      </c>
      <c r="Q492" s="2">
        <f t="shared" si="7"/>
        <v>0</v>
      </c>
    </row>
    <row r="493" spans="1:17" ht="19.5" hidden="1" customHeight="1">
      <c r="A493" s="44">
        <v>492</v>
      </c>
      <c r="B493" s="6" t="s">
        <v>426</v>
      </c>
      <c r="C493" s="46" t="str">
        <f>VLOOKUP(B493,[1]Sheet1!$B:$C,2,0)</f>
        <v>Director General Health Services,Health Deptt, Haryana</v>
      </c>
      <c r="D493" s="6" t="s">
        <v>436</v>
      </c>
      <c r="E493" s="46" t="str">
        <f>VLOOKUP(D493,[1]Sheet1!$B:$C,2,0)</f>
        <v>district Health&amp; Family Welfare Society Sirsa</v>
      </c>
      <c r="F493" s="6">
        <v>0</v>
      </c>
      <c r="G493" s="6">
        <v>40</v>
      </c>
      <c r="H493" s="6">
        <v>40</v>
      </c>
      <c r="I493" s="6">
        <v>0</v>
      </c>
      <c r="J493" s="6">
        <v>0</v>
      </c>
      <c r="K493" s="6">
        <v>0</v>
      </c>
      <c r="L493" s="6">
        <v>40</v>
      </c>
      <c r="M493" s="6">
        <v>0</v>
      </c>
      <c r="N493" s="6">
        <v>131</v>
      </c>
      <c r="O493" s="6">
        <v>0</v>
      </c>
      <c r="P493" s="6">
        <v>0</v>
      </c>
      <c r="Q493" s="2">
        <f t="shared" si="7"/>
        <v>0</v>
      </c>
    </row>
    <row r="494" spans="1:17" ht="19.5" hidden="1" customHeight="1">
      <c r="A494" s="44">
        <v>493</v>
      </c>
      <c r="B494" s="6" t="s">
        <v>426</v>
      </c>
      <c r="C494" s="46" t="str">
        <f>VLOOKUP(B494,[1]Sheet1!$B:$C,2,0)</f>
        <v>Director General Health Services,Health Deptt, Haryana</v>
      </c>
      <c r="D494" s="6" t="s">
        <v>437</v>
      </c>
      <c r="E494" s="46" t="str">
        <f>VLOOKUP(D494,[1]Sheet1!$B:$C,2,0)</f>
        <v>District Health &amp; Family Welfare Society, Sonipat</v>
      </c>
      <c r="F494" s="6">
        <v>0</v>
      </c>
      <c r="G494" s="6">
        <v>401</v>
      </c>
      <c r="H494" s="6">
        <v>401</v>
      </c>
      <c r="I494" s="6">
        <v>0</v>
      </c>
      <c r="J494" s="6">
        <v>0</v>
      </c>
      <c r="K494" s="6">
        <v>0</v>
      </c>
      <c r="L494" s="6">
        <v>401</v>
      </c>
      <c r="M494" s="6">
        <v>0</v>
      </c>
      <c r="N494" s="6">
        <v>1247</v>
      </c>
      <c r="O494" s="6">
        <v>0</v>
      </c>
      <c r="P494" s="6">
        <v>0</v>
      </c>
      <c r="Q494" s="2">
        <f t="shared" si="7"/>
        <v>0</v>
      </c>
    </row>
    <row r="495" spans="1:17" ht="19.5" hidden="1" customHeight="1">
      <c r="A495" s="44">
        <v>494</v>
      </c>
      <c r="B495" s="6" t="s">
        <v>426</v>
      </c>
      <c r="C495" s="46" t="str">
        <f>VLOOKUP(B495,[1]Sheet1!$B:$C,2,0)</f>
        <v>Director General Health Services,Health Deptt, Haryana</v>
      </c>
      <c r="D495" s="6" t="s">
        <v>438</v>
      </c>
      <c r="E495" s="46" t="str">
        <f>VLOOKUP(D495,[1]Sheet1!$B:$C,2,0)</f>
        <v>District Family and Welfare Society Yamuna Nagar</v>
      </c>
      <c r="F495" s="6">
        <v>0</v>
      </c>
      <c r="G495" s="6">
        <v>20</v>
      </c>
      <c r="H495" s="6">
        <v>20</v>
      </c>
      <c r="I495" s="6">
        <v>0</v>
      </c>
      <c r="J495" s="6">
        <v>0</v>
      </c>
      <c r="K495" s="6">
        <v>0</v>
      </c>
      <c r="L495" s="6">
        <v>20</v>
      </c>
      <c r="M495" s="6">
        <v>0</v>
      </c>
      <c r="N495" s="6">
        <v>81</v>
      </c>
      <c r="O495" s="6">
        <v>0</v>
      </c>
      <c r="P495" s="6">
        <v>0</v>
      </c>
      <c r="Q495" s="2">
        <f t="shared" si="7"/>
        <v>0</v>
      </c>
    </row>
    <row r="496" spans="1:17" ht="19.5" hidden="1" customHeight="1">
      <c r="A496" s="44">
        <v>495</v>
      </c>
      <c r="B496" s="6" t="s">
        <v>439</v>
      </c>
      <c r="C496" s="46" t="str">
        <f>VLOOKUP(B496,[1]Sheet1!$B:$C,2,0)</f>
        <v>Director Health and Family Welfare, UT</v>
      </c>
      <c r="D496" s="6" t="s">
        <v>440</v>
      </c>
      <c r="E496" s="46" t="str">
        <f>VLOOKUP(D496,[1]Sheet1!$B:$C,2,0)</f>
        <v>State Health Society</v>
      </c>
      <c r="F496" s="6">
        <v>0</v>
      </c>
      <c r="G496" s="6">
        <v>1139</v>
      </c>
      <c r="H496" s="6">
        <v>1139</v>
      </c>
      <c r="I496" s="6">
        <v>0</v>
      </c>
      <c r="J496" s="6">
        <v>0</v>
      </c>
      <c r="K496" s="6">
        <v>0</v>
      </c>
      <c r="L496" s="6">
        <v>1139</v>
      </c>
      <c r="M496" s="6">
        <v>0</v>
      </c>
      <c r="N496" s="6">
        <v>14</v>
      </c>
      <c r="O496" s="6">
        <v>0</v>
      </c>
      <c r="P496" s="6">
        <v>0</v>
      </c>
      <c r="Q496" s="2">
        <f t="shared" si="7"/>
        <v>0</v>
      </c>
    </row>
    <row r="497" spans="1:17" ht="19.5" hidden="1" customHeight="1">
      <c r="A497" s="44">
        <v>496</v>
      </c>
      <c r="B497" s="6" t="s">
        <v>670</v>
      </c>
      <c r="C497" s="46" t="str">
        <f>VLOOKUP(B497,[1]Sheet1!$B:$C,2,0)</f>
        <v>Directorate of Health Services, A&amp;N Islands</v>
      </c>
      <c r="D497" s="6" t="s">
        <v>672</v>
      </c>
      <c r="E497" s="46" t="str">
        <f>VLOOKUP(D497,[1]Sheet1!$B:$C,2,0)</f>
        <v xml:space="preserve"> DHS, A&amp;N Islands</v>
      </c>
      <c r="F497" s="6">
        <v>0</v>
      </c>
      <c r="G497" s="6">
        <v>196</v>
      </c>
      <c r="H497" s="6">
        <v>196</v>
      </c>
      <c r="I497" s="6">
        <v>0</v>
      </c>
      <c r="J497" s="6">
        <v>0</v>
      </c>
      <c r="K497" s="6">
        <v>0</v>
      </c>
      <c r="L497" s="6">
        <v>196</v>
      </c>
      <c r="M497" s="6">
        <v>0</v>
      </c>
      <c r="N497" s="6">
        <v>33</v>
      </c>
      <c r="O497" s="6">
        <v>0</v>
      </c>
      <c r="P497" s="6">
        <v>0</v>
      </c>
      <c r="Q497" s="2">
        <f t="shared" si="7"/>
        <v>0</v>
      </c>
    </row>
    <row r="498" spans="1:17" ht="19.5" hidden="1" customHeight="1">
      <c r="A498" s="44">
        <v>497</v>
      </c>
      <c r="B498" s="6" t="s">
        <v>441</v>
      </c>
      <c r="C498" s="46" t="str">
        <f>VLOOKUP(B498,[1]Sheet1!$B:$C,2,0)</f>
        <v>Directorate of Public Health and Family Welfare, Govt of Andhra Pradesh</v>
      </c>
      <c r="D498" s="6" t="s">
        <v>442</v>
      </c>
      <c r="E498" s="46" t="str">
        <f>VLOOKUP(D498,[1]Sheet1!$B:$C,2,0)</f>
        <v>Directorate of Public Health and Family Welfare, Govt of Andhra Pradesh</v>
      </c>
      <c r="F498" s="6">
        <v>0</v>
      </c>
      <c r="G498" s="6">
        <v>24087</v>
      </c>
      <c r="H498" s="6">
        <v>24087</v>
      </c>
      <c r="I498" s="6">
        <v>0</v>
      </c>
      <c r="J498" s="6">
        <v>0</v>
      </c>
      <c r="K498" s="6">
        <v>0</v>
      </c>
      <c r="L498" s="6">
        <v>24087</v>
      </c>
      <c r="M498" s="6">
        <v>0</v>
      </c>
      <c r="N498" s="6">
        <v>50233</v>
      </c>
      <c r="O498" s="6">
        <v>0</v>
      </c>
      <c r="P498" s="6">
        <v>0</v>
      </c>
      <c r="Q498" s="2">
        <f t="shared" si="7"/>
        <v>0</v>
      </c>
    </row>
    <row r="499" spans="1:17" ht="19.5" hidden="1" customHeight="1">
      <c r="A499" s="44">
        <v>498</v>
      </c>
      <c r="B499" s="6" t="s">
        <v>443</v>
      </c>
      <c r="C499" s="46" t="str">
        <f>VLOOKUP(B499,[1]Sheet1!$B:$C,2,0)</f>
        <v xml:space="preserve"> Chief Registrar Births &amp; Deaths -cum-Director Health Services </v>
      </c>
      <c r="D499" s="6" t="s">
        <v>444</v>
      </c>
      <c r="E499" s="46" t="str">
        <f>VLOOKUP(D499,[1]Sheet1!$B:$C,2,0)</f>
        <v>District Registrar Births &amp; Deaths cum Chief Medical Officer Bilaspur</v>
      </c>
      <c r="F499" s="6">
        <v>0</v>
      </c>
      <c r="G499" s="6">
        <v>10</v>
      </c>
      <c r="H499" s="6">
        <v>10</v>
      </c>
      <c r="I499" s="6">
        <v>0</v>
      </c>
      <c r="J499" s="6">
        <v>0</v>
      </c>
      <c r="K499" s="6">
        <v>0</v>
      </c>
      <c r="L499" s="6">
        <v>10</v>
      </c>
      <c r="M499" s="6">
        <v>0</v>
      </c>
      <c r="N499" s="6">
        <v>3</v>
      </c>
      <c r="O499" s="6">
        <v>0</v>
      </c>
      <c r="P499" s="6">
        <v>0</v>
      </c>
      <c r="Q499" s="2">
        <f t="shared" si="7"/>
        <v>0</v>
      </c>
    </row>
    <row r="500" spans="1:17" ht="19.5" hidden="1" customHeight="1">
      <c r="A500" s="44">
        <v>499</v>
      </c>
      <c r="B500" s="6" t="s">
        <v>443</v>
      </c>
      <c r="C500" s="46" t="str">
        <f>VLOOKUP(B500,[1]Sheet1!$B:$C,2,0)</f>
        <v xml:space="preserve"> Chief Registrar Births &amp; Deaths -cum-Director Health Services </v>
      </c>
      <c r="D500" s="6" t="s">
        <v>445</v>
      </c>
      <c r="E500" s="46" t="str">
        <f>VLOOKUP(D500,[1]Sheet1!$B:$C,2,0)</f>
        <v>District Registrar Births &amp; Deaths cum Chief Medical Officer Chamba</v>
      </c>
      <c r="F500" s="6">
        <v>0</v>
      </c>
      <c r="G500" s="6">
        <v>122</v>
      </c>
      <c r="H500" s="6">
        <v>122</v>
      </c>
      <c r="I500" s="6">
        <v>0</v>
      </c>
      <c r="J500" s="6">
        <v>0</v>
      </c>
      <c r="K500" s="6">
        <v>0</v>
      </c>
      <c r="L500" s="6">
        <v>122</v>
      </c>
      <c r="M500" s="6">
        <v>0</v>
      </c>
      <c r="N500" s="6">
        <v>84</v>
      </c>
      <c r="O500" s="6">
        <v>0</v>
      </c>
      <c r="P500" s="6">
        <v>0</v>
      </c>
      <c r="Q500" s="2">
        <f t="shared" si="7"/>
        <v>0</v>
      </c>
    </row>
    <row r="501" spans="1:17" ht="19.5" hidden="1" customHeight="1">
      <c r="A501" s="44">
        <v>500</v>
      </c>
      <c r="B501" s="6" t="s">
        <v>443</v>
      </c>
      <c r="C501" s="46" t="str">
        <f>VLOOKUP(B501,[1]Sheet1!$B:$C,2,0)</f>
        <v xml:space="preserve"> Chief Registrar Births &amp; Deaths -cum-Director Health Services </v>
      </c>
      <c r="D501" s="6" t="s">
        <v>446</v>
      </c>
      <c r="E501" s="46" t="str">
        <f>VLOOKUP(D501,[1]Sheet1!$B:$C,2,0)</f>
        <v>District Registrar Births &amp; Deaths cum Chief Medical Officer Hamirpur</v>
      </c>
      <c r="F501" s="6">
        <v>0</v>
      </c>
      <c r="G501" s="6">
        <v>85</v>
      </c>
      <c r="H501" s="6">
        <v>85</v>
      </c>
      <c r="I501" s="6">
        <v>0</v>
      </c>
      <c r="J501" s="6">
        <v>0</v>
      </c>
      <c r="K501" s="6">
        <v>0</v>
      </c>
      <c r="L501" s="6">
        <v>85</v>
      </c>
      <c r="M501" s="6">
        <v>0</v>
      </c>
      <c r="N501" s="6">
        <v>12</v>
      </c>
      <c r="O501" s="6">
        <v>0</v>
      </c>
      <c r="P501" s="6">
        <v>0</v>
      </c>
      <c r="Q501" s="2">
        <f t="shared" si="7"/>
        <v>0</v>
      </c>
    </row>
    <row r="502" spans="1:17" ht="19.5" hidden="1" customHeight="1">
      <c r="A502" s="44">
        <v>501</v>
      </c>
      <c r="B502" s="6" t="s">
        <v>443</v>
      </c>
      <c r="C502" s="46" t="str">
        <f>VLOOKUP(B502,[1]Sheet1!$B:$C,2,0)</f>
        <v xml:space="preserve"> Chief Registrar Births &amp; Deaths -cum-Director Health Services </v>
      </c>
      <c r="D502" s="6" t="s">
        <v>447</v>
      </c>
      <c r="E502" s="46" t="str">
        <f>VLOOKUP(D502,[1]Sheet1!$B:$C,2,0)</f>
        <v>District Registrar Births &amp; Deaths cum Chief Medical Officer Kangra</v>
      </c>
      <c r="F502" s="6">
        <v>0</v>
      </c>
      <c r="G502" s="6">
        <v>177</v>
      </c>
      <c r="H502" s="6">
        <v>177</v>
      </c>
      <c r="I502" s="6">
        <v>0</v>
      </c>
      <c r="J502" s="6">
        <v>0</v>
      </c>
      <c r="K502" s="6">
        <v>0</v>
      </c>
      <c r="L502" s="6">
        <v>177</v>
      </c>
      <c r="M502" s="6">
        <v>0</v>
      </c>
      <c r="N502" s="6">
        <v>103</v>
      </c>
      <c r="O502" s="6">
        <v>0</v>
      </c>
      <c r="P502" s="6">
        <v>0</v>
      </c>
      <c r="Q502" s="2">
        <f t="shared" si="7"/>
        <v>0</v>
      </c>
    </row>
    <row r="503" spans="1:17" ht="19.5" hidden="1" customHeight="1">
      <c r="A503" s="44">
        <v>502</v>
      </c>
      <c r="B503" s="6" t="s">
        <v>443</v>
      </c>
      <c r="C503" s="46" t="str">
        <f>VLOOKUP(B503,[1]Sheet1!$B:$C,2,0)</f>
        <v xml:space="preserve"> Chief Registrar Births &amp; Deaths -cum-Director Health Services </v>
      </c>
      <c r="D503" s="6" t="s">
        <v>448</v>
      </c>
      <c r="E503" s="46" t="str">
        <f>VLOOKUP(D503,[1]Sheet1!$B:$C,2,0)</f>
        <v>District Registrar Births &amp; Deaths cum Chief Medical Officer Kullu</v>
      </c>
      <c r="F503" s="6">
        <v>0</v>
      </c>
      <c r="G503" s="6">
        <v>279</v>
      </c>
      <c r="H503" s="6">
        <v>279</v>
      </c>
      <c r="I503" s="6">
        <v>0</v>
      </c>
      <c r="J503" s="6">
        <v>0</v>
      </c>
      <c r="K503" s="6">
        <v>0</v>
      </c>
      <c r="L503" s="6">
        <v>279</v>
      </c>
      <c r="M503" s="6">
        <v>0</v>
      </c>
      <c r="N503" s="6">
        <v>250</v>
      </c>
      <c r="O503" s="6">
        <v>0</v>
      </c>
      <c r="P503" s="6">
        <v>0</v>
      </c>
      <c r="Q503" s="2">
        <f t="shared" si="7"/>
        <v>0</v>
      </c>
    </row>
    <row r="504" spans="1:17" ht="19.5" hidden="1" customHeight="1">
      <c r="A504" s="44">
        <v>503</v>
      </c>
      <c r="B504" s="6" t="s">
        <v>443</v>
      </c>
      <c r="C504" s="46" t="str">
        <f>VLOOKUP(B504,[1]Sheet1!$B:$C,2,0)</f>
        <v xml:space="preserve"> Chief Registrar Births &amp; Deaths -cum-Director Health Services </v>
      </c>
      <c r="D504" s="6" t="s">
        <v>1030</v>
      </c>
      <c r="E504" s="46" t="str">
        <f>VLOOKUP(D504,[1]Sheet1!$B:$C,2,0)</f>
        <v xml:space="preserve">District Registrar Births &amp; De rths cum Chief Medical Officer, Lahaul spiti </v>
      </c>
      <c r="F504" s="6">
        <v>0</v>
      </c>
      <c r="G504" s="6">
        <v>1</v>
      </c>
      <c r="H504" s="6">
        <v>1</v>
      </c>
      <c r="I504" s="6">
        <v>0</v>
      </c>
      <c r="J504" s="6">
        <v>0</v>
      </c>
      <c r="K504" s="6">
        <v>0</v>
      </c>
      <c r="L504" s="6">
        <v>1</v>
      </c>
      <c r="M504" s="6">
        <v>0</v>
      </c>
      <c r="N504" s="6">
        <v>2</v>
      </c>
      <c r="O504" s="6">
        <v>0</v>
      </c>
      <c r="P504" s="6">
        <v>0</v>
      </c>
      <c r="Q504" s="2">
        <f t="shared" si="7"/>
        <v>0</v>
      </c>
    </row>
    <row r="505" spans="1:17" ht="19.5" hidden="1" customHeight="1">
      <c r="A505" s="44">
        <v>504</v>
      </c>
      <c r="B505" s="6" t="s">
        <v>443</v>
      </c>
      <c r="C505" s="46" t="str">
        <f>VLOOKUP(B505,[1]Sheet1!$B:$C,2,0)</f>
        <v xml:space="preserve"> Chief Registrar Births &amp; Deaths -cum-Director Health Services </v>
      </c>
      <c r="D505" s="6" t="s">
        <v>449</v>
      </c>
      <c r="E505" s="46" t="str">
        <f>VLOOKUP(D505,[1]Sheet1!$B:$C,2,0)</f>
        <v>District Registrar Births &amp; Deaths cum Chief Medical Officer, Mandi</v>
      </c>
      <c r="F505" s="6">
        <v>0</v>
      </c>
      <c r="G505" s="6">
        <v>117</v>
      </c>
      <c r="H505" s="6">
        <v>117</v>
      </c>
      <c r="I505" s="6">
        <v>0</v>
      </c>
      <c r="J505" s="6">
        <v>0</v>
      </c>
      <c r="K505" s="6">
        <v>0</v>
      </c>
      <c r="L505" s="6">
        <v>117</v>
      </c>
      <c r="M505" s="6">
        <v>0</v>
      </c>
      <c r="N505" s="6">
        <v>53</v>
      </c>
      <c r="O505" s="6">
        <v>0</v>
      </c>
      <c r="P505" s="6">
        <v>0</v>
      </c>
      <c r="Q505" s="2">
        <f t="shared" si="7"/>
        <v>0</v>
      </c>
    </row>
    <row r="506" spans="1:17" ht="19.5" hidden="1" customHeight="1">
      <c r="A506" s="44">
        <v>505</v>
      </c>
      <c r="B506" s="6" t="s">
        <v>443</v>
      </c>
      <c r="C506" s="46" t="str">
        <f>VLOOKUP(B506,[1]Sheet1!$B:$C,2,0)</f>
        <v xml:space="preserve"> Chief Registrar Births &amp; Deaths -cum-Director Health Services </v>
      </c>
      <c r="D506" s="6" t="s">
        <v>450</v>
      </c>
      <c r="E506" s="46" t="str">
        <f>VLOOKUP(D506,[1]Sheet1!$B:$C,2,0)</f>
        <v>District Registrar Births &amp; Deaths cum Chief Medical Officer, Shimla</v>
      </c>
      <c r="F506" s="6">
        <v>0</v>
      </c>
      <c r="G506" s="6">
        <v>200</v>
      </c>
      <c r="H506" s="6">
        <v>200</v>
      </c>
      <c r="I506" s="6">
        <v>0</v>
      </c>
      <c r="J506" s="6">
        <v>0</v>
      </c>
      <c r="K506" s="6">
        <v>0</v>
      </c>
      <c r="L506" s="6">
        <v>200</v>
      </c>
      <c r="M506" s="6">
        <v>0</v>
      </c>
      <c r="N506" s="6">
        <v>48</v>
      </c>
      <c r="O506" s="6">
        <v>0</v>
      </c>
      <c r="P506" s="6">
        <v>0</v>
      </c>
      <c r="Q506" s="2">
        <f t="shared" si="7"/>
        <v>0</v>
      </c>
    </row>
    <row r="507" spans="1:17" ht="19.5" hidden="1" customHeight="1">
      <c r="A507" s="44">
        <v>506</v>
      </c>
      <c r="B507" s="45" t="s">
        <v>443</v>
      </c>
      <c r="C507" s="46" t="str">
        <f>VLOOKUP(B507,[1]Sheet1!$B:$C,2,0)</f>
        <v xml:space="preserve"> Chief Registrar Births &amp; Deaths -cum-Director Health Services </v>
      </c>
      <c r="D507" s="45" t="s">
        <v>744</v>
      </c>
      <c r="E507" s="46" t="str">
        <f>VLOOKUP(D507,[1]Sheet1!$B:$C,2,0)</f>
        <v>District Registrar Births &amp; Deaths cum Chief Medical Officer, Sirmour</v>
      </c>
      <c r="F507" s="6">
        <v>0</v>
      </c>
      <c r="G507" s="6">
        <v>150</v>
      </c>
      <c r="H507" s="6">
        <v>150</v>
      </c>
      <c r="I507" s="6">
        <v>0</v>
      </c>
      <c r="J507" s="6">
        <v>0</v>
      </c>
      <c r="K507" s="6">
        <v>0</v>
      </c>
      <c r="L507" s="6">
        <v>150</v>
      </c>
      <c r="M507" s="6">
        <v>0</v>
      </c>
      <c r="N507" s="6">
        <v>63</v>
      </c>
      <c r="O507" s="6">
        <v>0</v>
      </c>
      <c r="P507" s="6">
        <v>0</v>
      </c>
      <c r="Q507" s="2">
        <f t="shared" si="7"/>
        <v>0</v>
      </c>
    </row>
    <row r="508" spans="1:17" ht="19.5" hidden="1" customHeight="1">
      <c r="A508" s="44">
        <v>507</v>
      </c>
      <c r="B508" s="6" t="s">
        <v>443</v>
      </c>
      <c r="C508" s="46" t="str">
        <f>VLOOKUP(B508,[1]Sheet1!$B:$C,2,0)</f>
        <v xml:space="preserve"> Chief Registrar Births &amp; Deaths -cum-Director Health Services </v>
      </c>
      <c r="D508" s="6" t="s">
        <v>451</v>
      </c>
      <c r="E508" s="46" t="str">
        <f>VLOOKUP(D508,[1]Sheet1!$B:$C,2,0)</f>
        <v>District Registrar Births &amp; Deaths cum Chief Medical Officer, Solan</v>
      </c>
      <c r="F508" s="6">
        <v>0</v>
      </c>
      <c r="G508" s="6">
        <v>279</v>
      </c>
      <c r="H508" s="6">
        <v>279</v>
      </c>
      <c r="I508" s="6">
        <v>0</v>
      </c>
      <c r="J508" s="6">
        <v>0</v>
      </c>
      <c r="K508" s="6">
        <v>0</v>
      </c>
      <c r="L508" s="6">
        <v>279</v>
      </c>
      <c r="M508" s="6">
        <v>0</v>
      </c>
      <c r="N508" s="6">
        <v>178</v>
      </c>
      <c r="O508" s="6">
        <v>0</v>
      </c>
      <c r="P508" s="6">
        <v>0</v>
      </c>
      <c r="Q508" s="2">
        <f t="shared" si="7"/>
        <v>0</v>
      </c>
    </row>
    <row r="509" spans="1:17" ht="19.5" hidden="1" customHeight="1">
      <c r="A509" s="44">
        <v>508</v>
      </c>
      <c r="B509" s="6" t="s">
        <v>443</v>
      </c>
      <c r="C509" s="46" t="str">
        <f>VLOOKUP(B509,[1]Sheet1!$B:$C,2,0)</f>
        <v xml:space="preserve"> Chief Registrar Births &amp; Deaths -cum-Director Health Services </v>
      </c>
      <c r="D509" s="6" t="s">
        <v>452</v>
      </c>
      <c r="E509" s="46" t="str">
        <f>VLOOKUP(D509,[1]Sheet1!$B:$C,2,0)</f>
        <v>District Registrar Births &amp; Deaths cum Chief Medical Officer, Una</v>
      </c>
      <c r="F509" s="6">
        <v>0</v>
      </c>
      <c r="G509" s="6">
        <v>88</v>
      </c>
      <c r="H509" s="6">
        <v>88</v>
      </c>
      <c r="I509" s="6">
        <v>0</v>
      </c>
      <c r="J509" s="6">
        <v>0</v>
      </c>
      <c r="K509" s="6">
        <v>0</v>
      </c>
      <c r="L509" s="6">
        <v>88</v>
      </c>
      <c r="M509" s="6">
        <v>0</v>
      </c>
      <c r="N509" s="6">
        <v>39</v>
      </c>
      <c r="O509" s="6">
        <v>0</v>
      </c>
      <c r="P509" s="6">
        <v>0</v>
      </c>
      <c r="Q509" s="2">
        <f t="shared" si="7"/>
        <v>0</v>
      </c>
    </row>
    <row r="510" spans="1:17" ht="19.5" hidden="1" customHeight="1">
      <c r="A510" s="44">
        <v>509</v>
      </c>
      <c r="B510" s="45" t="s">
        <v>797</v>
      </c>
      <c r="C510" s="46" t="str">
        <f>VLOOKUP(B510,[1]Sheet1!$B:$C,2,0)</f>
        <v>Department of Health &amp; Family Welfare, Govt of Telangana</v>
      </c>
      <c r="D510" s="45" t="s">
        <v>798</v>
      </c>
      <c r="E510" s="46" t="str">
        <f>VLOOKUP(D510,[1]Sheet1!$B:$C,2,0)</f>
        <v>Department of Health &amp; Family Welfare, Govt of Telangana</v>
      </c>
      <c r="F510" s="6">
        <v>0</v>
      </c>
      <c r="G510" s="6">
        <v>3482</v>
      </c>
      <c r="H510" s="6">
        <v>3482</v>
      </c>
      <c r="I510" s="6">
        <v>0</v>
      </c>
      <c r="J510" s="6">
        <v>0</v>
      </c>
      <c r="K510" s="6">
        <v>0</v>
      </c>
      <c r="L510" s="6">
        <v>3482</v>
      </c>
      <c r="M510" s="6">
        <v>0</v>
      </c>
      <c r="N510" s="6">
        <v>105</v>
      </c>
      <c r="O510" s="6">
        <v>0</v>
      </c>
      <c r="P510" s="6">
        <v>0</v>
      </c>
      <c r="Q510" s="2">
        <f t="shared" si="7"/>
        <v>0</v>
      </c>
    </row>
    <row r="511" spans="1:17" ht="19.5" hidden="1" customHeight="1">
      <c r="A511" s="44">
        <v>510</v>
      </c>
      <c r="B511" s="6" t="s">
        <v>453</v>
      </c>
      <c r="C511" s="46" t="str">
        <f>VLOOKUP(B511,[1]Sheet1!$B:$C,2,0)</f>
        <v>Health Department, Govt of Uttar Pradesh</v>
      </c>
      <c r="D511" s="6" t="s">
        <v>454</v>
      </c>
      <c r="E511" s="46" t="str">
        <f>VLOOKUP(D511,[1]Sheet1!$B:$C,2,0)</f>
        <v>Health Department, Govt of Uttar Pradesh</v>
      </c>
      <c r="F511" s="6">
        <v>0</v>
      </c>
      <c r="G511" s="6">
        <v>9142</v>
      </c>
      <c r="H511" s="6">
        <v>9142</v>
      </c>
      <c r="I511" s="6">
        <v>0</v>
      </c>
      <c r="J511" s="6">
        <v>0</v>
      </c>
      <c r="K511" s="6">
        <v>0</v>
      </c>
      <c r="L511" s="6">
        <v>9142</v>
      </c>
      <c r="M511" s="6">
        <v>0</v>
      </c>
      <c r="N511" s="6">
        <v>8690</v>
      </c>
      <c r="O511" s="6">
        <v>0</v>
      </c>
      <c r="P511" s="6">
        <v>0</v>
      </c>
      <c r="Q511" s="2">
        <f t="shared" si="7"/>
        <v>0</v>
      </c>
    </row>
    <row r="512" spans="1:17" ht="19.5" hidden="1" customHeight="1">
      <c r="A512" s="44">
        <v>511</v>
      </c>
      <c r="B512" s="45" t="s">
        <v>765</v>
      </c>
      <c r="C512" s="46" t="str">
        <f>VLOOKUP(B512,[1]Sheet1!$B:$C,2,0)</f>
        <v>BSNL Maharashtra Circle</v>
      </c>
      <c r="D512" s="45" t="s">
        <v>766</v>
      </c>
      <c r="E512" s="46" t="str">
        <f>VLOOKUP(D512,[1]Sheet1!$B:$C,2,0)</f>
        <v>BSNL Maharashtra Circle</v>
      </c>
      <c r="F512" s="6">
        <v>0</v>
      </c>
      <c r="G512" s="6">
        <v>6998</v>
      </c>
      <c r="H512" s="6">
        <v>4709</v>
      </c>
      <c r="I512" s="6">
        <v>2289</v>
      </c>
      <c r="J512" s="6">
        <v>0</v>
      </c>
      <c r="K512" s="6">
        <v>0</v>
      </c>
      <c r="L512" s="6">
        <v>0</v>
      </c>
      <c r="M512" s="6">
        <v>35606</v>
      </c>
      <c r="N512" s="6">
        <v>15484</v>
      </c>
      <c r="O512" s="6">
        <v>3468</v>
      </c>
      <c r="P512" s="6">
        <v>11924</v>
      </c>
      <c r="Q512" s="2">
        <f t="shared" si="7"/>
        <v>4709</v>
      </c>
    </row>
    <row r="513" spans="1:17" ht="19.5" hidden="1" customHeight="1">
      <c r="A513" s="44">
        <v>512</v>
      </c>
      <c r="B513" s="6" t="s">
        <v>455</v>
      </c>
      <c r="C513" s="46" t="str">
        <f>VLOOKUP(B513,[1]Sheet1!$B:$C,2,0)</f>
        <v>State Project Director SSA J&amp;K</v>
      </c>
      <c r="D513" s="6" t="s">
        <v>456</v>
      </c>
      <c r="E513" s="46" t="str">
        <f>VLOOKUP(D513,[1]Sheet1!$B:$C,2,0)</f>
        <v>State Project Director SSA  Department of Education JK</v>
      </c>
      <c r="F513" s="6">
        <v>0</v>
      </c>
      <c r="G513" s="6">
        <v>9034</v>
      </c>
      <c r="H513" s="6">
        <v>5610</v>
      </c>
      <c r="I513" s="6">
        <v>3424</v>
      </c>
      <c r="J513" s="6">
        <v>0</v>
      </c>
      <c r="K513" s="6">
        <v>0</v>
      </c>
      <c r="L513" s="6">
        <v>0</v>
      </c>
      <c r="M513" s="6">
        <v>47112</v>
      </c>
      <c r="N513" s="6">
        <v>47132</v>
      </c>
      <c r="O513" s="6">
        <v>4543</v>
      </c>
      <c r="P513" s="6">
        <v>14743</v>
      </c>
      <c r="Q513" s="2">
        <f t="shared" si="7"/>
        <v>5610</v>
      </c>
    </row>
    <row r="514" spans="1:17" ht="19.5" hidden="1" customHeight="1">
      <c r="A514" s="44">
        <v>513</v>
      </c>
      <c r="B514" s="6" t="s">
        <v>457</v>
      </c>
      <c r="C514" s="46" t="str">
        <f>VLOOKUP(B514,[1]Sheet1!$B:$C,2,0)</f>
        <v>State Mission Director ICDS Social Welfare Department JK</v>
      </c>
      <c r="D514" s="6" t="s">
        <v>458</v>
      </c>
      <c r="E514" s="46" t="str">
        <f>VLOOKUP(D514,[1]Sheet1!$B:$C,2,0)</f>
        <v>State Mission Director ICDS Social Welfare Department, J&amp;K</v>
      </c>
      <c r="F514" s="6">
        <v>0</v>
      </c>
      <c r="G514" s="6">
        <v>7437</v>
      </c>
      <c r="H514" s="96">
        <v>5197</v>
      </c>
      <c r="I514" s="6">
        <v>2240</v>
      </c>
      <c r="J514" s="6">
        <v>0</v>
      </c>
      <c r="K514" s="6">
        <v>0</v>
      </c>
      <c r="L514" s="6">
        <v>1069</v>
      </c>
      <c r="M514" s="6">
        <v>35637</v>
      </c>
      <c r="N514" s="6">
        <v>35700</v>
      </c>
      <c r="O514" s="6">
        <v>3097</v>
      </c>
      <c r="P514" s="6">
        <v>10410</v>
      </c>
      <c r="Q514" s="2">
        <f t="shared" si="7"/>
        <v>4128</v>
      </c>
    </row>
    <row r="515" spans="1:17" ht="19.5" hidden="1" customHeight="1">
      <c r="A515" s="44">
        <v>514</v>
      </c>
      <c r="B515" s="6" t="s">
        <v>459</v>
      </c>
      <c r="C515" s="46" t="str">
        <f>VLOOKUP(B515,[1]Sheet1!$B:$C,2,0)</f>
        <v>Electronics &amp; Information Technology E&amp;IT Department Government of Chhattisgarh GoCG</v>
      </c>
      <c r="D515" s="6" t="s">
        <v>460</v>
      </c>
      <c r="E515" s="46" t="str">
        <f>VLOOKUP(D515,[1]Sheet1!$B:$C,2,0)</f>
        <v>CHIPS</v>
      </c>
      <c r="F515" s="6">
        <v>0</v>
      </c>
      <c r="G515" s="6">
        <v>34187</v>
      </c>
      <c r="H515" s="96">
        <v>28930</v>
      </c>
      <c r="I515" s="6">
        <v>5257</v>
      </c>
      <c r="J515" s="6">
        <v>0</v>
      </c>
      <c r="K515" s="6">
        <v>0</v>
      </c>
      <c r="L515" s="6">
        <v>0</v>
      </c>
      <c r="M515" s="6">
        <v>270463</v>
      </c>
      <c r="N515" s="6">
        <v>259759</v>
      </c>
      <c r="O515" s="6">
        <v>47602</v>
      </c>
      <c r="P515" s="6">
        <v>72428</v>
      </c>
      <c r="Q515" s="2">
        <f t="shared" ref="Q515:Q521" si="8">H515-L515</f>
        <v>28930</v>
      </c>
    </row>
    <row r="516" spans="1:17" ht="19.5" hidden="1" customHeight="1">
      <c r="A516" s="44">
        <v>515</v>
      </c>
      <c r="B516" s="45" t="s">
        <v>827</v>
      </c>
      <c r="C516" s="46" t="str">
        <f>VLOOKUP(B516,[1]Sheet1!$B:$C,2,0)</f>
        <v>BSNL Gujarat Telecom Circle</v>
      </c>
      <c r="D516" s="45" t="s">
        <v>828</v>
      </c>
      <c r="E516" s="46" t="str">
        <f>VLOOKUP(D516,[1]Sheet1!$B:$C,2,0)</f>
        <v>BSNL Gujarat</v>
      </c>
      <c r="F516" s="6">
        <v>0</v>
      </c>
      <c r="G516" s="6">
        <v>3399</v>
      </c>
      <c r="H516" s="96">
        <v>2187</v>
      </c>
      <c r="I516" s="6">
        <v>1212</v>
      </c>
      <c r="J516" s="6">
        <v>0</v>
      </c>
      <c r="K516" s="6">
        <v>0</v>
      </c>
      <c r="L516" s="6">
        <v>0</v>
      </c>
      <c r="M516" s="6">
        <v>12387</v>
      </c>
      <c r="N516" s="6">
        <v>9650</v>
      </c>
      <c r="O516" s="6">
        <v>1463</v>
      </c>
      <c r="P516" s="6">
        <v>5287</v>
      </c>
      <c r="Q516" s="2">
        <f t="shared" si="8"/>
        <v>2187</v>
      </c>
    </row>
    <row r="517" spans="1:17" ht="19.5" hidden="1" customHeight="1">
      <c r="A517" s="44">
        <v>516</v>
      </c>
      <c r="B517" s="6" t="s">
        <v>461</v>
      </c>
      <c r="C517" s="46" t="str">
        <f>VLOOKUP(B517,[1]Sheet1!$B:$C,2,0)</f>
        <v>Integrated Child Development Services , Government of Tamil Nadu</v>
      </c>
      <c r="D517" s="6" t="s">
        <v>462</v>
      </c>
      <c r="E517" s="46" t="str">
        <f>VLOOKUP(D517,[1]Sheet1!$B:$C,2,0)</f>
        <v>Integrated Child Development Services , Government of Tamil Nadu</v>
      </c>
      <c r="F517" s="6">
        <v>0</v>
      </c>
      <c r="G517" s="6">
        <v>6977</v>
      </c>
      <c r="H517" s="96">
        <v>6977</v>
      </c>
      <c r="I517" s="6">
        <v>0</v>
      </c>
      <c r="J517" s="6">
        <v>0</v>
      </c>
      <c r="K517" s="6">
        <v>0</v>
      </c>
      <c r="L517" s="6">
        <v>6977</v>
      </c>
      <c r="M517" s="6">
        <v>0</v>
      </c>
      <c r="N517" s="6">
        <v>39320</v>
      </c>
      <c r="O517" s="6">
        <v>0</v>
      </c>
      <c r="P517" s="6">
        <v>0</v>
      </c>
      <c r="Q517" s="2">
        <f t="shared" si="8"/>
        <v>0</v>
      </c>
    </row>
    <row r="518" spans="1:17" ht="19.5" hidden="1" customHeight="1">
      <c r="A518" s="44">
        <v>517</v>
      </c>
      <c r="B518" s="45" t="s">
        <v>767</v>
      </c>
      <c r="C518" s="46" t="str">
        <f>VLOOKUP(B518,[1]Sheet1!$B:$C,2,0)</f>
        <v>WCD Assam</v>
      </c>
      <c r="D518" s="45" t="s">
        <v>768</v>
      </c>
      <c r="E518" s="46" t="str">
        <f>VLOOKUP(D518,[1]Sheet1!$B:$C,2,0)</f>
        <v>WCD Assam</v>
      </c>
      <c r="F518" s="6">
        <v>0</v>
      </c>
      <c r="G518" s="6">
        <v>1790</v>
      </c>
      <c r="H518" s="96">
        <v>26</v>
      </c>
      <c r="I518" s="6">
        <v>1764</v>
      </c>
      <c r="J518" s="6">
        <v>0</v>
      </c>
      <c r="K518" s="6">
        <v>0</v>
      </c>
      <c r="L518" s="6">
        <v>0</v>
      </c>
      <c r="M518" s="6">
        <v>5055</v>
      </c>
      <c r="N518" s="6">
        <v>13696</v>
      </c>
      <c r="O518" s="6">
        <v>243</v>
      </c>
      <c r="P518" s="6">
        <v>1056</v>
      </c>
      <c r="Q518" s="2">
        <f t="shared" si="8"/>
        <v>26</v>
      </c>
    </row>
    <row r="519" spans="1:17" ht="19.5" hidden="1" customHeight="1">
      <c r="A519" s="44">
        <v>518</v>
      </c>
      <c r="B519" s="6" t="s">
        <v>814</v>
      </c>
      <c r="C519" s="46" t="str">
        <f>VLOOKUP(B519,[1]Sheet1!$B:$C,2,0)</f>
        <v>Directorate of Social Welfare, Govt. Of Manipur</v>
      </c>
      <c r="D519" s="6" t="s">
        <v>815</v>
      </c>
      <c r="E519" s="46" t="str">
        <f>VLOOKUP(D519,[1]Sheet1!$B:$C,2,0)</f>
        <v xml:space="preserve">Directorate of Social Welfare, Manipur	</v>
      </c>
      <c r="F519" s="6">
        <v>0</v>
      </c>
      <c r="G519" s="6">
        <v>58</v>
      </c>
      <c r="H519" s="96">
        <v>52</v>
      </c>
      <c r="I519" s="6">
        <v>6</v>
      </c>
      <c r="J519" s="6">
        <v>0</v>
      </c>
      <c r="K519" s="6">
        <v>0</v>
      </c>
      <c r="L519" s="6">
        <v>34</v>
      </c>
      <c r="M519" s="6">
        <v>12</v>
      </c>
      <c r="N519" s="6">
        <v>14</v>
      </c>
      <c r="O519" s="6">
        <v>2</v>
      </c>
      <c r="P519" s="6">
        <v>1</v>
      </c>
      <c r="Q519" s="2">
        <f t="shared" si="8"/>
        <v>18</v>
      </c>
    </row>
    <row r="520" spans="1:17" ht="19.5" hidden="1" customHeight="1">
      <c r="A520" s="44">
        <v>519</v>
      </c>
      <c r="B520" s="45" t="s">
        <v>883</v>
      </c>
      <c r="C520" s="46" t="str">
        <f>VLOOKUP(B520,[1]Sheet1!$B:$C,2,0)</f>
        <v>Directorate of  Social Welfare Nagaland</v>
      </c>
      <c r="D520" s="6" t="s">
        <v>884</v>
      </c>
      <c r="E520" s="46" t="str">
        <f>VLOOKUP(D520,[1]Sheet1!$B:$C,2,0)</f>
        <v>Directorate of Social Welfare, Nagaland</v>
      </c>
      <c r="F520" s="6">
        <v>0</v>
      </c>
      <c r="G520" s="6">
        <v>1</v>
      </c>
      <c r="H520" s="96">
        <v>0</v>
      </c>
      <c r="I520" s="6">
        <v>1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2">
        <f t="shared" si="8"/>
        <v>0</v>
      </c>
    </row>
    <row r="521" spans="1:17" ht="19.5" hidden="1" customHeight="1">
      <c r="A521" s="44">
        <v>520</v>
      </c>
      <c r="B521" s="45" t="s">
        <v>885</v>
      </c>
      <c r="C521" s="46" t="str">
        <f>VLOOKUP(B521,[1]Sheet1!$B:$C,2,0)</f>
        <v>Department of Women and Child Development, Itanagar</v>
      </c>
      <c r="D521" s="6" t="s">
        <v>886</v>
      </c>
      <c r="E521" s="46" t="str">
        <f>VLOOKUP(D521,[1]Sheet1!$B:$C,2,0)</f>
        <v xml:space="preserve">Department of Women and Child Development, Itanagar	</v>
      </c>
      <c r="F521" s="6">
        <v>0</v>
      </c>
      <c r="G521" s="6">
        <v>2</v>
      </c>
      <c r="H521" s="96">
        <v>2</v>
      </c>
      <c r="I521" s="6">
        <v>0</v>
      </c>
      <c r="J521" s="6">
        <v>0</v>
      </c>
      <c r="K521" s="6">
        <v>0</v>
      </c>
      <c r="L521" s="6">
        <v>0</v>
      </c>
      <c r="M521" s="6">
        <v>1</v>
      </c>
      <c r="N521" s="6">
        <v>0</v>
      </c>
      <c r="O521" s="6">
        <v>0</v>
      </c>
      <c r="P521" s="6">
        <v>0</v>
      </c>
      <c r="Q521" s="2">
        <f t="shared" si="8"/>
        <v>2</v>
      </c>
    </row>
    <row r="522" spans="1:17" s="50" customFormat="1" hidden="1">
      <c r="A522" s="49"/>
      <c r="B522" s="49"/>
      <c r="C522" s="49"/>
      <c r="D522" s="49"/>
      <c r="E522" s="49" t="s">
        <v>923</v>
      </c>
      <c r="F522" s="49">
        <f>SUM(F2:F521)</f>
        <v>0</v>
      </c>
      <c r="G522" s="49">
        <f t="shared" ref="G522:P522" si="9">SUM(G2:G521)</f>
        <v>2608777</v>
      </c>
      <c r="H522" s="49">
        <f t="shared" si="9"/>
        <v>1777211</v>
      </c>
      <c r="I522" s="49">
        <f t="shared" si="9"/>
        <v>831566</v>
      </c>
      <c r="J522" s="49">
        <f t="shared" si="9"/>
        <v>0</v>
      </c>
      <c r="K522" s="49">
        <f t="shared" si="9"/>
        <v>0</v>
      </c>
      <c r="L522" s="49">
        <f t="shared" si="9"/>
        <v>388184</v>
      </c>
      <c r="M522" s="49">
        <f t="shared" si="9"/>
        <v>8958488</v>
      </c>
      <c r="N522" s="49">
        <f t="shared" si="9"/>
        <v>10064650</v>
      </c>
      <c r="O522" s="49">
        <f t="shared" si="9"/>
        <v>1420789</v>
      </c>
      <c r="P522" s="49">
        <f t="shared" si="9"/>
        <v>3045860</v>
      </c>
    </row>
    <row r="523" spans="1:17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1:17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1:17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1:17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</sheetData>
  <autoFilter ref="A1:R522">
    <filterColumn colId="1">
      <filters>
        <filter val="631"/>
        <filter val="634"/>
        <filter val="635"/>
        <filter val="638"/>
        <filter val="640"/>
        <filter val="643"/>
        <filter val="645"/>
        <filter val="647"/>
        <filter val="648"/>
        <filter val="649"/>
        <filter val="650"/>
        <filter val="651"/>
        <filter val="653"/>
        <filter val="654"/>
        <filter val="656"/>
        <filter val="658"/>
        <filter val="659"/>
        <filter val="667"/>
        <filter val="692"/>
      </filters>
    </filterColumn>
  </autoFilter>
  <pageMargins left="0.84" right="0.7" top="0.43" bottom="0.75" header="0.2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Y207"/>
  <sheetViews>
    <sheetView tabSelected="1" workbookViewId="0">
      <pane xSplit="3" ySplit="3" topLeftCell="Q4" activePane="bottomRight" state="frozen"/>
      <selection pane="topRight" activeCell="D1" sqref="D1"/>
      <selection pane="bottomLeft" activeCell="A4" sqref="A4"/>
      <selection pane="bottomRight" activeCell="R49" sqref="R49"/>
    </sheetView>
  </sheetViews>
  <sheetFormatPr defaultRowHeight="15"/>
  <cols>
    <col min="3" max="3" width="28.85546875" customWidth="1"/>
    <col min="13" max="13" width="14.85546875" customWidth="1"/>
    <col min="14" max="14" width="13.140625" customWidth="1"/>
    <col min="16" max="16" width="18.28515625" customWidth="1"/>
    <col min="17" max="17" width="13.140625" customWidth="1"/>
    <col min="18" max="18" width="14.28515625" customWidth="1"/>
    <col min="19" max="19" width="15.28515625" bestFit="1" customWidth="1"/>
    <col min="20" max="20" width="16" customWidth="1"/>
    <col min="21" max="21" width="10.28515625" bestFit="1" customWidth="1"/>
    <col min="22" max="22" width="15.28515625" bestFit="1" customWidth="1"/>
    <col min="23" max="23" width="15.28515625" customWidth="1"/>
    <col min="24" max="24" width="15.28515625" bestFit="1" customWidth="1"/>
    <col min="25" max="25" width="10" bestFit="1" customWidth="1"/>
  </cols>
  <sheetData>
    <row r="2" spans="1:25" ht="112.5" customHeight="1">
      <c r="A2" s="3" t="s">
        <v>900</v>
      </c>
      <c r="B2" s="3" t="s">
        <v>465</v>
      </c>
      <c r="C2" s="3" t="s">
        <v>467</v>
      </c>
      <c r="D2" s="3" t="s">
        <v>901</v>
      </c>
      <c r="E2" s="3" t="s">
        <v>902</v>
      </c>
      <c r="F2" s="3" t="s">
        <v>903</v>
      </c>
      <c r="G2" s="3" t="s">
        <v>904</v>
      </c>
      <c r="H2" s="3" t="s">
        <v>905</v>
      </c>
      <c r="I2" s="3" t="s">
        <v>906</v>
      </c>
      <c r="J2" s="3" t="s">
        <v>907</v>
      </c>
      <c r="K2" s="3" t="s">
        <v>908</v>
      </c>
      <c r="L2" s="97" t="s">
        <v>909</v>
      </c>
      <c r="M2" s="97" t="s">
        <v>910</v>
      </c>
      <c r="N2" s="97" t="s">
        <v>911</v>
      </c>
      <c r="O2" s="97" t="s">
        <v>912</v>
      </c>
      <c r="P2" s="97" t="s">
        <v>913</v>
      </c>
      <c r="Q2" s="97" t="s">
        <v>914</v>
      </c>
      <c r="R2" s="98" t="s">
        <v>915</v>
      </c>
      <c r="S2" s="97" t="s">
        <v>916</v>
      </c>
      <c r="T2" s="97" t="s">
        <v>917</v>
      </c>
      <c r="U2" s="97" t="s">
        <v>918</v>
      </c>
      <c r="V2" s="97" t="s">
        <v>919</v>
      </c>
      <c r="W2" s="97" t="s">
        <v>1102</v>
      </c>
      <c r="X2" s="98" t="s">
        <v>1103</v>
      </c>
      <c r="Y2" s="98" t="s">
        <v>920</v>
      </c>
    </row>
    <row r="3" spans="1:25">
      <c r="A3" s="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98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98">
        <v>23</v>
      </c>
      <c r="Y3" s="98">
        <v>24</v>
      </c>
    </row>
    <row r="4" spans="1:25" ht="16.5">
      <c r="A4" s="7">
        <v>1</v>
      </c>
      <c r="B4" s="52">
        <v>101</v>
      </c>
      <c r="C4" s="95" t="s">
        <v>516</v>
      </c>
      <c r="D4" s="94">
        <v>309</v>
      </c>
      <c r="E4" s="94">
        <v>126</v>
      </c>
      <c r="F4" s="94">
        <v>183</v>
      </c>
      <c r="G4" s="94">
        <v>0</v>
      </c>
      <c r="H4" s="94">
        <v>771</v>
      </c>
      <c r="I4" s="94">
        <v>1449</v>
      </c>
      <c r="J4" s="94">
        <v>47</v>
      </c>
      <c r="K4" s="94">
        <v>345</v>
      </c>
      <c r="L4" s="7" t="s">
        <v>921</v>
      </c>
      <c r="M4" s="100">
        <f>IF(L4="Yes",((50*E4)+100*(F4+J4+K4)),(50*(E4+F4+J4+K4)))+(100*(H4-(J4+K4))+(50*I4))</f>
        <v>174150</v>
      </c>
      <c r="N4" s="100">
        <f>IF(L4="Yes",((50*E4)+100*(F4+J4+K4)),(50*(E4+F4+J4+K4)))</f>
        <v>63800</v>
      </c>
      <c r="O4" s="101">
        <v>0</v>
      </c>
      <c r="P4" s="101">
        <f t="shared" ref="P4:Q67" si="0">IF(O4&gt;0.1*N4,0.1*N4,O4)</f>
        <v>0</v>
      </c>
      <c r="Q4" s="101">
        <f t="shared" si="0"/>
        <v>0</v>
      </c>
      <c r="R4" s="9">
        <f>N4-P4</f>
        <v>63800</v>
      </c>
      <c r="S4" s="9">
        <v>263000</v>
      </c>
      <c r="T4" s="10">
        <f>IF(S4&gt;0.1*M4,0.1*M4,S4)</f>
        <v>17415</v>
      </c>
      <c r="U4" s="10">
        <v>0</v>
      </c>
      <c r="V4" s="12">
        <f>SUM(T4:U4)</f>
        <v>17415</v>
      </c>
      <c r="W4" s="12">
        <f>IF(V4&gt;R4,R4,V4)</f>
        <v>17415</v>
      </c>
      <c r="X4" s="9">
        <f>R4-W4</f>
        <v>46385</v>
      </c>
      <c r="Y4" s="10">
        <f>V4-W4</f>
        <v>0</v>
      </c>
    </row>
    <row r="5" spans="1:25" ht="16.5">
      <c r="A5" s="7">
        <v>2</v>
      </c>
      <c r="B5" s="52">
        <v>102</v>
      </c>
      <c r="C5" s="95" t="s">
        <v>517</v>
      </c>
      <c r="D5" s="94">
        <v>9463</v>
      </c>
      <c r="E5" s="94">
        <v>8268</v>
      </c>
      <c r="F5" s="94">
        <v>1195</v>
      </c>
      <c r="G5" s="94">
        <v>1384</v>
      </c>
      <c r="H5" s="94">
        <v>61395</v>
      </c>
      <c r="I5" s="94">
        <v>34980</v>
      </c>
      <c r="J5" s="94">
        <v>9917</v>
      </c>
      <c r="K5" s="94">
        <v>14006</v>
      </c>
      <c r="L5" s="7" t="s">
        <v>922</v>
      </c>
      <c r="M5" s="100">
        <f t="shared" ref="M5:M68" si="1">IF(L5="Yes",((50*E5)+100*(F5+J5+K5)),(50*(E5+F5+J5+K5)))+(100*(H5-(J5+K5))+(50*I5))</f>
        <v>7165500</v>
      </c>
      <c r="N5" s="100">
        <f t="shared" ref="N5:N68" si="2">IF(L5="Yes",((50*E5)+100*(F5+J5+K5)),(50*(E5+F5+J5+K5)))</f>
        <v>1669300</v>
      </c>
      <c r="O5" s="101">
        <v>0</v>
      </c>
      <c r="P5" s="101">
        <f t="shared" si="0"/>
        <v>0</v>
      </c>
      <c r="Q5" s="101">
        <f t="shared" si="0"/>
        <v>0</v>
      </c>
      <c r="R5" s="9">
        <f t="shared" ref="R5:R68" si="3">N5-P5</f>
        <v>1669300</v>
      </c>
      <c r="S5" s="9">
        <v>5588000</v>
      </c>
      <c r="T5" s="10">
        <f t="shared" ref="T5:T68" si="4">IF(S5&gt;0.1*M5,0.1*M5,S5)</f>
        <v>716550</v>
      </c>
      <c r="U5" s="10">
        <v>0</v>
      </c>
      <c r="V5" s="12">
        <f t="shared" ref="V5:V68" si="5">SUM(T5:U5)</f>
        <v>716550</v>
      </c>
      <c r="W5" s="12">
        <f t="shared" ref="W5:W68" si="6">IF(V5&gt;R5,R5,V5)</f>
        <v>716550</v>
      </c>
      <c r="X5" s="9">
        <f t="shared" ref="X5:X68" si="7">R5-W5</f>
        <v>952750</v>
      </c>
      <c r="Y5" s="10">
        <f t="shared" ref="Y5:Y68" si="8">V5-W5</f>
        <v>0</v>
      </c>
    </row>
    <row r="6" spans="1:25" ht="16.5">
      <c r="A6" s="7">
        <v>3</v>
      </c>
      <c r="B6" s="52">
        <v>103</v>
      </c>
      <c r="C6" s="95" t="s">
        <v>518</v>
      </c>
      <c r="D6" s="94">
        <v>33061</v>
      </c>
      <c r="E6" s="94">
        <v>24004</v>
      </c>
      <c r="F6" s="94">
        <v>9057</v>
      </c>
      <c r="G6" s="94">
        <v>0</v>
      </c>
      <c r="H6" s="94">
        <v>230457</v>
      </c>
      <c r="I6" s="94">
        <v>108371</v>
      </c>
      <c r="J6" s="94">
        <v>43624</v>
      </c>
      <c r="K6" s="94">
        <v>64123</v>
      </c>
      <c r="L6" s="7" t="s">
        <v>921</v>
      </c>
      <c r="M6" s="100">
        <f t="shared" si="1"/>
        <v>30570150</v>
      </c>
      <c r="N6" s="100">
        <f t="shared" si="2"/>
        <v>12880600</v>
      </c>
      <c r="O6" s="101">
        <v>0</v>
      </c>
      <c r="P6" s="101">
        <f t="shared" si="0"/>
        <v>0</v>
      </c>
      <c r="Q6" s="101">
        <f t="shared" si="0"/>
        <v>0</v>
      </c>
      <c r="R6" s="9">
        <f t="shared" si="3"/>
        <v>12880600</v>
      </c>
      <c r="S6" s="9">
        <v>16879000</v>
      </c>
      <c r="T6" s="10">
        <f t="shared" si="4"/>
        <v>3057015</v>
      </c>
      <c r="U6" s="10">
        <v>0</v>
      </c>
      <c r="V6" s="12">
        <f t="shared" si="5"/>
        <v>3057015</v>
      </c>
      <c r="W6" s="12">
        <f t="shared" si="6"/>
        <v>3057015</v>
      </c>
      <c r="X6" s="9">
        <f t="shared" si="7"/>
        <v>9823585</v>
      </c>
      <c r="Y6" s="10">
        <f t="shared" si="8"/>
        <v>0</v>
      </c>
    </row>
    <row r="7" spans="1:25" ht="16.5">
      <c r="A7" s="7">
        <v>4</v>
      </c>
      <c r="B7" s="52">
        <v>105</v>
      </c>
      <c r="C7" s="95" t="s">
        <v>519</v>
      </c>
      <c r="D7" s="94">
        <v>1965</v>
      </c>
      <c r="E7" s="94">
        <v>1604</v>
      </c>
      <c r="F7" s="94">
        <v>361</v>
      </c>
      <c r="G7" s="94">
        <v>0</v>
      </c>
      <c r="H7" s="94">
        <v>7412</v>
      </c>
      <c r="I7" s="94">
        <v>4401</v>
      </c>
      <c r="J7" s="94">
        <v>1501</v>
      </c>
      <c r="K7" s="94">
        <v>2394</v>
      </c>
      <c r="L7" s="7" t="s">
        <v>922</v>
      </c>
      <c r="M7" s="100">
        <f t="shared" si="1"/>
        <v>864750</v>
      </c>
      <c r="N7" s="100">
        <f t="shared" si="2"/>
        <v>293000</v>
      </c>
      <c r="O7" s="101">
        <v>0</v>
      </c>
      <c r="P7" s="101">
        <f t="shared" si="0"/>
        <v>0</v>
      </c>
      <c r="Q7" s="101">
        <f t="shared" si="0"/>
        <v>0</v>
      </c>
      <c r="R7" s="9">
        <f t="shared" si="3"/>
        <v>293000</v>
      </c>
      <c r="S7" s="9">
        <v>662000</v>
      </c>
      <c r="T7" s="10">
        <f t="shared" si="4"/>
        <v>86475</v>
      </c>
      <c r="U7" s="10">
        <v>0</v>
      </c>
      <c r="V7" s="12">
        <f t="shared" si="5"/>
        <v>86475</v>
      </c>
      <c r="W7" s="12">
        <f t="shared" si="6"/>
        <v>86475</v>
      </c>
      <c r="X7" s="9">
        <f t="shared" si="7"/>
        <v>206525</v>
      </c>
      <c r="Y7" s="10">
        <f t="shared" si="8"/>
        <v>0</v>
      </c>
    </row>
    <row r="8" spans="1:25" ht="16.5">
      <c r="A8" s="7">
        <v>5</v>
      </c>
      <c r="B8" s="52">
        <v>106</v>
      </c>
      <c r="C8" s="95" t="s">
        <v>520</v>
      </c>
      <c r="D8" s="94">
        <v>37623</v>
      </c>
      <c r="E8" s="94">
        <v>32189</v>
      </c>
      <c r="F8" s="94">
        <v>5434</v>
      </c>
      <c r="G8" s="94">
        <v>0</v>
      </c>
      <c r="H8" s="94">
        <v>267010</v>
      </c>
      <c r="I8" s="94">
        <v>104907</v>
      </c>
      <c r="J8" s="94">
        <v>46987</v>
      </c>
      <c r="K8" s="94">
        <v>79372</v>
      </c>
      <c r="L8" s="7" t="s">
        <v>922</v>
      </c>
      <c r="M8" s="100">
        <f t="shared" si="1"/>
        <v>27509550</v>
      </c>
      <c r="N8" s="100">
        <f t="shared" si="2"/>
        <v>8199100</v>
      </c>
      <c r="O8" s="101">
        <v>0</v>
      </c>
      <c r="P8" s="101">
        <f t="shared" si="0"/>
        <v>0</v>
      </c>
      <c r="Q8" s="101">
        <f t="shared" si="0"/>
        <v>0</v>
      </c>
      <c r="R8" s="9">
        <f t="shared" si="3"/>
        <v>8199100</v>
      </c>
      <c r="S8" s="9">
        <v>11180000</v>
      </c>
      <c r="T8" s="10">
        <f t="shared" si="4"/>
        <v>2750955</v>
      </c>
      <c r="U8" s="10">
        <v>0</v>
      </c>
      <c r="V8" s="12">
        <f t="shared" si="5"/>
        <v>2750955</v>
      </c>
      <c r="W8" s="12">
        <f t="shared" si="6"/>
        <v>2750955</v>
      </c>
      <c r="X8" s="9">
        <f t="shared" si="7"/>
        <v>5448145</v>
      </c>
      <c r="Y8" s="10">
        <f t="shared" si="8"/>
        <v>0</v>
      </c>
    </row>
    <row r="9" spans="1:25" ht="16.5">
      <c r="A9" s="7">
        <v>6</v>
      </c>
      <c r="B9" s="52">
        <v>108</v>
      </c>
      <c r="C9" s="95" t="s">
        <v>521</v>
      </c>
      <c r="D9" s="94">
        <v>108364</v>
      </c>
      <c r="E9" s="94">
        <v>62262</v>
      </c>
      <c r="F9" s="94">
        <v>46102</v>
      </c>
      <c r="G9" s="94">
        <v>24161</v>
      </c>
      <c r="H9" s="94">
        <v>359256</v>
      </c>
      <c r="I9" s="94">
        <v>259377</v>
      </c>
      <c r="J9" s="94">
        <v>41460</v>
      </c>
      <c r="K9" s="94">
        <v>120059</v>
      </c>
      <c r="L9" s="7" t="s">
        <v>922</v>
      </c>
      <c r="M9" s="100">
        <f t="shared" si="1"/>
        <v>46236700</v>
      </c>
      <c r="N9" s="100">
        <f t="shared" si="2"/>
        <v>13494150</v>
      </c>
      <c r="O9" s="101">
        <v>0</v>
      </c>
      <c r="P9" s="101">
        <f t="shared" si="0"/>
        <v>0</v>
      </c>
      <c r="Q9" s="101">
        <f t="shared" si="0"/>
        <v>0</v>
      </c>
      <c r="R9" s="9">
        <f t="shared" si="3"/>
        <v>13494150</v>
      </c>
      <c r="S9" s="9">
        <v>31946000</v>
      </c>
      <c r="T9" s="10">
        <f t="shared" si="4"/>
        <v>4623670</v>
      </c>
      <c r="U9" s="10">
        <v>800000</v>
      </c>
      <c r="V9" s="12">
        <f t="shared" si="5"/>
        <v>5423670</v>
      </c>
      <c r="W9" s="12">
        <f t="shared" si="6"/>
        <v>5423670</v>
      </c>
      <c r="X9" s="9">
        <f t="shared" si="7"/>
        <v>8070480</v>
      </c>
      <c r="Y9" s="10">
        <f t="shared" si="8"/>
        <v>0</v>
      </c>
    </row>
    <row r="10" spans="1:25" ht="16.5">
      <c r="A10" s="7">
        <v>7</v>
      </c>
      <c r="B10" s="52">
        <v>111</v>
      </c>
      <c r="C10" s="95" t="s">
        <v>522</v>
      </c>
      <c r="D10" s="94">
        <v>1053</v>
      </c>
      <c r="E10" s="94">
        <v>346</v>
      </c>
      <c r="F10" s="94">
        <v>707</v>
      </c>
      <c r="G10" s="94">
        <v>69</v>
      </c>
      <c r="H10" s="94">
        <v>2103</v>
      </c>
      <c r="I10" s="94">
        <v>3764</v>
      </c>
      <c r="J10" s="94">
        <v>392</v>
      </c>
      <c r="K10" s="94">
        <v>1233</v>
      </c>
      <c r="L10" s="7" t="s">
        <v>922</v>
      </c>
      <c r="M10" s="100">
        <f t="shared" si="1"/>
        <v>369900</v>
      </c>
      <c r="N10" s="100">
        <f t="shared" si="2"/>
        <v>133900</v>
      </c>
      <c r="O10" s="101">
        <v>0</v>
      </c>
      <c r="P10" s="101">
        <f t="shared" si="0"/>
        <v>0</v>
      </c>
      <c r="Q10" s="101">
        <f t="shared" si="0"/>
        <v>0</v>
      </c>
      <c r="R10" s="9">
        <f t="shared" si="3"/>
        <v>133900</v>
      </c>
      <c r="S10" s="9">
        <v>674000</v>
      </c>
      <c r="T10" s="10">
        <f t="shared" si="4"/>
        <v>36990</v>
      </c>
      <c r="U10" s="10">
        <v>0</v>
      </c>
      <c r="V10" s="12">
        <f t="shared" si="5"/>
        <v>36990</v>
      </c>
      <c r="W10" s="12">
        <f t="shared" si="6"/>
        <v>36990</v>
      </c>
      <c r="X10" s="9">
        <f t="shared" si="7"/>
        <v>96910</v>
      </c>
      <c r="Y10" s="10">
        <f t="shared" si="8"/>
        <v>0</v>
      </c>
    </row>
    <row r="11" spans="1:25" ht="16.5">
      <c r="A11" s="7">
        <v>8</v>
      </c>
      <c r="B11" s="52">
        <v>116</v>
      </c>
      <c r="C11" s="95" t="s">
        <v>523</v>
      </c>
      <c r="D11" s="94">
        <v>721</v>
      </c>
      <c r="E11" s="94">
        <v>312</v>
      </c>
      <c r="F11" s="94">
        <v>409</v>
      </c>
      <c r="G11" s="94">
        <v>0</v>
      </c>
      <c r="H11" s="94">
        <v>3388</v>
      </c>
      <c r="I11" s="94">
        <v>6611</v>
      </c>
      <c r="J11" s="94">
        <v>388</v>
      </c>
      <c r="K11" s="94">
        <v>1731</v>
      </c>
      <c r="L11" s="7" t="s">
        <v>921</v>
      </c>
      <c r="M11" s="100">
        <f t="shared" si="1"/>
        <v>725850</v>
      </c>
      <c r="N11" s="100">
        <f t="shared" si="2"/>
        <v>268400</v>
      </c>
      <c r="O11" s="101">
        <v>0</v>
      </c>
      <c r="P11" s="101">
        <f t="shared" si="0"/>
        <v>0</v>
      </c>
      <c r="Q11" s="101">
        <f t="shared" si="0"/>
        <v>0</v>
      </c>
      <c r="R11" s="9">
        <f t="shared" si="3"/>
        <v>268400</v>
      </c>
      <c r="S11" s="9">
        <v>408000</v>
      </c>
      <c r="T11" s="10">
        <f t="shared" si="4"/>
        <v>72585</v>
      </c>
      <c r="U11" s="10">
        <v>0</v>
      </c>
      <c r="V11" s="12">
        <f t="shared" si="5"/>
        <v>72585</v>
      </c>
      <c r="W11" s="12">
        <f t="shared" si="6"/>
        <v>72585</v>
      </c>
      <c r="X11" s="9">
        <f t="shared" si="7"/>
        <v>195815</v>
      </c>
      <c r="Y11" s="10">
        <f t="shared" si="8"/>
        <v>0</v>
      </c>
    </row>
    <row r="12" spans="1:25" ht="16.5">
      <c r="A12" s="7">
        <v>9</v>
      </c>
      <c r="B12" s="52">
        <v>118</v>
      </c>
      <c r="C12" s="95" t="s">
        <v>524</v>
      </c>
      <c r="D12" s="94">
        <v>5390</v>
      </c>
      <c r="E12" s="94">
        <v>250</v>
      </c>
      <c r="F12" s="94">
        <v>5140</v>
      </c>
      <c r="G12" s="94">
        <v>0</v>
      </c>
      <c r="H12" s="94">
        <v>26642</v>
      </c>
      <c r="I12" s="94">
        <v>50857</v>
      </c>
      <c r="J12" s="94">
        <v>3198</v>
      </c>
      <c r="K12" s="94">
        <v>6690</v>
      </c>
      <c r="L12" s="7" t="s">
        <v>922</v>
      </c>
      <c r="M12" s="100">
        <f t="shared" si="1"/>
        <v>4982150</v>
      </c>
      <c r="N12" s="100">
        <f t="shared" si="2"/>
        <v>763900</v>
      </c>
      <c r="O12" s="101">
        <v>0</v>
      </c>
      <c r="P12" s="101">
        <f t="shared" si="0"/>
        <v>0</v>
      </c>
      <c r="Q12" s="101">
        <f t="shared" si="0"/>
        <v>0</v>
      </c>
      <c r="R12" s="9">
        <f t="shared" si="3"/>
        <v>763900</v>
      </c>
      <c r="S12" s="9">
        <v>7547000</v>
      </c>
      <c r="T12" s="10">
        <f t="shared" si="4"/>
        <v>498215</v>
      </c>
      <c r="U12" s="10">
        <v>400000</v>
      </c>
      <c r="V12" s="12">
        <f t="shared" si="5"/>
        <v>898215</v>
      </c>
      <c r="W12" s="12">
        <f t="shared" si="6"/>
        <v>763900</v>
      </c>
      <c r="X12" s="9">
        <f t="shared" si="7"/>
        <v>0</v>
      </c>
      <c r="Y12" s="10">
        <f t="shared" si="8"/>
        <v>134315</v>
      </c>
    </row>
    <row r="13" spans="1:25" ht="16.5">
      <c r="A13" s="7">
        <v>10</v>
      </c>
      <c r="B13" s="52">
        <v>124</v>
      </c>
      <c r="C13" s="95" t="s">
        <v>525</v>
      </c>
      <c r="D13" s="94">
        <v>18766</v>
      </c>
      <c r="E13" s="94">
        <v>8662</v>
      </c>
      <c r="F13" s="94">
        <v>10104</v>
      </c>
      <c r="G13" s="94">
        <v>0</v>
      </c>
      <c r="H13" s="94">
        <v>122135</v>
      </c>
      <c r="I13" s="94">
        <v>66512</v>
      </c>
      <c r="J13" s="94">
        <v>15919</v>
      </c>
      <c r="K13" s="94">
        <v>43577</v>
      </c>
      <c r="L13" s="7" t="s">
        <v>921</v>
      </c>
      <c r="M13" s="100">
        <f t="shared" si="1"/>
        <v>16982600</v>
      </c>
      <c r="N13" s="100">
        <f t="shared" si="2"/>
        <v>7393100</v>
      </c>
      <c r="O13" s="101">
        <v>0</v>
      </c>
      <c r="P13" s="101">
        <f t="shared" si="0"/>
        <v>0</v>
      </c>
      <c r="Q13" s="101">
        <f t="shared" si="0"/>
        <v>0</v>
      </c>
      <c r="R13" s="9">
        <f t="shared" si="3"/>
        <v>7393100</v>
      </c>
      <c r="S13" s="9">
        <v>4759000</v>
      </c>
      <c r="T13" s="10">
        <f t="shared" si="4"/>
        <v>1698260</v>
      </c>
      <c r="U13" s="10">
        <v>0</v>
      </c>
      <c r="V13" s="12">
        <f t="shared" si="5"/>
        <v>1698260</v>
      </c>
      <c r="W13" s="12">
        <f t="shared" si="6"/>
        <v>1698260</v>
      </c>
      <c r="X13" s="9">
        <f t="shared" si="7"/>
        <v>5694840</v>
      </c>
      <c r="Y13" s="10">
        <f t="shared" si="8"/>
        <v>0</v>
      </c>
    </row>
    <row r="14" spans="1:25" ht="16.5">
      <c r="A14" s="7">
        <v>11</v>
      </c>
      <c r="B14" s="52">
        <v>125</v>
      </c>
      <c r="C14" s="95" t="s">
        <v>526</v>
      </c>
      <c r="D14" s="94">
        <v>288</v>
      </c>
      <c r="E14" s="94">
        <v>266</v>
      </c>
      <c r="F14" s="94">
        <v>22</v>
      </c>
      <c r="G14" s="94">
        <v>117</v>
      </c>
      <c r="H14" s="94">
        <v>1820</v>
      </c>
      <c r="I14" s="94">
        <v>1139</v>
      </c>
      <c r="J14" s="94">
        <v>768</v>
      </c>
      <c r="K14" s="94">
        <v>433</v>
      </c>
      <c r="L14" s="7" t="s">
        <v>922</v>
      </c>
      <c r="M14" s="100">
        <f t="shared" si="1"/>
        <v>193300</v>
      </c>
      <c r="N14" s="100">
        <f t="shared" si="2"/>
        <v>74450</v>
      </c>
      <c r="O14" s="101">
        <v>0</v>
      </c>
      <c r="P14" s="101">
        <f t="shared" si="0"/>
        <v>0</v>
      </c>
      <c r="Q14" s="101">
        <f t="shared" si="0"/>
        <v>0</v>
      </c>
      <c r="R14" s="9">
        <f t="shared" si="3"/>
        <v>74450</v>
      </c>
      <c r="S14" s="9">
        <v>59000</v>
      </c>
      <c r="T14" s="10">
        <f t="shared" si="4"/>
        <v>19330</v>
      </c>
      <c r="U14" s="10">
        <v>0</v>
      </c>
      <c r="V14" s="12">
        <f t="shared" si="5"/>
        <v>19330</v>
      </c>
      <c r="W14" s="12">
        <f t="shared" si="6"/>
        <v>19330</v>
      </c>
      <c r="X14" s="9">
        <f t="shared" si="7"/>
        <v>55120</v>
      </c>
      <c r="Y14" s="10">
        <f t="shared" si="8"/>
        <v>0</v>
      </c>
    </row>
    <row r="15" spans="1:25" ht="16.5">
      <c r="A15" s="7">
        <v>12</v>
      </c>
      <c r="B15" s="52">
        <v>126</v>
      </c>
      <c r="C15" s="95" t="s">
        <v>527</v>
      </c>
      <c r="D15" s="94">
        <v>311</v>
      </c>
      <c r="E15" s="94">
        <v>245</v>
      </c>
      <c r="F15" s="94">
        <v>66</v>
      </c>
      <c r="G15" s="94">
        <v>2</v>
      </c>
      <c r="H15" s="94">
        <v>3904</v>
      </c>
      <c r="I15" s="94">
        <v>1072</v>
      </c>
      <c r="J15" s="94">
        <v>533</v>
      </c>
      <c r="K15" s="94">
        <v>1190</v>
      </c>
      <c r="L15" s="7" t="s">
        <v>922</v>
      </c>
      <c r="M15" s="100">
        <f t="shared" si="1"/>
        <v>373400</v>
      </c>
      <c r="N15" s="100">
        <f t="shared" si="2"/>
        <v>101700</v>
      </c>
      <c r="O15" s="101">
        <v>0</v>
      </c>
      <c r="P15" s="101">
        <f t="shared" si="0"/>
        <v>0</v>
      </c>
      <c r="Q15" s="101">
        <f t="shared" si="0"/>
        <v>0</v>
      </c>
      <c r="R15" s="9">
        <f t="shared" si="3"/>
        <v>101700</v>
      </c>
      <c r="S15" s="9">
        <v>95000</v>
      </c>
      <c r="T15" s="10">
        <f t="shared" si="4"/>
        <v>37340</v>
      </c>
      <c r="U15" s="10">
        <v>0</v>
      </c>
      <c r="V15" s="12">
        <f t="shared" si="5"/>
        <v>37340</v>
      </c>
      <c r="W15" s="12">
        <f t="shared" si="6"/>
        <v>37340</v>
      </c>
      <c r="X15" s="9">
        <f t="shared" si="7"/>
        <v>64360</v>
      </c>
      <c r="Y15" s="10">
        <f t="shared" si="8"/>
        <v>0</v>
      </c>
    </row>
    <row r="16" spans="1:25" ht="16.5">
      <c r="A16" s="7">
        <v>13</v>
      </c>
      <c r="B16" s="52">
        <v>127</v>
      </c>
      <c r="C16" s="95" t="s">
        <v>528</v>
      </c>
      <c r="D16" s="94">
        <v>101793</v>
      </c>
      <c r="E16" s="94">
        <v>76517</v>
      </c>
      <c r="F16" s="94">
        <v>25276</v>
      </c>
      <c r="G16" s="94">
        <v>0</v>
      </c>
      <c r="H16" s="94">
        <v>745506</v>
      </c>
      <c r="I16" s="94">
        <v>224754</v>
      </c>
      <c r="J16" s="94">
        <v>69309</v>
      </c>
      <c r="K16" s="94">
        <v>210584</v>
      </c>
      <c r="L16" s="7" t="s">
        <v>922</v>
      </c>
      <c r="M16" s="100">
        <f t="shared" si="1"/>
        <v>76883300</v>
      </c>
      <c r="N16" s="100">
        <f t="shared" si="2"/>
        <v>19084300</v>
      </c>
      <c r="O16" s="101">
        <v>0</v>
      </c>
      <c r="P16" s="101">
        <f t="shared" si="0"/>
        <v>0</v>
      </c>
      <c r="Q16" s="101">
        <f t="shared" si="0"/>
        <v>0</v>
      </c>
      <c r="R16" s="9">
        <f t="shared" si="3"/>
        <v>19084300</v>
      </c>
      <c r="S16" s="9">
        <v>59114000</v>
      </c>
      <c r="T16" s="10">
        <f t="shared" si="4"/>
        <v>7688330</v>
      </c>
      <c r="U16" s="10">
        <v>1300000</v>
      </c>
      <c r="V16" s="12">
        <f t="shared" si="5"/>
        <v>8988330</v>
      </c>
      <c r="W16" s="12">
        <f t="shared" si="6"/>
        <v>8988330</v>
      </c>
      <c r="X16" s="9">
        <f t="shared" si="7"/>
        <v>10095970</v>
      </c>
      <c r="Y16" s="10">
        <f t="shared" si="8"/>
        <v>0</v>
      </c>
    </row>
    <row r="17" spans="1:25" ht="16.5">
      <c r="A17" s="7">
        <v>14</v>
      </c>
      <c r="B17" s="52">
        <v>129</v>
      </c>
      <c r="C17" s="95" t="s">
        <v>529</v>
      </c>
      <c r="D17" s="94">
        <v>11159</v>
      </c>
      <c r="E17" s="94">
        <v>9908</v>
      </c>
      <c r="F17" s="94">
        <v>1251</v>
      </c>
      <c r="G17" s="94">
        <v>8271</v>
      </c>
      <c r="H17" s="94">
        <v>12247</v>
      </c>
      <c r="I17" s="94">
        <v>23818</v>
      </c>
      <c r="J17" s="94">
        <v>2184</v>
      </c>
      <c r="K17" s="94">
        <v>4797</v>
      </c>
      <c r="L17" s="7" t="s">
        <v>922</v>
      </c>
      <c r="M17" s="100">
        <f t="shared" si="1"/>
        <v>2624500</v>
      </c>
      <c r="N17" s="100">
        <f t="shared" si="2"/>
        <v>907000</v>
      </c>
      <c r="O17" s="101">
        <v>0</v>
      </c>
      <c r="P17" s="101">
        <f t="shared" si="0"/>
        <v>0</v>
      </c>
      <c r="Q17" s="101">
        <f t="shared" si="0"/>
        <v>0</v>
      </c>
      <c r="R17" s="9">
        <f t="shared" si="3"/>
        <v>907000</v>
      </c>
      <c r="S17" s="9">
        <v>2105000</v>
      </c>
      <c r="T17" s="10">
        <f t="shared" si="4"/>
        <v>262450</v>
      </c>
      <c r="U17" s="10">
        <v>0</v>
      </c>
      <c r="V17" s="12">
        <f t="shared" si="5"/>
        <v>262450</v>
      </c>
      <c r="W17" s="12">
        <f t="shared" si="6"/>
        <v>262450</v>
      </c>
      <c r="X17" s="9">
        <f t="shared" si="7"/>
        <v>644550</v>
      </c>
      <c r="Y17" s="10">
        <f t="shared" si="8"/>
        <v>0</v>
      </c>
    </row>
    <row r="18" spans="1:25" ht="16.5">
      <c r="A18" s="7">
        <v>15</v>
      </c>
      <c r="B18" s="52">
        <v>130</v>
      </c>
      <c r="C18" s="95" t="s">
        <v>530</v>
      </c>
      <c r="D18" s="94">
        <v>1054</v>
      </c>
      <c r="E18" s="94">
        <v>690</v>
      </c>
      <c r="F18" s="94">
        <v>364</v>
      </c>
      <c r="G18" s="94">
        <v>0</v>
      </c>
      <c r="H18" s="94">
        <v>3394</v>
      </c>
      <c r="I18" s="94">
        <v>1790</v>
      </c>
      <c r="J18" s="94">
        <v>581</v>
      </c>
      <c r="K18" s="94">
        <v>1106</v>
      </c>
      <c r="L18" s="7" t="s">
        <v>921</v>
      </c>
      <c r="M18" s="100">
        <f t="shared" si="1"/>
        <v>499800</v>
      </c>
      <c r="N18" s="100">
        <f t="shared" si="2"/>
        <v>239600</v>
      </c>
      <c r="O18" s="101">
        <v>0</v>
      </c>
      <c r="P18" s="101">
        <f t="shared" si="0"/>
        <v>0</v>
      </c>
      <c r="Q18" s="101">
        <f t="shared" si="0"/>
        <v>0</v>
      </c>
      <c r="R18" s="9">
        <f t="shared" si="3"/>
        <v>239600</v>
      </c>
      <c r="S18" s="9">
        <v>573000</v>
      </c>
      <c r="T18" s="10">
        <f t="shared" si="4"/>
        <v>49980</v>
      </c>
      <c r="U18" s="10">
        <v>0</v>
      </c>
      <c r="V18" s="12">
        <f t="shared" si="5"/>
        <v>49980</v>
      </c>
      <c r="W18" s="12">
        <f t="shared" si="6"/>
        <v>49980</v>
      </c>
      <c r="X18" s="9">
        <f t="shared" si="7"/>
        <v>189620</v>
      </c>
      <c r="Y18" s="10">
        <f t="shared" si="8"/>
        <v>0</v>
      </c>
    </row>
    <row r="19" spans="1:25" ht="16.5">
      <c r="A19" s="7">
        <v>16</v>
      </c>
      <c r="B19" s="52">
        <v>132</v>
      </c>
      <c r="C19" s="95" t="s">
        <v>531</v>
      </c>
      <c r="D19" s="94">
        <v>31985</v>
      </c>
      <c r="E19" s="94">
        <v>22534</v>
      </c>
      <c r="F19" s="94">
        <v>9451</v>
      </c>
      <c r="G19" s="94">
        <v>2404</v>
      </c>
      <c r="H19" s="94">
        <v>311207</v>
      </c>
      <c r="I19" s="94">
        <v>165020</v>
      </c>
      <c r="J19" s="94">
        <v>14688</v>
      </c>
      <c r="K19" s="94">
        <v>68425</v>
      </c>
      <c r="L19" s="7" t="s">
        <v>922</v>
      </c>
      <c r="M19" s="100">
        <f t="shared" si="1"/>
        <v>36815300</v>
      </c>
      <c r="N19" s="100">
        <f t="shared" si="2"/>
        <v>5754900</v>
      </c>
      <c r="O19" s="101">
        <v>0</v>
      </c>
      <c r="P19" s="101">
        <f t="shared" si="0"/>
        <v>0</v>
      </c>
      <c r="Q19" s="101">
        <f t="shared" si="0"/>
        <v>0</v>
      </c>
      <c r="R19" s="9">
        <f t="shared" si="3"/>
        <v>5754900</v>
      </c>
      <c r="S19" s="9">
        <v>13493000</v>
      </c>
      <c r="T19" s="10">
        <f t="shared" si="4"/>
        <v>3681530</v>
      </c>
      <c r="U19" s="10">
        <v>0</v>
      </c>
      <c r="V19" s="12">
        <f t="shared" si="5"/>
        <v>3681530</v>
      </c>
      <c r="W19" s="12">
        <f t="shared" si="6"/>
        <v>3681530</v>
      </c>
      <c r="X19" s="9">
        <f t="shared" si="7"/>
        <v>2073370</v>
      </c>
      <c r="Y19" s="10">
        <f t="shared" si="8"/>
        <v>0</v>
      </c>
    </row>
    <row r="20" spans="1:25" ht="16.5">
      <c r="A20" s="7">
        <v>17</v>
      </c>
      <c r="B20" s="52">
        <v>134</v>
      </c>
      <c r="C20" s="95" t="s">
        <v>532</v>
      </c>
      <c r="D20" s="94">
        <v>2236</v>
      </c>
      <c r="E20" s="94">
        <v>1966</v>
      </c>
      <c r="F20" s="94">
        <v>270</v>
      </c>
      <c r="G20" s="94">
        <v>0</v>
      </c>
      <c r="H20" s="94">
        <v>15827</v>
      </c>
      <c r="I20" s="94">
        <v>6800</v>
      </c>
      <c r="J20" s="94">
        <v>4711</v>
      </c>
      <c r="K20" s="94">
        <v>4354</v>
      </c>
      <c r="L20" s="7" t="s">
        <v>922</v>
      </c>
      <c r="M20" s="100">
        <f t="shared" si="1"/>
        <v>1581250</v>
      </c>
      <c r="N20" s="100">
        <f t="shared" si="2"/>
        <v>565050</v>
      </c>
      <c r="O20" s="101">
        <v>0</v>
      </c>
      <c r="P20" s="101">
        <f t="shared" si="0"/>
        <v>0</v>
      </c>
      <c r="Q20" s="101">
        <f t="shared" si="0"/>
        <v>0</v>
      </c>
      <c r="R20" s="9">
        <f t="shared" si="3"/>
        <v>565050</v>
      </c>
      <c r="S20" s="9">
        <v>620000</v>
      </c>
      <c r="T20" s="10">
        <f t="shared" si="4"/>
        <v>158125</v>
      </c>
      <c r="U20" s="10">
        <v>0</v>
      </c>
      <c r="V20" s="12">
        <f t="shared" si="5"/>
        <v>158125</v>
      </c>
      <c r="W20" s="12">
        <f t="shared" si="6"/>
        <v>158125</v>
      </c>
      <c r="X20" s="9">
        <f t="shared" si="7"/>
        <v>406925</v>
      </c>
      <c r="Y20" s="10">
        <f t="shared" si="8"/>
        <v>0</v>
      </c>
    </row>
    <row r="21" spans="1:25" ht="16.5">
      <c r="A21" s="7">
        <v>18</v>
      </c>
      <c r="B21" s="52">
        <v>135</v>
      </c>
      <c r="C21" s="95" t="s">
        <v>533</v>
      </c>
      <c r="D21" s="94">
        <v>212</v>
      </c>
      <c r="E21" s="94">
        <v>166</v>
      </c>
      <c r="F21" s="94">
        <v>46</v>
      </c>
      <c r="G21" s="94">
        <v>0</v>
      </c>
      <c r="H21" s="94">
        <v>1092</v>
      </c>
      <c r="I21" s="94">
        <v>1673</v>
      </c>
      <c r="J21" s="94">
        <v>187</v>
      </c>
      <c r="K21" s="94">
        <v>440</v>
      </c>
      <c r="L21" s="7" t="s">
        <v>922</v>
      </c>
      <c r="M21" s="100">
        <f t="shared" si="1"/>
        <v>172100</v>
      </c>
      <c r="N21" s="100">
        <f t="shared" si="2"/>
        <v>41950</v>
      </c>
      <c r="O21" s="101">
        <v>0</v>
      </c>
      <c r="P21" s="101">
        <f t="shared" si="0"/>
        <v>0</v>
      </c>
      <c r="Q21" s="101">
        <f t="shared" si="0"/>
        <v>0</v>
      </c>
      <c r="R21" s="9">
        <f t="shared" si="3"/>
        <v>41950</v>
      </c>
      <c r="S21" s="9">
        <v>72000</v>
      </c>
      <c r="T21" s="10">
        <f t="shared" si="4"/>
        <v>17210</v>
      </c>
      <c r="U21" s="10">
        <v>0</v>
      </c>
      <c r="V21" s="12">
        <f t="shared" si="5"/>
        <v>17210</v>
      </c>
      <c r="W21" s="12">
        <f t="shared" si="6"/>
        <v>17210</v>
      </c>
      <c r="X21" s="9">
        <f t="shared" si="7"/>
        <v>24740</v>
      </c>
      <c r="Y21" s="10">
        <f t="shared" si="8"/>
        <v>0</v>
      </c>
    </row>
    <row r="22" spans="1:25" ht="16.5">
      <c r="A22" s="7">
        <v>19</v>
      </c>
      <c r="B22" s="52">
        <v>138</v>
      </c>
      <c r="C22" s="95" t="s">
        <v>534</v>
      </c>
      <c r="D22" s="94">
        <v>1111</v>
      </c>
      <c r="E22" s="94">
        <v>860</v>
      </c>
      <c r="F22" s="94">
        <v>251</v>
      </c>
      <c r="G22" s="94">
        <v>0</v>
      </c>
      <c r="H22" s="94">
        <v>7357</v>
      </c>
      <c r="I22" s="94">
        <v>6372</v>
      </c>
      <c r="J22" s="94">
        <v>1747</v>
      </c>
      <c r="K22" s="94">
        <v>2946</v>
      </c>
      <c r="L22" s="7" t="s">
        <v>922</v>
      </c>
      <c r="M22" s="100">
        <f t="shared" si="1"/>
        <v>875200</v>
      </c>
      <c r="N22" s="100">
        <f t="shared" si="2"/>
        <v>290200</v>
      </c>
      <c r="O22" s="101">
        <v>0</v>
      </c>
      <c r="P22" s="101">
        <f t="shared" si="0"/>
        <v>0</v>
      </c>
      <c r="Q22" s="101">
        <f t="shared" si="0"/>
        <v>0</v>
      </c>
      <c r="R22" s="9">
        <f t="shared" si="3"/>
        <v>290200</v>
      </c>
      <c r="S22" s="9">
        <v>778000</v>
      </c>
      <c r="T22" s="10">
        <f t="shared" si="4"/>
        <v>87520</v>
      </c>
      <c r="U22" s="10">
        <v>0</v>
      </c>
      <c r="V22" s="12">
        <f t="shared" si="5"/>
        <v>87520</v>
      </c>
      <c r="W22" s="12">
        <f t="shared" si="6"/>
        <v>87520</v>
      </c>
      <c r="X22" s="9">
        <f t="shared" si="7"/>
        <v>202680</v>
      </c>
      <c r="Y22" s="10">
        <f t="shared" si="8"/>
        <v>0</v>
      </c>
    </row>
    <row r="23" spans="1:25" ht="16.5">
      <c r="A23" s="7">
        <v>20</v>
      </c>
      <c r="B23" s="52">
        <v>143</v>
      </c>
      <c r="C23" s="95" t="s">
        <v>535</v>
      </c>
      <c r="D23" s="94">
        <v>38247</v>
      </c>
      <c r="E23" s="94">
        <v>32814</v>
      </c>
      <c r="F23" s="94">
        <v>5433</v>
      </c>
      <c r="G23" s="94">
        <v>513</v>
      </c>
      <c r="H23" s="94">
        <v>185591</v>
      </c>
      <c r="I23" s="94">
        <v>125439</v>
      </c>
      <c r="J23" s="94">
        <v>29937</v>
      </c>
      <c r="K23" s="94">
        <v>67682</v>
      </c>
      <c r="L23" s="7" t="s">
        <v>921</v>
      </c>
      <c r="M23" s="100">
        <f t="shared" si="1"/>
        <v>27015050</v>
      </c>
      <c r="N23" s="100">
        <f t="shared" si="2"/>
        <v>11945900</v>
      </c>
      <c r="O23" s="101">
        <v>0</v>
      </c>
      <c r="P23" s="101">
        <f t="shared" si="0"/>
        <v>0</v>
      </c>
      <c r="Q23" s="101">
        <f t="shared" si="0"/>
        <v>0</v>
      </c>
      <c r="R23" s="9">
        <f t="shared" si="3"/>
        <v>11945900</v>
      </c>
      <c r="S23" s="9">
        <v>9195000</v>
      </c>
      <c r="T23" s="10">
        <f t="shared" si="4"/>
        <v>2701505</v>
      </c>
      <c r="U23" s="10">
        <v>950000</v>
      </c>
      <c r="V23" s="12">
        <f t="shared" si="5"/>
        <v>3651505</v>
      </c>
      <c r="W23" s="12">
        <f t="shared" si="6"/>
        <v>3651505</v>
      </c>
      <c r="X23" s="9">
        <f t="shared" si="7"/>
        <v>8294395</v>
      </c>
      <c r="Y23" s="10">
        <f t="shared" si="8"/>
        <v>0</v>
      </c>
    </row>
    <row r="24" spans="1:25" ht="16.5">
      <c r="A24" s="7">
        <v>21</v>
      </c>
      <c r="B24" s="52">
        <v>166</v>
      </c>
      <c r="C24" s="95" t="s">
        <v>536</v>
      </c>
      <c r="D24" s="94">
        <v>332</v>
      </c>
      <c r="E24" s="94">
        <v>299</v>
      </c>
      <c r="F24" s="94">
        <v>33</v>
      </c>
      <c r="G24" s="94">
        <v>0</v>
      </c>
      <c r="H24" s="94">
        <v>2333</v>
      </c>
      <c r="I24" s="94">
        <v>374</v>
      </c>
      <c r="J24" s="94">
        <v>253</v>
      </c>
      <c r="K24" s="94">
        <v>608</v>
      </c>
      <c r="L24" s="7" t="s">
        <v>922</v>
      </c>
      <c r="M24" s="100">
        <f t="shared" si="1"/>
        <v>225550</v>
      </c>
      <c r="N24" s="100">
        <f t="shared" si="2"/>
        <v>59650</v>
      </c>
      <c r="O24" s="101">
        <v>0</v>
      </c>
      <c r="P24" s="101">
        <f t="shared" si="0"/>
        <v>0</v>
      </c>
      <c r="Q24" s="101">
        <f t="shared" si="0"/>
        <v>0</v>
      </c>
      <c r="R24" s="9">
        <f t="shared" si="3"/>
        <v>59650</v>
      </c>
      <c r="S24" s="9">
        <v>180000</v>
      </c>
      <c r="T24" s="10">
        <f t="shared" si="4"/>
        <v>22555</v>
      </c>
      <c r="U24" s="10">
        <v>0</v>
      </c>
      <c r="V24" s="12">
        <f t="shared" si="5"/>
        <v>22555</v>
      </c>
      <c r="W24" s="12">
        <f t="shared" si="6"/>
        <v>22555</v>
      </c>
      <c r="X24" s="9">
        <f t="shared" si="7"/>
        <v>37095</v>
      </c>
      <c r="Y24" s="10">
        <f t="shared" si="8"/>
        <v>0</v>
      </c>
    </row>
    <row r="25" spans="1:25" ht="16.5">
      <c r="A25" s="7">
        <v>22</v>
      </c>
      <c r="B25" s="52">
        <v>167</v>
      </c>
      <c r="C25" s="95" t="s">
        <v>537</v>
      </c>
      <c r="D25" s="94">
        <v>652</v>
      </c>
      <c r="E25" s="94">
        <v>489</v>
      </c>
      <c r="F25" s="94">
        <v>163</v>
      </c>
      <c r="G25" s="94">
        <v>0</v>
      </c>
      <c r="H25" s="94">
        <v>3123</v>
      </c>
      <c r="I25" s="94">
        <v>274</v>
      </c>
      <c r="J25" s="94">
        <v>331</v>
      </c>
      <c r="K25" s="94">
        <v>843</v>
      </c>
      <c r="L25" s="7" t="s">
        <v>921</v>
      </c>
      <c r="M25" s="100">
        <f t="shared" si="1"/>
        <v>366750</v>
      </c>
      <c r="N25" s="100">
        <f t="shared" si="2"/>
        <v>158150</v>
      </c>
      <c r="O25" s="101">
        <v>0</v>
      </c>
      <c r="P25" s="101">
        <f t="shared" si="0"/>
        <v>0</v>
      </c>
      <c r="Q25" s="101">
        <f t="shared" si="0"/>
        <v>0</v>
      </c>
      <c r="R25" s="9">
        <f t="shared" si="3"/>
        <v>158150</v>
      </c>
      <c r="S25" s="9">
        <v>209000</v>
      </c>
      <c r="T25" s="10">
        <f t="shared" si="4"/>
        <v>36675</v>
      </c>
      <c r="U25" s="10">
        <v>0</v>
      </c>
      <c r="V25" s="12">
        <f t="shared" si="5"/>
        <v>36675</v>
      </c>
      <c r="W25" s="12">
        <f t="shared" si="6"/>
        <v>36675</v>
      </c>
      <c r="X25" s="9">
        <f t="shared" si="7"/>
        <v>121475</v>
      </c>
      <c r="Y25" s="10">
        <f t="shared" si="8"/>
        <v>0</v>
      </c>
    </row>
    <row r="26" spans="1:25" ht="16.5">
      <c r="A26" s="7">
        <v>23</v>
      </c>
      <c r="B26" s="52">
        <v>169</v>
      </c>
      <c r="C26" s="95" t="s">
        <v>538</v>
      </c>
      <c r="D26" s="94">
        <v>179415</v>
      </c>
      <c r="E26" s="94">
        <v>116479</v>
      </c>
      <c r="F26" s="94">
        <v>62936</v>
      </c>
      <c r="G26" s="94">
        <v>0</v>
      </c>
      <c r="H26" s="94">
        <v>222163</v>
      </c>
      <c r="I26" s="94">
        <v>96208</v>
      </c>
      <c r="J26" s="94">
        <v>29318</v>
      </c>
      <c r="K26" s="94">
        <v>80891</v>
      </c>
      <c r="L26" s="7" t="s">
        <v>922</v>
      </c>
      <c r="M26" s="100">
        <f t="shared" si="1"/>
        <v>30487000</v>
      </c>
      <c r="N26" s="100">
        <f t="shared" si="2"/>
        <v>14481200</v>
      </c>
      <c r="O26" s="101">
        <v>0</v>
      </c>
      <c r="P26" s="101">
        <f t="shared" si="0"/>
        <v>0</v>
      </c>
      <c r="Q26" s="101">
        <f t="shared" si="0"/>
        <v>0</v>
      </c>
      <c r="R26" s="9">
        <f t="shared" si="3"/>
        <v>14481200</v>
      </c>
      <c r="S26" s="9">
        <v>14534000</v>
      </c>
      <c r="T26" s="10">
        <f t="shared" si="4"/>
        <v>3048700</v>
      </c>
      <c r="U26" s="10">
        <v>450000</v>
      </c>
      <c r="V26" s="12">
        <f t="shared" si="5"/>
        <v>3498700</v>
      </c>
      <c r="W26" s="12">
        <f t="shared" si="6"/>
        <v>3498700</v>
      </c>
      <c r="X26" s="9">
        <f t="shared" si="7"/>
        <v>10982500</v>
      </c>
      <c r="Y26" s="10">
        <f t="shared" si="8"/>
        <v>0</v>
      </c>
    </row>
    <row r="27" spans="1:25" ht="16.5">
      <c r="A27" s="7">
        <v>24</v>
      </c>
      <c r="B27" s="52">
        <v>170</v>
      </c>
      <c r="C27" s="95" t="s">
        <v>829</v>
      </c>
      <c r="D27" s="94">
        <v>4581</v>
      </c>
      <c r="E27" s="94">
        <v>2605</v>
      </c>
      <c r="F27" s="94">
        <v>1976</v>
      </c>
      <c r="G27" s="94">
        <v>0</v>
      </c>
      <c r="H27" s="94">
        <v>9401</v>
      </c>
      <c r="I27" s="94">
        <v>2989</v>
      </c>
      <c r="J27" s="94">
        <v>1534</v>
      </c>
      <c r="K27" s="94">
        <v>3270</v>
      </c>
      <c r="L27" s="7" t="s">
        <v>921</v>
      </c>
      <c r="M27" s="100">
        <f t="shared" si="1"/>
        <v>1417400</v>
      </c>
      <c r="N27" s="100">
        <f t="shared" si="2"/>
        <v>808250</v>
      </c>
      <c r="O27" s="101">
        <v>0</v>
      </c>
      <c r="P27" s="101">
        <f t="shared" si="0"/>
        <v>0</v>
      </c>
      <c r="Q27" s="101">
        <f t="shared" si="0"/>
        <v>0</v>
      </c>
      <c r="R27" s="9">
        <f t="shared" si="3"/>
        <v>808250</v>
      </c>
      <c r="S27" s="9">
        <v>1611000</v>
      </c>
      <c r="T27" s="10">
        <f t="shared" si="4"/>
        <v>141740</v>
      </c>
      <c r="U27" s="10">
        <v>0</v>
      </c>
      <c r="V27" s="12">
        <f t="shared" si="5"/>
        <v>141740</v>
      </c>
      <c r="W27" s="12">
        <f t="shared" si="6"/>
        <v>141740</v>
      </c>
      <c r="X27" s="9">
        <f t="shared" si="7"/>
        <v>666510</v>
      </c>
      <c r="Y27" s="10">
        <f t="shared" si="8"/>
        <v>0</v>
      </c>
    </row>
    <row r="28" spans="1:25" ht="16.5">
      <c r="A28" s="7">
        <v>25</v>
      </c>
      <c r="B28" s="52">
        <v>171</v>
      </c>
      <c r="C28" s="95" t="s">
        <v>540</v>
      </c>
      <c r="D28" s="94">
        <v>14</v>
      </c>
      <c r="E28" s="94">
        <v>8</v>
      </c>
      <c r="F28" s="94">
        <v>6</v>
      </c>
      <c r="G28" s="94">
        <v>0</v>
      </c>
      <c r="H28" s="94">
        <v>19</v>
      </c>
      <c r="I28" s="94">
        <v>26</v>
      </c>
      <c r="J28" s="94">
        <v>0</v>
      </c>
      <c r="K28" s="94">
        <v>7</v>
      </c>
      <c r="L28" s="7" t="s">
        <v>922</v>
      </c>
      <c r="M28" s="100">
        <f t="shared" si="1"/>
        <v>3550</v>
      </c>
      <c r="N28" s="100">
        <f t="shared" si="2"/>
        <v>1050</v>
      </c>
      <c r="O28" s="101">
        <v>0</v>
      </c>
      <c r="P28" s="101">
        <f t="shared" si="0"/>
        <v>0</v>
      </c>
      <c r="Q28" s="101">
        <f t="shared" si="0"/>
        <v>0</v>
      </c>
      <c r="R28" s="9">
        <f t="shared" si="3"/>
        <v>1050</v>
      </c>
      <c r="S28" s="9">
        <v>8000</v>
      </c>
      <c r="T28" s="10">
        <f t="shared" si="4"/>
        <v>355</v>
      </c>
      <c r="U28" s="10">
        <v>0</v>
      </c>
      <c r="V28" s="12">
        <f t="shared" si="5"/>
        <v>355</v>
      </c>
      <c r="W28" s="12">
        <f t="shared" si="6"/>
        <v>355</v>
      </c>
      <c r="X28" s="9">
        <f t="shared" si="7"/>
        <v>695</v>
      </c>
      <c r="Y28" s="10">
        <f t="shared" si="8"/>
        <v>0</v>
      </c>
    </row>
    <row r="29" spans="1:25" ht="16.5">
      <c r="A29" s="7">
        <v>26</v>
      </c>
      <c r="B29" s="52">
        <v>172</v>
      </c>
      <c r="C29" s="95" t="s">
        <v>541</v>
      </c>
      <c r="D29" s="94">
        <v>3851</v>
      </c>
      <c r="E29" s="94">
        <v>3201</v>
      </c>
      <c r="F29" s="94">
        <v>650</v>
      </c>
      <c r="G29" s="94">
        <v>1</v>
      </c>
      <c r="H29" s="94">
        <v>15473</v>
      </c>
      <c r="I29" s="94">
        <v>11757</v>
      </c>
      <c r="J29" s="94">
        <v>2812</v>
      </c>
      <c r="K29" s="94">
        <v>5640</v>
      </c>
      <c r="L29" s="7" t="s">
        <v>922</v>
      </c>
      <c r="M29" s="100">
        <f t="shared" si="1"/>
        <v>1905100</v>
      </c>
      <c r="N29" s="100">
        <f t="shared" si="2"/>
        <v>615150</v>
      </c>
      <c r="O29" s="101">
        <v>0</v>
      </c>
      <c r="P29" s="101">
        <f t="shared" si="0"/>
        <v>0</v>
      </c>
      <c r="Q29" s="101">
        <f t="shared" si="0"/>
        <v>0</v>
      </c>
      <c r="R29" s="9">
        <f t="shared" si="3"/>
        <v>615150</v>
      </c>
      <c r="S29" s="9">
        <v>1159000</v>
      </c>
      <c r="T29" s="10">
        <f t="shared" si="4"/>
        <v>190510</v>
      </c>
      <c r="U29" s="10">
        <v>0</v>
      </c>
      <c r="V29" s="12">
        <f t="shared" si="5"/>
        <v>190510</v>
      </c>
      <c r="W29" s="12">
        <f t="shared" si="6"/>
        <v>190510</v>
      </c>
      <c r="X29" s="9">
        <f t="shared" si="7"/>
        <v>424640</v>
      </c>
      <c r="Y29" s="10">
        <f t="shared" si="8"/>
        <v>0</v>
      </c>
    </row>
    <row r="30" spans="1:25" ht="16.5">
      <c r="A30" s="7">
        <v>27</v>
      </c>
      <c r="B30" s="52">
        <v>175</v>
      </c>
      <c r="C30" s="95" t="s">
        <v>542</v>
      </c>
      <c r="D30" s="94">
        <v>168</v>
      </c>
      <c r="E30" s="94">
        <v>86</v>
      </c>
      <c r="F30" s="94">
        <v>82</v>
      </c>
      <c r="G30" s="94">
        <v>24</v>
      </c>
      <c r="H30" s="94">
        <v>888</v>
      </c>
      <c r="I30" s="94">
        <v>2118</v>
      </c>
      <c r="J30" s="94">
        <v>44</v>
      </c>
      <c r="K30" s="94">
        <v>280</v>
      </c>
      <c r="L30" s="7" t="s">
        <v>921</v>
      </c>
      <c r="M30" s="100">
        <f t="shared" si="1"/>
        <v>207200</v>
      </c>
      <c r="N30" s="100">
        <f t="shared" si="2"/>
        <v>44900</v>
      </c>
      <c r="O30" s="101">
        <v>0</v>
      </c>
      <c r="P30" s="101">
        <f t="shared" si="0"/>
        <v>0</v>
      </c>
      <c r="Q30" s="101">
        <f t="shared" si="0"/>
        <v>0</v>
      </c>
      <c r="R30" s="9">
        <f t="shared" si="3"/>
        <v>44900</v>
      </c>
      <c r="S30" s="9">
        <v>295000</v>
      </c>
      <c r="T30" s="10">
        <f t="shared" si="4"/>
        <v>20720</v>
      </c>
      <c r="U30" s="10">
        <v>0</v>
      </c>
      <c r="V30" s="12">
        <f t="shared" si="5"/>
        <v>20720</v>
      </c>
      <c r="W30" s="12">
        <f t="shared" si="6"/>
        <v>20720</v>
      </c>
      <c r="X30" s="9">
        <f t="shared" si="7"/>
        <v>24180</v>
      </c>
      <c r="Y30" s="10">
        <f t="shared" si="8"/>
        <v>0</v>
      </c>
    </row>
    <row r="31" spans="1:25" ht="16.5">
      <c r="A31" s="7">
        <v>28</v>
      </c>
      <c r="B31" s="52">
        <v>177</v>
      </c>
      <c r="C31" s="95" t="s">
        <v>875</v>
      </c>
      <c r="D31" s="94">
        <v>2342</v>
      </c>
      <c r="E31" s="94">
        <v>2342</v>
      </c>
      <c r="F31" s="94">
        <v>0</v>
      </c>
      <c r="G31" s="94">
        <v>2342</v>
      </c>
      <c r="H31" s="94">
        <v>0</v>
      </c>
      <c r="I31" s="94">
        <v>575</v>
      </c>
      <c r="J31" s="94">
        <v>0</v>
      </c>
      <c r="K31" s="94">
        <v>0</v>
      </c>
      <c r="L31" s="7" t="s">
        <v>922</v>
      </c>
      <c r="M31" s="100">
        <f t="shared" si="1"/>
        <v>145850</v>
      </c>
      <c r="N31" s="100">
        <f t="shared" si="2"/>
        <v>117100</v>
      </c>
      <c r="O31" s="101">
        <v>0</v>
      </c>
      <c r="P31" s="101">
        <f t="shared" si="0"/>
        <v>0</v>
      </c>
      <c r="Q31" s="101">
        <f t="shared" si="0"/>
        <v>0</v>
      </c>
      <c r="R31" s="9">
        <f t="shared" si="3"/>
        <v>117100</v>
      </c>
      <c r="S31" s="9">
        <v>4303000</v>
      </c>
      <c r="T31" s="10">
        <f t="shared" si="4"/>
        <v>14585</v>
      </c>
      <c r="U31" s="10">
        <v>0</v>
      </c>
      <c r="V31" s="12">
        <f t="shared" si="5"/>
        <v>14585</v>
      </c>
      <c r="W31" s="12">
        <f t="shared" si="6"/>
        <v>14585</v>
      </c>
      <c r="X31" s="9">
        <f t="shared" si="7"/>
        <v>102515</v>
      </c>
      <c r="Y31" s="10">
        <f t="shared" si="8"/>
        <v>0</v>
      </c>
    </row>
    <row r="32" spans="1:25" ht="16.5">
      <c r="A32" s="7">
        <v>29</v>
      </c>
      <c r="B32" s="52">
        <v>206</v>
      </c>
      <c r="C32" s="95" t="s">
        <v>893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7" t="s">
        <v>922</v>
      </c>
      <c r="M32" s="100">
        <f t="shared" si="1"/>
        <v>0</v>
      </c>
      <c r="N32" s="100">
        <f t="shared" si="2"/>
        <v>0</v>
      </c>
      <c r="O32" s="101">
        <v>0</v>
      </c>
      <c r="P32" s="101">
        <f t="shared" si="0"/>
        <v>0</v>
      </c>
      <c r="Q32" s="101">
        <f t="shared" si="0"/>
        <v>0</v>
      </c>
      <c r="R32" s="9">
        <f t="shared" si="3"/>
        <v>0</v>
      </c>
      <c r="S32" s="9">
        <v>0</v>
      </c>
      <c r="T32" s="10">
        <f t="shared" si="4"/>
        <v>0</v>
      </c>
      <c r="U32" s="10">
        <v>0</v>
      </c>
      <c r="V32" s="12">
        <f t="shared" si="5"/>
        <v>0</v>
      </c>
      <c r="W32" s="12">
        <f t="shared" si="6"/>
        <v>0</v>
      </c>
      <c r="X32" s="9">
        <f t="shared" si="7"/>
        <v>0</v>
      </c>
      <c r="Y32" s="10">
        <f t="shared" si="8"/>
        <v>0</v>
      </c>
    </row>
    <row r="33" spans="1:25" ht="16.5">
      <c r="A33" s="7">
        <v>30</v>
      </c>
      <c r="B33" s="52">
        <v>208</v>
      </c>
      <c r="C33" s="95" t="s">
        <v>543</v>
      </c>
      <c r="D33" s="94">
        <v>31008</v>
      </c>
      <c r="E33" s="94">
        <v>23678</v>
      </c>
      <c r="F33" s="94">
        <v>7330</v>
      </c>
      <c r="G33" s="94">
        <v>1401</v>
      </c>
      <c r="H33" s="94">
        <v>156292</v>
      </c>
      <c r="I33" s="94">
        <v>161694</v>
      </c>
      <c r="J33" s="94">
        <v>12449</v>
      </c>
      <c r="K33" s="94">
        <v>81467</v>
      </c>
      <c r="L33" s="7" t="s">
        <v>921</v>
      </c>
      <c r="M33" s="100">
        <f t="shared" si="1"/>
        <v>25630800</v>
      </c>
      <c r="N33" s="100">
        <f t="shared" si="2"/>
        <v>11308500</v>
      </c>
      <c r="O33" s="101">
        <v>0</v>
      </c>
      <c r="P33" s="101">
        <f t="shared" si="0"/>
        <v>0</v>
      </c>
      <c r="Q33" s="101">
        <f t="shared" si="0"/>
        <v>0</v>
      </c>
      <c r="R33" s="9">
        <f t="shared" si="3"/>
        <v>11308500</v>
      </c>
      <c r="S33" s="9">
        <v>7374000</v>
      </c>
      <c r="T33" s="10">
        <f t="shared" si="4"/>
        <v>2563080</v>
      </c>
      <c r="U33" s="10">
        <v>0</v>
      </c>
      <c r="V33" s="12">
        <f t="shared" si="5"/>
        <v>2563080</v>
      </c>
      <c r="W33" s="12">
        <f t="shared" si="6"/>
        <v>2563080</v>
      </c>
      <c r="X33" s="9">
        <f t="shared" si="7"/>
        <v>8745420</v>
      </c>
      <c r="Y33" s="10">
        <f t="shared" si="8"/>
        <v>0</v>
      </c>
    </row>
    <row r="34" spans="1:25" ht="16.5">
      <c r="A34" s="7">
        <v>31</v>
      </c>
      <c r="B34" s="52">
        <v>212</v>
      </c>
      <c r="C34" s="95" t="s">
        <v>544</v>
      </c>
      <c r="D34" s="94">
        <v>2177</v>
      </c>
      <c r="E34" s="94">
        <v>517</v>
      </c>
      <c r="F34" s="94">
        <v>1660</v>
      </c>
      <c r="G34" s="94">
        <v>26</v>
      </c>
      <c r="H34" s="94">
        <v>6083</v>
      </c>
      <c r="I34" s="94">
        <v>3651</v>
      </c>
      <c r="J34" s="94">
        <v>130</v>
      </c>
      <c r="K34" s="94">
        <v>2398</v>
      </c>
      <c r="L34" s="7" t="s">
        <v>922</v>
      </c>
      <c r="M34" s="100">
        <f t="shared" si="1"/>
        <v>773300</v>
      </c>
      <c r="N34" s="100">
        <f t="shared" si="2"/>
        <v>235250</v>
      </c>
      <c r="O34" s="101">
        <v>0</v>
      </c>
      <c r="P34" s="101">
        <f t="shared" si="0"/>
        <v>0</v>
      </c>
      <c r="Q34" s="101">
        <f t="shared" si="0"/>
        <v>0</v>
      </c>
      <c r="R34" s="9">
        <f t="shared" si="3"/>
        <v>235250</v>
      </c>
      <c r="S34" s="9">
        <v>1242000</v>
      </c>
      <c r="T34" s="10">
        <f t="shared" si="4"/>
        <v>77330</v>
      </c>
      <c r="U34" s="10">
        <v>0</v>
      </c>
      <c r="V34" s="12">
        <f t="shared" si="5"/>
        <v>77330</v>
      </c>
      <c r="W34" s="12">
        <f t="shared" si="6"/>
        <v>77330</v>
      </c>
      <c r="X34" s="9">
        <f t="shared" si="7"/>
        <v>157920</v>
      </c>
      <c r="Y34" s="10">
        <f t="shared" si="8"/>
        <v>0</v>
      </c>
    </row>
    <row r="35" spans="1:25" ht="16.5">
      <c r="A35" s="7">
        <v>32</v>
      </c>
      <c r="B35" s="52">
        <v>213</v>
      </c>
      <c r="C35" s="95" t="s">
        <v>545</v>
      </c>
      <c r="D35" s="94">
        <v>3432</v>
      </c>
      <c r="E35" s="94">
        <v>1707</v>
      </c>
      <c r="F35" s="94">
        <v>1725</v>
      </c>
      <c r="G35" s="94">
        <v>0</v>
      </c>
      <c r="H35" s="94">
        <v>9161</v>
      </c>
      <c r="I35" s="94">
        <v>12480</v>
      </c>
      <c r="J35" s="94">
        <v>933</v>
      </c>
      <c r="K35" s="94">
        <v>4067</v>
      </c>
      <c r="L35" s="7" t="s">
        <v>922</v>
      </c>
      <c r="M35" s="100">
        <f t="shared" si="1"/>
        <v>1461700</v>
      </c>
      <c r="N35" s="100">
        <f t="shared" si="2"/>
        <v>421600</v>
      </c>
      <c r="O35" s="101">
        <v>0</v>
      </c>
      <c r="P35" s="101">
        <f t="shared" si="0"/>
        <v>0</v>
      </c>
      <c r="Q35" s="101">
        <f t="shared" si="0"/>
        <v>0</v>
      </c>
      <c r="R35" s="9">
        <f t="shared" si="3"/>
        <v>421600</v>
      </c>
      <c r="S35" s="9">
        <v>1057000</v>
      </c>
      <c r="T35" s="10">
        <f t="shared" si="4"/>
        <v>146170</v>
      </c>
      <c r="U35" s="10">
        <v>0</v>
      </c>
      <c r="V35" s="12">
        <f t="shared" si="5"/>
        <v>146170</v>
      </c>
      <c r="W35" s="12">
        <f t="shared" si="6"/>
        <v>146170</v>
      </c>
      <c r="X35" s="9">
        <f t="shared" si="7"/>
        <v>275430</v>
      </c>
      <c r="Y35" s="10">
        <f t="shared" si="8"/>
        <v>0</v>
      </c>
    </row>
    <row r="36" spans="1:25" ht="16.5">
      <c r="A36" s="7">
        <v>33</v>
      </c>
      <c r="B36" s="52">
        <v>214</v>
      </c>
      <c r="C36" s="95" t="s">
        <v>546</v>
      </c>
      <c r="D36" s="94">
        <v>2727</v>
      </c>
      <c r="E36" s="94">
        <v>1546</v>
      </c>
      <c r="F36" s="94">
        <v>1181</v>
      </c>
      <c r="G36" s="94">
        <v>0</v>
      </c>
      <c r="H36" s="94">
        <v>3428</v>
      </c>
      <c r="I36" s="94">
        <v>6605</v>
      </c>
      <c r="J36" s="94">
        <v>805</v>
      </c>
      <c r="K36" s="94">
        <v>1146</v>
      </c>
      <c r="L36" s="7" t="s">
        <v>921</v>
      </c>
      <c r="M36" s="100">
        <f t="shared" si="1"/>
        <v>868450</v>
      </c>
      <c r="N36" s="100">
        <f t="shared" si="2"/>
        <v>390500</v>
      </c>
      <c r="O36" s="101">
        <v>0</v>
      </c>
      <c r="P36" s="101">
        <f t="shared" si="0"/>
        <v>0</v>
      </c>
      <c r="Q36" s="101">
        <f t="shared" si="0"/>
        <v>0</v>
      </c>
      <c r="R36" s="9">
        <f t="shared" si="3"/>
        <v>390500</v>
      </c>
      <c r="S36" s="9">
        <v>629000</v>
      </c>
      <c r="T36" s="10">
        <f t="shared" si="4"/>
        <v>86845</v>
      </c>
      <c r="U36" s="10">
        <v>0</v>
      </c>
      <c r="V36" s="12">
        <f t="shared" si="5"/>
        <v>86845</v>
      </c>
      <c r="W36" s="12">
        <f t="shared" si="6"/>
        <v>86845</v>
      </c>
      <c r="X36" s="9">
        <f t="shared" si="7"/>
        <v>303655</v>
      </c>
      <c r="Y36" s="10">
        <f t="shared" si="8"/>
        <v>0</v>
      </c>
    </row>
    <row r="37" spans="1:25" ht="16.5">
      <c r="A37" s="7">
        <v>34</v>
      </c>
      <c r="B37" s="52">
        <v>217</v>
      </c>
      <c r="C37" s="95" t="s">
        <v>547</v>
      </c>
      <c r="D37" s="94">
        <v>60</v>
      </c>
      <c r="E37" s="94">
        <v>58</v>
      </c>
      <c r="F37" s="94">
        <v>2</v>
      </c>
      <c r="G37" s="94">
        <v>0</v>
      </c>
      <c r="H37" s="94">
        <v>527</v>
      </c>
      <c r="I37" s="94">
        <v>544</v>
      </c>
      <c r="J37" s="94">
        <v>28</v>
      </c>
      <c r="K37" s="94">
        <v>146</v>
      </c>
      <c r="L37" s="7" t="s">
        <v>922</v>
      </c>
      <c r="M37" s="100">
        <f t="shared" si="1"/>
        <v>74200</v>
      </c>
      <c r="N37" s="100">
        <f t="shared" si="2"/>
        <v>11700</v>
      </c>
      <c r="O37" s="101">
        <v>0</v>
      </c>
      <c r="P37" s="101">
        <f t="shared" si="0"/>
        <v>0</v>
      </c>
      <c r="Q37" s="101">
        <f t="shared" si="0"/>
        <v>0</v>
      </c>
      <c r="R37" s="9">
        <f t="shared" si="3"/>
        <v>11700</v>
      </c>
      <c r="S37" s="9">
        <v>53000</v>
      </c>
      <c r="T37" s="10">
        <f t="shared" si="4"/>
        <v>7420</v>
      </c>
      <c r="U37" s="10">
        <v>0</v>
      </c>
      <c r="V37" s="12">
        <f t="shared" si="5"/>
        <v>7420</v>
      </c>
      <c r="W37" s="12">
        <f t="shared" si="6"/>
        <v>7420</v>
      </c>
      <c r="X37" s="9">
        <f t="shared" si="7"/>
        <v>4280</v>
      </c>
      <c r="Y37" s="10">
        <f t="shared" si="8"/>
        <v>0</v>
      </c>
    </row>
    <row r="38" spans="1:25" ht="16.5">
      <c r="A38" s="7">
        <v>35</v>
      </c>
      <c r="B38" s="52">
        <v>218</v>
      </c>
      <c r="C38" s="95" t="s">
        <v>548</v>
      </c>
      <c r="D38" s="94">
        <v>18638</v>
      </c>
      <c r="E38" s="94">
        <v>1635</v>
      </c>
      <c r="F38" s="94">
        <v>17003</v>
      </c>
      <c r="G38" s="94">
        <v>0</v>
      </c>
      <c r="H38" s="94">
        <v>1931</v>
      </c>
      <c r="I38" s="94">
        <v>5926</v>
      </c>
      <c r="J38" s="94">
        <v>22</v>
      </c>
      <c r="K38" s="94">
        <v>613</v>
      </c>
      <c r="L38" s="7" t="s">
        <v>921</v>
      </c>
      <c r="M38" s="100">
        <f t="shared" si="1"/>
        <v>2271450</v>
      </c>
      <c r="N38" s="100">
        <f t="shared" si="2"/>
        <v>1845550</v>
      </c>
      <c r="O38" s="101">
        <v>0</v>
      </c>
      <c r="P38" s="101">
        <f t="shared" si="0"/>
        <v>0</v>
      </c>
      <c r="Q38" s="101">
        <f t="shared" si="0"/>
        <v>0</v>
      </c>
      <c r="R38" s="9">
        <f t="shared" si="3"/>
        <v>1845550</v>
      </c>
      <c r="S38" s="9">
        <v>4364000</v>
      </c>
      <c r="T38" s="10">
        <f t="shared" si="4"/>
        <v>227145</v>
      </c>
      <c r="U38" s="10">
        <v>0</v>
      </c>
      <c r="V38" s="12">
        <f t="shared" si="5"/>
        <v>227145</v>
      </c>
      <c r="W38" s="12">
        <f t="shared" si="6"/>
        <v>227145</v>
      </c>
      <c r="X38" s="9">
        <f t="shared" si="7"/>
        <v>1618405</v>
      </c>
      <c r="Y38" s="10">
        <f t="shared" si="8"/>
        <v>0</v>
      </c>
    </row>
    <row r="39" spans="1:25" ht="16.5">
      <c r="A39" s="7">
        <v>36</v>
      </c>
      <c r="B39" s="52">
        <v>219</v>
      </c>
      <c r="C39" s="95" t="s">
        <v>816</v>
      </c>
      <c r="D39" s="94">
        <v>730</v>
      </c>
      <c r="E39" s="94">
        <v>621</v>
      </c>
      <c r="F39" s="94">
        <v>109</v>
      </c>
      <c r="G39" s="94">
        <v>0</v>
      </c>
      <c r="H39" s="94">
        <v>1505</v>
      </c>
      <c r="I39" s="94">
        <v>498</v>
      </c>
      <c r="J39" s="94">
        <v>371</v>
      </c>
      <c r="K39" s="94">
        <v>230</v>
      </c>
      <c r="L39" s="7" t="s">
        <v>922</v>
      </c>
      <c r="M39" s="100">
        <f t="shared" si="1"/>
        <v>181850</v>
      </c>
      <c r="N39" s="100">
        <f t="shared" si="2"/>
        <v>66550</v>
      </c>
      <c r="O39" s="101">
        <v>0</v>
      </c>
      <c r="P39" s="101">
        <f t="shared" si="0"/>
        <v>0</v>
      </c>
      <c r="Q39" s="101">
        <f t="shared" si="0"/>
        <v>0</v>
      </c>
      <c r="R39" s="9">
        <f t="shared" si="3"/>
        <v>66550</v>
      </c>
      <c r="S39" s="9">
        <v>21000</v>
      </c>
      <c r="T39" s="10">
        <f t="shared" si="4"/>
        <v>18185</v>
      </c>
      <c r="U39" s="10">
        <v>0</v>
      </c>
      <c r="V39" s="12">
        <f t="shared" si="5"/>
        <v>18185</v>
      </c>
      <c r="W39" s="12">
        <f t="shared" si="6"/>
        <v>18185</v>
      </c>
      <c r="X39" s="9">
        <f t="shared" si="7"/>
        <v>48365</v>
      </c>
      <c r="Y39" s="10">
        <f t="shared" si="8"/>
        <v>0</v>
      </c>
    </row>
    <row r="40" spans="1:25" ht="16.5">
      <c r="A40" s="7">
        <v>37</v>
      </c>
      <c r="B40" s="52">
        <v>221</v>
      </c>
      <c r="C40" s="95" t="s">
        <v>549</v>
      </c>
      <c r="D40" s="94">
        <v>38444</v>
      </c>
      <c r="E40" s="94">
        <v>23721</v>
      </c>
      <c r="F40" s="94">
        <v>14723</v>
      </c>
      <c r="G40" s="94">
        <v>0</v>
      </c>
      <c r="H40" s="94">
        <v>154990</v>
      </c>
      <c r="I40" s="94">
        <v>1858868</v>
      </c>
      <c r="J40" s="94">
        <v>23035</v>
      </c>
      <c r="K40" s="94">
        <v>57241</v>
      </c>
      <c r="L40" s="7" t="s">
        <v>921</v>
      </c>
      <c r="M40" s="100">
        <f t="shared" si="1"/>
        <v>111100750</v>
      </c>
      <c r="N40" s="100">
        <f t="shared" si="2"/>
        <v>10685950</v>
      </c>
      <c r="O40" s="101">
        <v>0</v>
      </c>
      <c r="P40" s="101">
        <f t="shared" si="0"/>
        <v>0</v>
      </c>
      <c r="Q40" s="101">
        <f t="shared" si="0"/>
        <v>0</v>
      </c>
      <c r="R40" s="9">
        <f t="shared" si="3"/>
        <v>10685950</v>
      </c>
      <c r="S40" s="9">
        <v>42572000</v>
      </c>
      <c r="T40" s="10">
        <f t="shared" si="4"/>
        <v>11110075</v>
      </c>
      <c r="U40" s="10">
        <v>450000</v>
      </c>
      <c r="V40" s="12">
        <f t="shared" si="5"/>
        <v>11560075</v>
      </c>
      <c r="W40" s="12">
        <f t="shared" si="6"/>
        <v>10685950</v>
      </c>
      <c r="X40" s="9">
        <f t="shared" si="7"/>
        <v>0</v>
      </c>
      <c r="Y40" s="10">
        <f t="shared" si="8"/>
        <v>874125</v>
      </c>
    </row>
    <row r="41" spans="1:25" ht="16.5">
      <c r="A41" s="7">
        <v>38</v>
      </c>
      <c r="B41" s="52">
        <v>222</v>
      </c>
      <c r="C41" s="95" t="s">
        <v>550</v>
      </c>
      <c r="D41" s="94">
        <v>1845</v>
      </c>
      <c r="E41" s="94">
        <v>1078</v>
      </c>
      <c r="F41" s="94">
        <v>767</v>
      </c>
      <c r="G41" s="94">
        <v>0</v>
      </c>
      <c r="H41" s="94">
        <v>9680</v>
      </c>
      <c r="I41" s="94">
        <v>4463</v>
      </c>
      <c r="J41" s="94">
        <v>841</v>
      </c>
      <c r="K41" s="94">
        <v>3429</v>
      </c>
      <c r="L41" s="7" t="s">
        <v>921</v>
      </c>
      <c r="M41" s="100">
        <f t="shared" si="1"/>
        <v>1321750</v>
      </c>
      <c r="N41" s="100">
        <f t="shared" si="2"/>
        <v>557600</v>
      </c>
      <c r="O41" s="101">
        <v>0</v>
      </c>
      <c r="P41" s="101">
        <f t="shared" si="0"/>
        <v>0</v>
      </c>
      <c r="Q41" s="101">
        <f t="shared" si="0"/>
        <v>0</v>
      </c>
      <c r="R41" s="9">
        <f t="shared" si="3"/>
        <v>557600</v>
      </c>
      <c r="S41" s="9">
        <v>295000</v>
      </c>
      <c r="T41" s="10">
        <f t="shared" si="4"/>
        <v>132175</v>
      </c>
      <c r="U41" s="10">
        <v>50000</v>
      </c>
      <c r="V41" s="12">
        <f t="shared" si="5"/>
        <v>182175</v>
      </c>
      <c r="W41" s="12">
        <f t="shared" si="6"/>
        <v>182175</v>
      </c>
      <c r="X41" s="9">
        <f t="shared" si="7"/>
        <v>375425</v>
      </c>
      <c r="Y41" s="10">
        <f t="shared" si="8"/>
        <v>0</v>
      </c>
    </row>
    <row r="42" spans="1:25" ht="16.5">
      <c r="A42" s="7">
        <v>39</v>
      </c>
      <c r="B42" s="52">
        <v>224</v>
      </c>
      <c r="C42" s="95" t="s">
        <v>653</v>
      </c>
      <c r="D42" s="94">
        <v>256995</v>
      </c>
      <c r="E42" s="94">
        <v>256995</v>
      </c>
      <c r="F42" s="94">
        <v>0</v>
      </c>
      <c r="G42" s="94">
        <v>256995</v>
      </c>
      <c r="H42" s="94">
        <v>0</v>
      </c>
      <c r="I42" s="94">
        <v>1237960</v>
      </c>
      <c r="J42" s="94">
        <v>0</v>
      </c>
      <c r="K42" s="94">
        <v>0</v>
      </c>
      <c r="L42" s="7" t="s">
        <v>922</v>
      </c>
      <c r="M42" s="100">
        <f t="shared" si="1"/>
        <v>74747750</v>
      </c>
      <c r="N42" s="100">
        <f t="shared" si="2"/>
        <v>12849750</v>
      </c>
      <c r="O42" s="101">
        <v>0</v>
      </c>
      <c r="P42" s="101">
        <f t="shared" si="0"/>
        <v>0</v>
      </c>
      <c r="Q42" s="101">
        <f t="shared" si="0"/>
        <v>0</v>
      </c>
      <c r="R42" s="9">
        <f t="shared" si="3"/>
        <v>12849750</v>
      </c>
      <c r="S42" s="9">
        <v>69893000</v>
      </c>
      <c r="T42" s="10">
        <f t="shared" si="4"/>
        <v>7474775</v>
      </c>
      <c r="U42" s="10">
        <v>50000</v>
      </c>
      <c r="V42" s="12">
        <f t="shared" si="5"/>
        <v>7524775</v>
      </c>
      <c r="W42" s="12">
        <f t="shared" si="6"/>
        <v>7524775</v>
      </c>
      <c r="X42" s="9">
        <f t="shared" si="7"/>
        <v>5324975</v>
      </c>
      <c r="Y42" s="10">
        <f t="shared" si="8"/>
        <v>0</v>
      </c>
    </row>
    <row r="43" spans="1:25" ht="16.5">
      <c r="A43" s="7">
        <v>40</v>
      </c>
      <c r="B43" s="52">
        <v>225</v>
      </c>
      <c r="C43" s="95" t="s">
        <v>665</v>
      </c>
      <c r="D43" s="94">
        <v>4028</v>
      </c>
      <c r="E43" s="94">
        <v>34</v>
      </c>
      <c r="F43" s="94">
        <v>3994</v>
      </c>
      <c r="G43" s="94">
        <v>0</v>
      </c>
      <c r="H43" s="94">
        <v>14326</v>
      </c>
      <c r="I43" s="94">
        <v>34752</v>
      </c>
      <c r="J43" s="94">
        <v>1061</v>
      </c>
      <c r="K43" s="94">
        <v>3069</v>
      </c>
      <c r="L43" s="7" t="s">
        <v>922</v>
      </c>
      <c r="M43" s="100">
        <f t="shared" si="1"/>
        <v>3165100</v>
      </c>
      <c r="N43" s="100">
        <f t="shared" si="2"/>
        <v>407900</v>
      </c>
      <c r="O43" s="101">
        <v>0</v>
      </c>
      <c r="P43" s="101">
        <f t="shared" si="0"/>
        <v>0</v>
      </c>
      <c r="Q43" s="101">
        <f t="shared" si="0"/>
        <v>0</v>
      </c>
      <c r="R43" s="9">
        <f t="shared" si="3"/>
        <v>407900</v>
      </c>
      <c r="S43" s="9">
        <v>4667000</v>
      </c>
      <c r="T43" s="10">
        <f t="shared" si="4"/>
        <v>316510</v>
      </c>
      <c r="U43" s="10">
        <v>50000</v>
      </c>
      <c r="V43" s="12">
        <f t="shared" si="5"/>
        <v>366510</v>
      </c>
      <c r="W43" s="12">
        <f t="shared" si="6"/>
        <v>366510</v>
      </c>
      <c r="X43" s="9">
        <f t="shared" si="7"/>
        <v>41390</v>
      </c>
      <c r="Y43" s="10">
        <f t="shared" si="8"/>
        <v>0</v>
      </c>
    </row>
    <row r="44" spans="1:25" ht="16.5">
      <c r="A44" s="7">
        <v>41</v>
      </c>
      <c r="B44" s="52">
        <v>227</v>
      </c>
      <c r="C44" s="95" t="s">
        <v>666</v>
      </c>
      <c r="D44" s="94">
        <v>9</v>
      </c>
      <c r="E44" s="94">
        <v>2</v>
      </c>
      <c r="F44" s="94">
        <v>7</v>
      </c>
      <c r="G44" s="94">
        <v>0</v>
      </c>
      <c r="H44" s="94">
        <v>4</v>
      </c>
      <c r="I44" s="94">
        <v>39</v>
      </c>
      <c r="J44" s="94">
        <v>0</v>
      </c>
      <c r="K44" s="94">
        <v>1</v>
      </c>
      <c r="L44" s="7" t="s">
        <v>922</v>
      </c>
      <c r="M44" s="100">
        <f t="shared" si="1"/>
        <v>2750</v>
      </c>
      <c r="N44" s="100">
        <f t="shared" si="2"/>
        <v>500</v>
      </c>
      <c r="O44" s="101">
        <v>0</v>
      </c>
      <c r="P44" s="101">
        <f t="shared" si="0"/>
        <v>0</v>
      </c>
      <c r="Q44" s="101">
        <f t="shared" si="0"/>
        <v>0</v>
      </c>
      <c r="R44" s="9">
        <f t="shared" si="3"/>
        <v>500</v>
      </c>
      <c r="S44" s="9">
        <v>3000</v>
      </c>
      <c r="T44" s="10">
        <f t="shared" si="4"/>
        <v>275</v>
      </c>
      <c r="U44" s="10">
        <v>0</v>
      </c>
      <c r="V44" s="12">
        <f t="shared" si="5"/>
        <v>275</v>
      </c>
      <c r="W44" s="12">
        <f t="shared" si="6"/>
        <v>275</v>
      </c>
      <c r="X44" s="9">
        <f t="shared" si="7"/>
        <v>225</v>
      </c>
      <c r="Y44" s="10">
        <f t="shared" si="8"/>
        <v>0</v>
      </c>
    </row>
    <row r="45" spans="1:25" ht="16.5">
      <c r="A45" s="7">
        <v>42</v>
      </c>
      <c r="B45" s="52">
        <v>229</v>
      </c>
      <c r="C45" s="95" t="s">
        <v>696</v>
      </c>
      <c r="D45" s="94">
        <v>5115</v>
      </c>
      <c r="E45" s="94">
        <v>3104</v>
      </c>
      <c r="F45" s="94">
        <v>2011</v>
      </c>
      <c r="G45" s="94">
        <v>0</v>
      </c>
      <c r="H45" s="94">
        <v>10263</v>
      </c>
      <c r="I45" s="94">
        <v>9872</v>
      </c>
      <c r="J45" s="94">
        <v>1720</v>
      </c>
      <c r="K45" s="94">
        <v>4383</v>
      </c>
      <c r="L45" s="7" t="s">
        <v>921</v>
      </c>
      <c r="M45" s="100">
        <f t="shared" si="1"/>
        <v>1876200</v>
      </c>
      <c r="N45" s="100">
        <f t="shared" si="2"/>
        <v>966600</v>
      </c>
      <c r="O45" s="101">
        <v>0</v>
      </c>
      <c r="P45" s="101">
        <f t="shared" si="0"/>
        <v>0</v>
      </c>
      <c r="Q45" s="101">
        <f t="shared" si="0"/>
        <v>0</v>
      </c>
      <c r="R45" s="9">
        <f t="shared" si="3"/>
        <v>966600</v>
      </c>
      <c r="S45" s="9">
        <v>1433000</v>
      </c>
      <c r="T45" s="10">
        <f t="shared" si="4"/>
        <v>187620</v>
      </c>
      <c r="U45" s="10">
        <v>0</v>
      </c>
      <c r="V45" s="12">
        <f t="shared" si="5"/>
        <v>187620</v>
      </c>
      <c r="W45" s="12">
        <f t="shared" si="6"/>
        <v>187620</v>
      </c>
      <c r="X45" s="9">
        <f t="shared" si="7"/>
        <v>778980</v>
      </c>
      <c r="Y45" s="10">
        <f t="shared" si="8"/>
        <v>0</v>
      </c>
    </row>
    <row r="46" spans="1:25" ht="16.5">
      <c r="A46" s="7">
        <v>43</v>
      </c>
      <c r="B46" s="52">
        <v>230</v>
      </c>
      <c r="C46" s="95" t="s">
        <v>699</v>
      </c>
      <c r="D46" s="94">
        <v>1822</v>
      </c>
      <c r="E46" s="94">
        <v>856</v>
      </c>
      <c r="F46" s="94">
        <v>966</v>
      </c>
      <c r="G46" s="94">
        <v>0</v>
      </c>
      <c r="H46" s="94">
        <v>2782</v>
      </c>
      <c r="I46" s="94">
        <v>3565</v>
      </c>
      <c r="J46" s="94">
        <v>260</v>
      </c>
      <c r="K46" s="94">
        <v>879</v>
      </c>
      <c r="L46" s="7" t="s">
        <v>921</v>
      </c>
      <c r="M46" s="100">
        <f t="shared" si="1"/>
        <v>595850</v>
      </c>
      <c r="N46" s="100">
        <f t="shared" si="2"/>
        <v>253300</v>
      </c>
      <c r="O46" s="101">
        <v>0</v>
      </c>
      <c r="P46" s="101">
        <f t="shared" si="0"/>
        <v>0</v>
      </c>
      <c r="Q46" s="101">
        <f t="shared" si="0"/>
        <v>0</v>
      </c>
      <c r="R46" s="9">
        <f t="shared" si="3"/>
        <v>253300</v>
      </c>
      <c r="S46" s="9">
        <v>475000</v>
      </c>
      <c r="T46" s="10">
        <f t="shared" si="4"/>
        <v>59585</v>
      </c>
      <c r="U46" s="10">
        <v>0</v>
      </c>
      <c r="V46" s="12">
        <f t="shared" si="5"/>
        <v>59585</v>
      </c>
      <c r="W46" s="12">
        <f t="shared" si="6"/>
        <v>59585</v>
      </c>
      <c r="X46" s="9">
        <f t="shared" si="7"/>
        <v>193715</v>
      </c>
      <c r="Y46" s="10">
        <f t="shared" si="8"/>
        <v>0</v>
      </c>
    </row>
    <row r="47" spans="1:25" ht="16.5">
      <c r="A47" s="7">
        <v>44</v>
      </c>
      <c r="B47" s="52">
        <v>233</v>
      </c>
      <c r="C47" s="95" t="s">
        <v>769</v>
      </c>
      <c r="D47" s="94">
        <v>33</v>
      </c>
      <c r="E47" s="94">
        <v>13</v>
      </c>
      <c r="F47" s="94">
        <v>20</v>
      </c>
      <c r="G47" s="94">
        <v>0</v>
      </c>
      <c r="H47" s="94">
        <v>46</v>
      </c>
      <c r="I47" s="94">
        <v>71</v>
      </c>
      <c r="J47" s="94">
        <v>3</v>
      </c>
      <c r="K47" s="94">
        <v>33</v>
      </c>
      <c r="L47" s="7" t="s">
        <v>922</v>
      </c>
      <c r="M47" s="100">
        <f t="shared" si="1"/>
        <v>8000</v>
      </c>
      <c r="N47" s="100">
        <f t="shared" si="2"/>
        <v>3450</v>
      </c>
      <c r="O47" s="101">
        <v>0</v>
      </c>
      <c r="P47" s="101">
        <f t="shared" si="0"/>
        <v>0</v>
      </c>
      <c r="Q47" s="101">
        <f t="shared" si="0"/>
        <v>0</v>
      </c>
      <c r="R47" s="9">
        <f t="shared" si="3"/>
        <v>3450</v>
      </c>
      <c r="S47" s="9">
        <v>12000</v>
      </c>
      <c r="T47" s="10">
        <f t="shared" si="4"/>
        <v>800</v>
      </c>
      <c r="U47" s="10">
        <v>0</v>
      </c>
      <c r="V47" s="12">
        <f t="shared" si="5"/>
        <v>800</v>
      </c>
      <c r="W47" s="12">
        <f t="shared" si="6"/>
        <v>800</v>
      </c>
      <c r="X47" s="9">
        <f t="shared" si="7"/>
        <v>2650</v>
      </c>
      <c r="Y47" s="10">
        <f t="shared" si="8"/>
        <v>0</v>
      </c>
    </row>
    <row r="48" spans="1:25" ht="16.5">
      <c r="A48" s="7">
        <v>45</v>
      </c>
      <c r="B48" s="52">
        <v>240</v>
      </c>
      <c r="C48" s="95" t="s">
        <v>790</v>
      </c>
      <c r="D48" s="94">
        <v>1953</v>
      </c>
      <c r="E48" s="94">
        <v>1671</v>
      </c>
      <c r="F48" s="94">
        <v>282</v>
      </c>
      <c r="G48" s="94">
        <v>0</v>
      </c>
      <c r="H48" s="94">
        <v>14021</v>
      </c>
      <c r="I48" s="94">
        <v>1183</v>
      </c>
      <c r="J48" s="94">
        <v>1651</v>
      </c>
      <c r="K48" s="94">
        <v>3420</v>
      </c>
      <c r="L48" s="7" t="s">
        <v>922</v>
      </c>
      <c r="M48" s="100">
        <f t="shared" si="1"/>
        <v>1305350</v>
      </c>
      <c r="N48" s="100">
        <f t="shared" si="2"/>
        <v>351200</v>
      </c>
      <c r="O48" s="101">
        <v>0</v>
      </c>
      <c r="P48" s="101">
        <f t="shared" si="0"/>
        <v>0</v>
      </c>
      <c r="Q48" s="101">
        <f t="shared" si="0"/>
        <v>0</v>
      </c>
      <c r="R48" s="9">
        <f t="shared" si="3"/>
        <v>351200</v>
      </c>
      <c r="S48" s="9">
        <v>712000</v>
      </c>
      <c r="T48" s="10">
        <f t="shared" si="4"/>
        <v>130535</v>
      </c>
      <c r="U48" s="10">
        <v>0</v>
      </c>
      <c r="V48" s="12">
        <f t="shared" si="5"/>
        <v>130535</v>
      </c>
      <c r="W48" s="12">
        <f t="shared" si="6"/>
        <v>130535</v>
      </c>
      <c r="X48" s="9">
        <f t="shared" si="7"/>
        <v>220665</v>
      </c>
      <c r="Y48" s="10">
        <f t="shared" si="8"/>
        <v>0</v>
      </c>
    </row>
    <row r="49" spans="1:25" ht="16.5">
      <c r="A49" s="7">
        <v>46</v>
      </c>
      <c r="B49" s="52">
        <v>241</v>
      </c>
      <c r="C49" s="95" t="s">
        <v>791</v>
      </c>
      <c r="D49" s="94">
        <v>4</v>
      </c>
      <c r="E49" s="94">
        <v>2</v>
      </c>
      <c r="F49" s="94">
        <v>2</v>
      </c>
      <c r="G49" s="94">
        <v>0</v>
      </c>
      <c r="H49" s="94">
        <v>30</v>
      </c>
      <c r="I49" s="94">
        <v>13</v>
      </c>
      <c r="J49" s="94">
        <v>3</v>
      </c>
      <c r="K49" s="94">
        <v>10</v>
      </c>
      <c r="L49" s="7" t="s">
        <v>921</v>
      </c>
      <c r="M49" s="100">
        <f t="shared" si="1"/>
        <v>3950</v>
      </c>
      <c r="N49" s="100">
        <f t="shared" si="2"/>
        <v>1600</v>
      </c>
      <c r="O49" s="101">
        <v>0</v>
      </c>
      <c r="P49" s="101">
        <f t="shared" si="0"/>
        <v>0</v>
      </c>
      <c r="Q49" s="101">
        <f t="shared" si="0"/>
        <v>0</v>
      </c>
      <c r="R49" s="9">
        <f t="shared" si="3"/>
        <v>1600</v>
      </c>
      <c r="S49" s="9">
        <v>2000</v>
      </c>
      <c r="T49" s="10">
        <f t="shared" si="4"/>
        <v>395</v>
      </c>
      <c r="U49" s="10">
        <v>0</v>
      </c>
      <c r="V49" s="12">
        <f t="shared" si="5"/>
        <v>395</v>
      </c>
      <c r="W49" s="12">
        <f t="shared" si="6"/>
        <v>395</v>
      </c>
      <c r="X49" s="9">
        <f t="shared" si="7"/>
        <v>1205</v>
      </c>
      <c r="Y49" s="10">
        <f t="shared" si="8"/>
        <v>0</v>
      </c>
    </row>
    <row r="50" spans="1:25" ht="16.5">
      <c r="A50" s="7">
        <v>47</v>
      </c>
      <c r="B50" s="52">
        <v>243</v>
      </c>
      <c r="C50" s="95" t="s">
        <v>803</v>
      </c>
      <c r="D50" s="94">
        <v>20388</v>
      </c>
      <c r="E50" s="94">
        <v>15810</v>
      </c>
      <c r="F50" s="94">
        <v>4578</v>
      </c>
      <c r="G50" s="94">
        <v>7900</v>
      </c>
      <c r="H50" s="94">
        <v>81393</v>
      </c>
      <c r="I50" s="94">
        <v>86937</v>
      </c>
      <c r="J50" s="94">
        <v>8783</v>
      </c>
      <c r="K50" s="94">
        <v>26991</v>
      </c>
      <c r="L50" s="7" t="s">
        <v>922</v>
      </c>
      <c r="M50" s="100">
        <f t="shared" si="1"/>
        <v>11716850</v>
      </c>
      <c r="N50" s="100">
        <f t="shared" si="2"/>
        <v>2808100</v>
      </c>
      <c r="O50" s="101">
        <v>0</v>
      </c>
      <c r="P50" s="101">
        <f t="shared" si="0"/>
        <v>0</v>
      </c>
      <c r="Q50" s="101">
        <f t="shared" si="0"/>
        <v>0</v>
      </c>
      <c r="R50" s="9">
        <f t="shared" si="3"/>
        <v>2808100</v>
      </c>
      <c r="S50" s="9">
        <v>6422000</v>
      </c>
      <c r="T50" s="10">
        <f t="shared" si="4"/>
        <v>1171685</v>
      </c>
      <c r="U50" s="10">
        <v>0</v>
      </c>
      <c r="V50" s="12">
        <f t="shared" si="5"/>
        <v>1171685</v>
      </c>
      <c r="W50" s="12">
        <f t="shared" si="6"/>
        <v>1171685</v>
      </c>
      <c r="X50" s="9">
        <f t="shared" si="7"/>
        <v>1636415</v>
      </c>
      <c r="Y50" s="10">
        <f t="shared" si="8"/>
        <v>0</v>
      </c>
    </row>
    <row r="51" spans="1:25" ht="16.5">
      <c r="A51" s="7">
        <v>48</v>
      </c>
      <c r="B51" s="52">
        <v>245</v>
      </c>
      <c r="C51" s="95" t="s">
        <v>1016</v>
      </c>
      <c r="D51" s="94">
        <v>78</v>
      </c>
      <c r="E51" s="94">
        <v>70</v>
      </c>
      <c r="F51" s="94">
        <v>8</v>
      </c>
      <c r="G51" s="94">
        <v>0</v>
      </c>
      <c r="H51" s="94">
        <v>184</v>
      </c>
      <c r="I51" s="94">
        <v>209</v>
      </c>
      <c r="J51" s="94">
        <v>90</v>
      </c>
      <c r="K51" s="94">
        <v>35</v>
      </c>
      <c r="L51" s="7" t="s">
        <v>922</v>
      </c>
      <c r="M51" s="100">
        <f t="shared" si="1"/>
        <v>26500</v>
      </c>
      <c r="N51" s="100">
        <f t="shared" si="2"/>
        <v>10150</v>
      </c>
      <c r="O51" s="101">
        <v>0</v>
      </c>
      <c r="P51" s="101">
        <f t="shared" si="0"/>
        <v>0</v>
      </c>
      <c r="Q51" s="101">
        <f t="shared" si="0"/>
        <v>0</v>
      </c>
      <c r="R51" s="9">
        <f t="shared" si="3"/>
        <v>10150</v>
      </c>
      <c r="S51" s="9">
        <v>19000</v>
      </c>
      <c r="T51" s="10">
        <f t="shared" si="4"/>
        <v>2650</v>
      </c>
      <c r="U51" s="10">
        <v>0</v>
      </c>
      <c r="V51" s="12">
        <f t="shared" si="5"/>
        <v>2650</v>
      </c>
      <c r="W51" s="12">
        <f t="shared" si="6"/>
        <v>2650</v>
      </c>
      <c r="X51" s="9">
        <f t="shared" si="7"/>
        <v>7500</v>
      </c>
      <c r="Y51" s="10">
        <f t="shared" si="8"/>
        <v>0</v>
      </c>
    </row>
    <row r="52" spans="1:25" ht="16.5">
      <c r="A52" s="7">
        <v>49</v>
      </c>
      <c r="B52" s="52">
        <v>247</v>
      </c>
      <c r="C52" s="95" t="s">
        <v>853</v>
      </c>
      <c r="D52" s="94">
        <v>2553</v>
      </c>
      <c r="E52" s="94">
        <v>2553</v>
      </c>
      <c r="F52" s="94">
        <v>0</v>
      </c>
      <c r="G52" s="94">
        <v>2553</v>
      </c>
      <c r="H52" s="94">
        <v>0</v>
      </c>
      <c r="I52" s="94">
        <v>1761</v>
      </c>
      <c r="J52" s="94">
        <v>0</v>
      </c>
      <c r="K52" s="94">
        <v>0</v>
      </c>
      <c r="L52" s="7" t="s">
        <v>922</v>
      </c>
      <c r="M52" s="100">
        <f t="shared" si="1"/>
        <v>215700</v>
      </c>
      <c r="N52" s="100">
        <f t="shared" si="2"/>
        <v>127650</v>
      </c>
      <c r="O52" s="101">
        <v>0</v>
      </c>
      <c r="P52" s="101">
        <f t="shared" si="0"/>
        <v>0</v>
      </c>
      <c r="Q52" s="101">
        <f t="shared" si="0"/>
        <v>0</v>
      </c>
      <c r="R52" s="9">
        <f t="shared" si="3"/>
        <v>127650</v>
      </c>
      <c r="S52" s="9">
        <v>153000</v>
      </c>
      <c r="T52" s="10">
        <f t="shared" si="4"/>
        <v>21570</v>
      </c>
      <c r="U52" s="10">
        <v>0</v>
      </c>
      <c r="V52" s="12">
        <f t="shared" si="5"/>
        <v>21570</v>
      </c>
      <c r="W52" s="12">
        <f t="shared" si="6"/>
        <v>21570</v>
      </c>
      <c r="X52" s="9">
        <f t="shared" si="7"/>
        <v>106080</v>
      </c>
      <c r="Y52" s="10">
        <f t="shared" si="8"/>
        <v>0</v>
      </c>
    </row>
    <row r="53" spans="1:25" ht="16.5">
      <c r="A53" s="7">
        <v>50</v>
      </c>
      <c r="B53" s="52">
        <v>249</v>
      </c>
      <c r="C53" s="95" t="s">
        <v>1018</v>
      </c>
      <c r="D53" s="94">
        <v>1202</v>
      </c>
      <c r="E53" s="94">
        <v>850</v>
      </c>
      <c r="F53" s="94">
        <v>352</v>
      </c>
      <c r="G53" s="94">
        <v>0</v>
      </c>
      <c r="H53" s="94">
        <v>2939</v>
      </c>
      <c r="I53" s="94">
        <v>2225</v>
      </c>
      <c r="J53" s="94">
        <v>1007</v>
      </c>
      <c r="K53" s="94">
        <v>693</v>
      </c>
      <c r="L53" s="7" t="s">
        <v>922</v>
      </c>
      <c r="M53" s="100">
        <f t="shared" si="1"/>
        <v>380250</v>
      </c>
      <c r="N53" s="100">
        <f t="shared" si="2"/>
        <v>145100</v>
      </c>
      <c r="O53" s="101">
        <v>0</v>
      </c>
      <c r="P53" s="101">
        <f t="shared" si="0"/>
        <v>0</v>
      </c>
      <c r="Q53" s="101">
        <f t="shared" si="0"/>
        <v>0</v>
      </c>
      <c r="R53" s="9">
        <f t="shared" si="3"/>
        <v>145100</v>
      </c>
      <c r="S53" s="9">
        <v>522000</v>
      </c>
      <c r="T53" s="10">
        <f t="shared" si="4"/>
        <v>38025</v>
      </c>
      <c r="U53" s="10">
        <v>0</v>
      </c>
      <c r="V53" s="12">
        <f t="shared" si="5"/>
        <v>38025</v>
      </c>
      <c r="W53" s="12">
        <f t="shared" si="6"/>
        <v>38025</v>
      </c>
      <c r="X53" s="9">
        <f t="shared" si="7"/>
        <v>107075</v>
      </c>
      <c r="Y53" s="10">
        <f t="shared" si="8"/>
        <v>0</v>
      </c>
    </row>
    <row r="54" spans="1:25" ht="16.5">
      <c r="A54" s="7">
        <v>51</v>
      </c>
      <c r="B54" s="52">
        <v>250</v>
      </c>
      <c r="C54" s="95" t="s">
        <v>876</v>
      </c>
      <c r="D54" s="94">
        <v>31416</v>
      </c>
      <c r="E54" s="94">
        <v>28974</v>
      </c>
      <c r="F54" s="94">
        <v>2442</v>
      </c>
      <c r="G54" s="94">
        <v>0</v>
      </c>
      <c r="H54" s="94">
        <v>176682</v>
      </c>
      <c r="I54" s="94">
        <v>121503</v>
      </c>
      <c r="J54" s="94">
        <v>50343</v>
      </c>
      <c r="K54" s="94">
        <v>69912</v>
      </c>
      <c r="L54" s="7" t="s">
        <v>921</v>
      </c>
      <c r="M54" s="100">
        <f t="shared" si="1"/>
        <v>25436250</v>
      </c>
      <c r="N54" s="100">
        <f t="shared" si="2"/>
        <v>13718400</v>
      </c>
      <c r="O54" s="101">
        <v>0</v>
      </c>
      <c r="P54" s="101">
        <f t="shared" si="0"/>
        <v>0</v>
      </c>
      <c r="Q54" s="101">
        <f t="shared" si="0"/>
        <v>0</v>
      </c>
      <c r="R54" s="9">
        <f t="shared" si="3"/>
        <v>13718400</v>
      </c>
      <c r="S54" s="9">
        <v>11155000</v>
      </c>
      <c r="T54" s="10">
        <f t="shared" si="4"/>
        <v>2543625</v>
      </c>
      <c r="U54" s="10">
        <v>0</v>
      </c>
      <c r="V54" s="12">
        <f t="shared" si="5"/>
        <v>2543625</v>
      </c>
      <c r="W54" s="12">
        <f t="shared" si="6"/>
        <v>2543625</v>
      </c>
      <c r="X54" s="9">
        <f t="shared" si="7"/>
        <v>11174775</v>
      </c>
      <c r="Y54" s="10">
        <f t="shared" si="8"/>
        <v>0</v>
      </c>
    </row>
    <row r="55" spans="1:25" ht="16.5">
      <c r="A55" s="7">
        <v>52</v>
      </c>
      <c r="B55" s="52">
        <v>251</v>
      </c>
      <c r="C55" s="95" t="s">
        <v>1020</v>
      </c>
      <c r="D55" s="94">
        <v>11</v>
      </c>
      <c r="E55" s="94">
        <v>5</v>
      </c>
      <c r="F55" s="94">
        <v>6</v>
      </c>
      <c r="G55" s="94">
        <v>0</v>
      </c>
      <c r="H55" s="94">
        <v>6</v>
      </c>
      <c r="I55" s="94">
        <v>18</v>
      </c>
      <c r="J55" s="94">
        <v>1</v>
      </c>
      <c r="K55" s="94">
        <v>1</v>
      </c>
      <c r="L55" s="7" t="s">
        <v>922</v>
      </c>
      <c r="M55" s="100">
        <f t="shared" si="1"/>
        <v>1950</v>
      </c>
      <c r="N55" s="100">
        <f t="shared" si="2"/>
        <v>650</v>
      </c>
      <c r="O55" s="101">
        <v>0</v>
      </c>
      <c r="P55" s="101">
        <f t="shared" si="0"/>
        <v>0</v>
      </c>
      <c r="Q55" s="101">
        <f t="shared" si="0"/>
        <v>0</v>
      </c>
      <c r="R55" s="9">
        <f t="shared" si="3"/>
        <v>650</v>
      </c>
      <c r="S55" s="9">
        <v>0</v>
      </c>
      <c r="T55" s="10">
        <f t="shared" si="4"/>
        <v>0</v>
      </c>
      <c r="U55" s="10">
        <v>0</v>
      </c>
      <c r="V55" s="12">
        <f t="shared" si="5"/>
        <v>0</v>
      </c>
      <c r="W55" s="12">
        <f t="shared" si="6"/>
        <v>0</v>
      </c>
      <c r="X55" s="9">
        <f t="shared" si="7"/>
        <v>650</v>
      </c>
      <c r="Y55" s="10">
        <f t="shared" si="8"/>
        <v>0</v>
      </c>
    </row>
    <row r="56" spans="1:25" ht="16.5">
      <c r="A56" s="7">
        <v>53</v>
      </c>
      <c r="B56" s="52">
        <v>513</v>
      </c>
      <c r="C56" s="95" t="s">
        <v>551</v>
      </c>
      <c r="D56" s="94">
        <v>2154</v>
      </c>
      <c r="E56" s="94">
        <v>1376</v>
      </c>
      <c r="F56" s="94">
        <v>778</v>
      </c>
      <c r="G56" s="94">
        <v>52</v>
      </c>
      <c r="H56" s="94">
        <v>18927</v>
      </c>
      <c r="I56" s="94">
        <v>23124</v>
      </c>
      <c r="J56" s="94">
        <v>2771</v>
      </c>
      <c r="K56" s="94">
        <v>5965</v>
      </c>
      <c r="L56" s="7" t="s">
        <v>921</v>
      </c>
      <c r="M56" s="100">
        <f t="shared" si="1"/>
        <v>3195500</v>
      </c>
      <c r="N56" s="100">
        <f t="shared" si="2"/>
        <v>1020200</v>
      </c>
      <c r="O56" s="101">
        <v>0</v>
      </c>
      <c r="P56" s="101">
        <f t="shared" si="0"/>
        <v>0</v>
      </c>
      <c r="Q56" s="101">
        <f t="shared" si="0"/>
        <v>0</v>
      </c>
      <c r="R56" s="9">
        <f t="shared" si="3"/>
        <v>1020200</v>
      </c>
      <c r="S56" s="9">
        <v>1134000</v>
      </c>
      <c r="T56" s="10">
        <f t="shared" si="4"/>
        <v>319550</v>
      </c>
      <c r="U56" s="10">
        <v>0</v>
      </c>
      <c r="V56" s="12">
        <f t="shared" si="5"/>
        <v>319550</v>
      </c>
      <c r="W56" s="12">
        <f t="shared" si="6"/>
        <v>319550</v>
      </c>
      <c r="X56" s="9">
        <f t="shared" si="7"/>
        <v>700650</v>
      </c>
      <c r="Y56" s="10">
        <f t="shared" si="8"/>
        <v>0</v>
      </c>
    </row>
    <row r="57" spans="1:25" ht="16.5">
      <c r="A57" s="7">
        <v>54</v>
      </c>
      <c r="B57" s="52">
        <v>514</v>
      </c>
      <c r="C57" s="95" t="s">
        <v>552</v>
      </c>
      <c r="D57" s="94">
        <v>5188</v>
      </c>
      <c r="E57" s="94">
        <v>3440</v>
      </c>
      <c r="F57" s="94">
        <v>1748</v>
      </c>
      <c r="G57" s="94">
        <v>0</v>
      </c>
      <c r="H57" s="94">
        <v>23133</v>
      </c>
      <c r="I57" s="94">
        <v>30318</v>
      </c>
      <c r="J57" s="94">
        <v>3325</v>
      </c>
      <c r="K57" s="94">
        <v>9990</v>
      </c>
      <c r="L57" s="7" t="s">
        <v>922</v>
      </c>
      <c r="M57" s="100">
        <f t="shared" si="1"/>
        <v>3422850</v>
      </c>
      <c r="N57" s="100">
        <f t="shared" si="2"/>
        <v>925150</v>
      </c>
      <c r="O57" s="101">
        <v>0</v>
      </c>
      <c r="P57" s="101">
        <f t="shared" si="0"/>
        <v>0</v>
      </c>
      <c r="Q57" s="101">
        <f t="shared" si="0"/>
        <v>0</v>
      </c>
      <c r="R57" s="9">
        <f t="shared" si="3"/>
        <v>925150</v>
      </c>
      <c r="S57" s="9">
        <v>1446000</v>
      </c>
      <c r="T57" s="10">
        <f t="shared" si="4"/>
        <v>342285</v>
      </c>
      <c r="U57" s="10">
        <v>0</v>
      </c>
      <c r="V57" s="12">
        <f t="shared" si="5"/>
        <v>342285</v>
      </c>
      <c r="W57" s="12">
        <f t="shared" si="6"/>
        <v>342285</v>
      </c>
      <c r="X57" s="9">
        <f t="shared" si="7"/>
        <v>582865</v>
      </c>
      <c r="Y57" s="10">
        <f t="shared" si="8"/>
        <v>0</v>
      </c>
    </row>
    <row r="58" spans="1:25" ht="16.5">
      <c r="A58" s="7">
        <v>55</v>
      </c>
      <c r="B58" s="52">
        <v>516</v>
      </c>
      <c r="C58" s="95" t="s">
        <v>553</v>
      </c>
      <c r="D58" s="94">
        <v>127</v>
      </c>
      <c r="E58" s="94">
        <v>26</v>
      </c>
      <c r="F58" s="94">
        <v>101</v>
      </c>
      <c r="G58" s="94">
        <v>0</v>
      </c>
      <c r="H58" s="94">
        <v>19</v>
      </c>
      <c r="I58" s="94">
        <v>81</v>
      </c>
      <c r="J58" s="94">
        <v>1</v>
      </c>
      <c r="K58" s="94">
        <v>4</v>
      </c>
      <c r="L58" s="7" t="s">
        <v>921</v>
      </c>
      <c r="M58" s="100">
        <f t="shared" si="1"/>
        <v>17350</v>
      </c>
      <c r="N58" s="100">
        <f t="shared" si="2"/>
        <v>11900</v>
      </c>
      <c r="O58" s="101">
        <v>0</v>
      </c>
      <c r="P58" s="101">
        <f t="shared" si="0"/>
        <v>0</v>
      </c>
      <c r="Q58" s="101">
        <f t="shared" si="0"/>
        <v>0</v>
      </c>
      <c r="R58" s="9">
        <f t="shared" si="3"/>
        <v>11900</v>
      </c>
      <c r="S58" s="9">
        <v>90000</v>
      </c>
      <c r="T58" s="10">
        <f t="shared" si="4"/>
        <v>1735</v>
      </c>
      <c r="U58" s="10">
        <v>0</v>
      </c>
      <c r="V58" s="12">
        <f t="shared" si="5"/>
        <v>1735</v>
      </c>
      <c r="W58" s="12">
        <f t="shared" si="6"/>
        <v>1735</v>
      </c>
      <c r="X58" s="9">
        <f t="shared" si="7"/>
        <v>10165</v>
      </c>
      <c r="Y58" s="10">
        <f t="shared" si="8"/>
        <v>0</v>
      </c>
    </row>
    <row r="59" spans="1:25" ht="16.5">
      <c r="A59" s="7">
        <v>56</v>
      </c>
      <c r="B59" s="52">
        <v>518</v>
      </c>
      <c r="C59" s="95" t="s">
        <v>894</v>
      </c>
      <c r="D59" s="94">
        <v>5</v>
      </c>
      <c r="E59" s="94">
        <v>2</v>
      </c>
      <c r="F59" s="94">
        <v>3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7" t="s">
        <v>922</v>
      </c>
      <c r="M59" s="100">
        <f t="shared" si="1"/>
        <v>250</v>
      </c>
      <c r="N59" s="100">
        <f t="shared" si="2"/>
        <v>250</v>
      </c>
      <c r="O59" s="101">
        <v>0</v>
      </c>
      <c r="P59" s="101">
        <f t="shared" si="0"/>
        <v>0</v>
      </c>
      <c r="Q59" s="101">
        <f t="shared" si="0"/>
        <v>0</v>
      </c>
      <c r="R59" s="9">
        <f t="shared" si="3"/>
        <v>250</v>
      </c>
      <c r="S59" s="9">
        <v>0</v>
      </c>
      <c r="T59" s="10">
        <f t="shared" si="4"/>
        <v>0</v>
      </c>
      <c r="U59" s="10">
        <v>0</v>
      </c>
      <c r="V59" s="12">
        <f t="shared" si="5"/>
        <v>0</v>
      </c>
      <c r="W59" s="12">
        <f t="shared" si="6"/>
        <v>0</v>
      </c>
      <c r="X59" s="9">
        <f t="shared" si="7"/>
        <v>250</v>
      </c>
      <c r="Y59" s="10">
        <f t="shared" si="8"/>
        <v>0</v>
      </c>
    </row>
    <row r="60" spans="1:25" ht="16.5">
      <c r="A60" s="7">
        <v>57</v>
      </c>
      <c r="B60" s="52">
        <v>519</v>
      </c>
      <c r="C60" s="95" t="s">
        <v>554</v>
      </c>
      <c r="D60" s="94">
        <v>352</v>
      </c>
      <c r="E60" s="94">
        <v>152</v>
      </c>
      <c r="F60" s="94">
        <v>200</v>
      </c>
      <c r="G60" s="94">
        <v>0</v>
      </c>
      <c r="H60" s="94">
        <v>366</v>
      </c>
      <c r="I60" s="94">
        <v>524</v>
      </c>
      <c r="J60" s="94">
        <v>47</v>
      </c>
      <c r="K60" s="94">
        <v>123</v>
      </c>
      <c r="L60" s="7" t="s">
        <v>921</v>
      </c>
      <c r="M60" s="100">
        <f t="shared" si="1"/>
        <v>90400</v>
      </c>
      <c r="N60" s="100">
        <f t="shared" si="2"/>
        <v>44600</v>
      </c>
      <c r="O60" s="101">
        <v>0</v>
      </c>
      <c r="P60" s="101">
        <f t="shared" si="0"/>
        <v>0</v>
      </c>
      <c r="Q60" s="101">
        <f t="shared" si="0"/>
        <v>0</v>
      </c>
      <c r="R60" s="9">
        <f t="shared" si="3"/>
        <v>44600</v>
      </c>
      <c r="S60" s="9">
        <v>81000</v>
      </c>
      <c r="T60" s="10">
        <f t="shared" si="4"/>
        <v>9040</v>
      </c>
      <c r="U60" s="10">
        <v>0</v>
      </c>
      <c r="V60" s="12">
        <f t="shared" si="5"/>
        <v>9040</v>
      </c>
      <c r="W60" s="12">
        <f t="shared" si="6"/>
        <v>9040</v>
      </c>
      <c r="X60" s="9">
        <f t="shared" si="7"/>
        <v>35560</v>
      </c>
      <c r="Y60" s="10">
        <f t="shared" si="8"/>
        <v>0</v>
      </c>
    </row>
    <row r="61" spans="1:25" ht="16.5">
      <c r="A61" s="7">
        <v>58</v>
      </c>
      <c r="B61" s="52">
        <v>604</v>
      </c>
      <c r="C61" s="95" t="s">
        <v>555</v>
      </c>
      <c r="D61" s="94">
        <v>4447</v>
      </c>
      <c r="E61" s="94">
        <v>2924</v>
      </c>
      <c r="F61" s="94">
        <v>1523</v>
      </c>
      <c r="G61" s="94">
        <v>0</v>
      </c>
      <c r="H61" s="94">
        <v>17784</v>
      </c>
      <c r="I61" s="94">
        <v>11386</v>
      </c>
      <c r="J61" s="94">
        <v>1964</v>
      </c>
      <c r="K61" s="94">
        <v>7203</v>
      </c>
      <c r="L61" s="7" t="s">
        <v>921</v>
      </c>
      <c r="M61" s="100">
        <f t="shared" si="1"/>
        <v>2646200</v>
      </c>
      <c r="N61" s="100">
        <f t="shared" si="2"/>
        <v>1215200</v>
      </c>
      <c r="O61" s="101">
        <v>0</v>
      </c>
      <c r="P61" s="101">
        <f t="shared" si="0"/>
        <v>0</v>
      </c>
      <c r="Q61" s="101">
        <f t="shared" si="0"/>
        <v>0</v>
      </c>
      <c r="R61" s="9">
        <f t="shared" si="3"/>
        <v>1215200</v>
      </c>
      <c r="S61" s="9">
        <v>1496000</v>
      </c>
      <c r="T61" s="10">
        <f t="shared" si="4"/>
        <v>264620</v>
      </c>
      <c r="U61" s="10">
        <v>0</v>
      </c>
      <c r="V61" s="12">
        <f t="shared" si="5"/>
        <v>264620</v>
      </c>
      <c r="W61" s="12">
        <f t="shared" si="6"/>
        <v>264620</v>
      </c>
      <c r="X61" s="9">
        <f t="shared" si="7"/>
        <v>950580</v>
      </c>
      <c r="Y61" s="10">
        <f t="shared" si="8"/>
        <v>0</v>
      </c>
    </row>
    <row r="62" spans="1:25" ht="16.5">
      <c r="A62" s="7">
        <v>59</v>
      </c>
      <c r="B62" s="52">
        <v>620</v>
      </c>
      <c r="C62" s="95" t="s">
        <v>556</v>
      </c>
      <c r="D62" s="94">
        <v>10711</v>
      </c>
      <c r="E62" s="94">
        <v>6095</v>
      </c>
      <c r="F62" s="94">
        <v>4616</v>
      </c>
      <c r="G62" s="94">
        <v>0</v>
      </c>
      <c r="H62" s="94">
        <v>33268</v>
      </c>
      <c r="I62" s="94">
        <v>14279</v>
      </c>
      <c r="J62" s="94">
        <v>6770</v>
      </c>
      <c r="K62" s="94">
        <v>12598</v>
      </c>
      <c r="L62" s="7" t="s">
        <v>921</v>
      </c>
      <c r="M62" s="100">
        <f t="shared" si="1"/>
        <v>4807100</v>
      </c>
      <c r="N62" s="100">
        <f t="shared" si="2"/>
        <v>2703150</v>
      </c>
      <c r="O62" s="101">
        <v>0</v>
      </c>
      <c r="P62" s="101">
        <f t="shared" si="0"/>
        <v>0</v>
      </c>
      <c r="Q62" s="101">
        <f t="shared" si="0"/>
        <v>0</v>
      </c>
      <c r="R62" s="9">
        <f t="shared" si="3"/>
        <v>2703150</v>
      </c>
      <c r="S62" s="9">
        <v>2601000</v>
      </c>
      <c r="T62" s="10">
        <f t="shared" si="4"/>
        <v>480710</v>
      </c>
      <c r="U62" s="10">
        <v>0</v>
      </c>
      <c r="V62" s="12">
        <f t="shared" si="5"/>
        <v>480710</v>
      </c>
      <c r="W62" s="12">
        <f t="shared" si="6"/>
        <v>480710</v>
      </c>
      <c r="X62" s="9">
        <f t="shared" si="7"/>
        <v>2222440</v>
      </c>
      <c r="Y62" s="10">
        <f t="shared" si="8"/>
        <v>0</v>
      </c>
    </row>
    <row r="63" spans="1:25" ht="16.5">
      <c r="A63" s="7">
        <v>60</v>
      </c>
      <c r="B63" s="52">
        <v>623</v>
      </c>
      <c r="C63" s="95" t="s">
        <v>557</v>
      </c>
      <c r="D63" s="94">
        <v>5244</v>
      </c>
      <c r="E63" s="94">
        <v>4571</v>
      </c>
      <c r="F63" s="94">
        <v>673</v>
      </c>
      <c r="G63" s="94">
        <v>0</v>
      </c>
      <c r="H63" s="94">
        <v>23607</v>
      </c>
      <c r="I63" s="94">
        <v>25047</v>
      </c>
      <c r="J63" s="94">
        <v>4338</v>
      </c>
      <c r="K63" s="94">
        <v>10039</v>
      </c>
      <c r="L63" s="7" t="s">
        <v>922</v>
      </c>
      <c r="M63" s="100">
        <f t="shared" si="1"/>
        <v>3156400</v>
      </c>
      <c r="N63" s="100">
        <f t="shared" si="2"/>
        <v>981050</v>
      </c>
      <c r="O63" s="101">
        <v>0</v>
      </c>
      <c r="P63" s="101">
        <f t="shared" si="0"/>
        <v>0</v>
      </c>
      <c r="Q63" s="101">
        <f t="shared" si="0"/>
        <v>0</v>
      </c>
      <c r="R63" s="9">
        <f t="shared" si="3"/>
        <v>981050</v>
      </c>
      <c r="S63" s="9">
        <v>1284000</v>
      </c>
      <c r="T63" s="10">
        <f t="shared" si="4"/>
        <v>315640</v>
      </c>
      <c r="U63" s="10">
        <v>0</v>
      </c>
      <c r="V63" s="12">
        <f t="shared" si="5"/>
        <v>315640</v>
      </c>
      <c r="W63" s="12">
        <f t="shared" si="6"/>
        <v>315640</v>
      </c>
      <c r="X63" s="9">
        <f t="shared" si="7"/>
        <v>665410</v>
      </c>
      <c r="Y63" s="10">
        <f t="shared" si="8"/>
        <v>0</v>
      </c>
    </row>
    <row r="64" spans="1:25" ht="16.5">
      <c r="A64" s="7">
        <v>61</v>
      </c>
      <c r="B64" s="52">
        <v>628</v>
      </c>
      <c r="C64" s="95" t="s">
        <v>558</v>
      </c>
      <c r="D64" s="94">
        <v>6208</v>
      </c>
      <c r="E64" s="94">
        <v>3395</v>
      </c>
      <c r="F64" s="94">
        <v>2813</v>
      </c>
      <c r="G64" s="94">
        <v>0</v>
      </c>
      <c r="H64" s="94">
        <v>16122</v>
      </c>
      <c r="I64" s="94">
        <v>10433</v>
      </c>
      <c r="J64" s="94">
        <v>1951</v>
      </c>
      <c r="K64" s="94">
        <v>6283</v>
      </c>
      <c r="L64" s="7" t="s">
        <v>922</v>
      </c>
      <c r="M64" s="100">
        <f t="shared" si="1"/>
        <v>2032550</v>
      </c>
      <c r="N64" s="100">
        <f t="shared" si="2"/>
        <v>722100</v>
      </c>
      <c r="O64" s="101">
        <v>0</v>
      </c>
      <c r="P64" s="101">
        <f t="shared" si="0"/>
        <v>0</v>
      </c>
      <c r="Q64" s="101">
        <f t="shared" si="0"/>
        <v>0</v>
      </c>
      <c r="R64" s="9">
        <f t="shared" si="3"/>
        <v>722100</v>
      </c>
      <c r="S64" s="9">
        <v>2228000</v>
      </c>
      <c r="T64" s="10">
        <f t="shared" si="4"/>
        <v>203255</v>
      </c>
      <c r="U64" s="10">
        <v>0</v>
      </c>
      <c r="V64" s="12">
        <f t="shared" si="5"/>
        <v>203255</v>
      </c>
      <c r="W64" s="12">
        <f t="shared" si="6"/>
        <v>203255</v>
      </c>
      <c r="X64" s="9">
        <f t="shared" si="7"/>
        <v>518845</v>
      </c>
      <c r="Y64" s="10">
        <f t="shared" si="8"/>
        <v>0</v>
      </c>
    </row>
    <row r="65" spans="1:25" ht="16.5">
      <c r="A65" s="7">
        <v>62</v>
      </c>
      <c r="B65" s="52">
        <v>629</v>
      </c>
      <c r="C65" s="95" t="s">
        <v>559</v>
      </c>
      <c r="D65" s="94">
        <v>112</v>
      </c>
      <c r="E65" s="94">
        <v>65</v>
      </c>
      <c r="F65" s="94">
        <v>47</v>
      </c>
      <c r="G65" s="94">
        <v>0</v>
      </c>
      <c r="H65" s="94">
        <v>1797</v>
      </c>
      <c r="I65" s="94">
        <v>404</v>
      </c>
      <c r="J65" s="94">
        <v>74</v>
      </c>
      <c r="K65" s="94">
        <v>740</v>
      </c>
      <c r="L65" s="7" t="s">
        <v>921</v>
      </c>
      <c r="M65" s="100">
        <f t="shared" si="1"/>
        <v>207850</v>
      </c>
      <c r="N65" s="100">
        <f t="shared" si="2"/>
        <v>89350</v>
      </c>
      <c r="O65" s="101">
        <v>0</v>
      </c>
      <c r="P65" s="101">
        <f t="shared" si="0"/>
        <v>0</v>
      </c>
      <c r="Q65" s="101">
        <f t="shared" si="0"/>
        <v>0</v>
      </c>
      <c r="R65" s="9">
        <f t="shared" si="3"/>
        <v>89350</v>
      </c>
      <c r="S65" s="9">
        <v>2000</v>
      </c>
      <c r="T65" s="10">
        <f t="shared" si="4"/>
        <v>2000</v>
      </c>
      <c r="U65" s="10">
        <v>0</v>
      </c>
      <c r="V65" s="12">
        <f t="shared" si="5"/>
        <v>2000</v>
      </c>
      <c r="W65" s="12">
        <f t="shared" si="6"/>
        <v>2000</v>
      </c>
      <c r="X65" s="9">
        <f t="shared" si="7"/>
        <v>87350</v>
      </c>
      <c r="Y65" s="10">
        <f t="shared" si="8"/>
        <v>0</v>
      </c>
    </row>
    <row r="66" spans="1:25" ht="16.5">
      <c r="A66" s="7">
        <v>63</v>
      </c>
      <c r="B66" s="52">
        <v>630</v>
      </c>
      <c r="C66" s="95" t="s">
        <v>560</v>
      </c>
      <c r="D66" s="94">
        <v>337</v>
      </c>
      <c r="E66" s="94">
        <v>168</v>
      </c>
      <c r="F66" s="94">
        <v>169</v>
      </c>
      <c r="G66" s="94">
        <v>0</v>
      </c>
      <c r="H66" s="94">
        <v>866</v>
      </c>
      <c r="I66" s="94">
        <v>858</v>
      </c>
      <c r="J66" s="94">
        <v>159</v>
      </c>
      <c r="K66" s="94">
        <v>332</v>
      </c>
      <c r="L66" s="7" t="s">
        <v>921</v>
      </c>
      <c r="M66" s="100">
        <f t="shared" si="1"/>
        <v>154800</v>
      </c>
      <c r="N66" s="100">
        <f t="shared" si="2"/>
        <v>74400</v>
      </c>
      <c r="O66" s="101">
        <v>0</v>
      </c>
      <c r="P66" s="101">
        <f t="shared" si="0"/>
        <v>0</v>
      </c>
      <c r="Q66" s="101">
        <f t="shared" si="0"/>
        <v>0</v>
      </c>
      <c r="R66" s="9">
        <f t="shared" si="3"/>
        <v>74400</v>
      </c>
      <c r="S66" s="9">
        <v>162000</v>
      </c>
      <c r="T66" s="10">
        <f t="shared" si="4"/>
        <v>15480</v>
      </c>
      <c r="U66" s="10">
        <v>0</v>
      </c>
      <c r="V66" s="12">
        <f t="shared" si="5"/>
        <v>15480</v>
      </c>
      <c r="W66" s="12">
        <f t="shared" si="6"/>
        <v>15480</v>
      </c>
      <c r="X66" s="9">
        <f t="shared" si="7"/>
        <v>58920</v>
      </c>
      <c r="Y66" s="10">
        <f t="shared" si="8"/>
        <v>0</v>
      </c>
    </row>
    <row r="67" spans="1:25" ht="16.5">
      <c r="A67" s="7">
        <v>64</v>
      </c>
      <c r="B67" s="52">
        <v>631</v>
      </c>
      <c r="C67" s="95" t="s">
        <v>778</v>
      </c>
      <c r="D67" s="94">
        <v>118</v>
      </c>
      <c r="E67" s="94">
        <v>59</v>
      </c>
      <c r="F67" s="94">
        <v>59</v>
      </c>
      <c r="G67" s="94">
        <v>0</v>
      </c>
      <c r="H67" s="94">
        <v>267</v>
      </c>
      <c r="I67" s="94">
        <v>157</v>
      </c>
      <c r="J67" s="94">
        <v>33</v>
      </c>
      <c r="K67" s="94">
        <v>102</v>
      </c>
      <c r="L67" s="7" t="s">
        <v>921</v>
      </c>
      <c r="M67" s="100">
        <f t="shared" si="1"/>
        <v>43400</v>
      </c>
      <c r="N67" s="100">
        <f t="shared" si="2"/>
        <v>22350</v>
      </c>
      <c r="O67" s="101">
        <v>0</v>
      </c>
      <c r="P67" s="101">
        <f t="shared" si="0"/>
        <v>0</v>
      </c>
      <c r="Q67" s="101">
        <f t="shared" si="0"/>
        <v>0</v>
      </c>
      <c r="R67" s="9">
        <f t="shared" si="3"/>
        <v>22350</v>
      </c>
      <c r="S67" s="9">
        <v>53000</v>
      </c>
      <c r="T67" s="10">
        <f t="shared" si="4"/>
        <v>4340</v>
      </c>
      <c r="U67" s="10">
        <v>0</v>
      </c>
      <c r="V67" s="12">
        <f t="shared" si="5"/>
        <v>4340</v>
      </c>
      <c r="W67" s="12">
        <f t="shared" si="6"/>
        <v>4340</v>
      </c>
      <c r="X67" s="9">
        <f t="shared" si="7"/>
        <v>18010</v>
      </c>
      <c r="Y67" s="10">
        <f t="shared" si="8"/>
        <v>0</v>
      </c>
    </row>
    <row r="68" spans="1:25" ht="16.5">
      <c r="A68" s="7">
        <v>65</v>
      </c>
      <c r="B68" s="52">
        <v>632</v>
      </c>
      <c r="C68" s="95" t="s">
        <v>561</v>
      </c>
      <c r="D68" s="94">
        <v>2860</v>
      </c>
      <c r="E68" s="94">
        <v>1791</v>
      </c>
      <c r="F68" s="94">
        <v>1069</v>
      </c>
      <c r="G68" s="94">
        <v>0</v>
      </c>
      <c r="H68" s="94">
        <v>8569</v>
      </c>
      <c r="I68" s="94">
        <v>6995</v>
      </c>
      <c r="J68" s="94">
        <v>877</v>
      </c>
      <c r="K68" s="94">
        <v>4013</v>
      </c>
      <c r="L68" s="7" t="s">
        <v>922</v>
      </c>
      <c r="M68" s="100">
        <f t="shared" si="1"/>
        <v>1105150</v>
      </c>
      <c r="N68" s="100">
        <f t="shared" si="2"/>
        <v>387500</v>
      </c>
      <c r="O68" s="101">
        <v>0</v>
      </c>
      <c r="P68" s="101">
        <f t="shared" ref="P68:Q132" si="9">IF(O68&gt;0.1*N68,0.1*N68,O68)</f>
        <v>0</v>
      </c>
      <c r="Q68" s="101">
        <f t="shared" si="9"/>
        <v>0</v>
      </c>
      <c r="R68" s="9">
        <f t="shared" si="3"/>
        <v>387500</v>
      </c>
      <c r="S68" s="9">
        <v>817000</v>
      </c>
      <c r="T68" s="10">
        <f t="shared" si="4"/>
        <v>110515</v>
      </c>
      <c r="U68" s="10">
        <v>0</v>
      </c>
      <c r="V68" s="12">
        <f t="shared" si="5"/>
        <v>110515</v>
      </c>
      <c r="W68" s="12">
        <f t="shared" si="6"/>
        <v>110515</v>
      </c>
      <c r="X68" s="9">
        <f t="shared" si="7"/>
        <v>276985</v>
      </c>
      <c r="Y68" s="10">
        <f t="shared" si="8"/>
        <v>0</v>
      </c>
    </row>
    <row r="69" spans="1:25" ht="16.5">
      <c r="A69" s="7">
        <v>66</v>
      </c>
      <c r="B69" s="52">
        <v>633</v>
      </c>
      <c r="C69" s="95" t="s">
        <v>562</v>
      </c>
      <c r="D69" s="94">
        <v>687</v>
      </c>
      <c r="E69" s="94">
        <v>413</v>
      </c>
      <c r="F69" s="94">
        <v>274</v>
      </c>
      <c r="G69" s="94">
        <v>0</v>
      </c>
      <c r="H69" s="94">
        <v>3031</v>
      </c>
      <c r="I69" s="94">
        <v>2284</v>
      </c>
      <c r="J69" s="94">
        <v>300</v>
      </c>
      <c r="K69" s="94">
        <v>1290</v>
      </c>
      <c r="L69" s="7" t="s">
        <v>921</v>
      </c>
      <c r="M69" s="100">
        <f t="shared" ref="M69:M133" si="10">IF(L69="Yes",((50*E69)+100*(F69+J69+K69)),(50*(E69+F69+J69+K69)))+(100*(H69-(J69+K69))+(50*I69))</f>
        <v>465350</v>
      </c>
      <c r="N69" s="100">
        <f t="shared" ref="N69:N133" si="11">IF(L69="Yes",((50*E69)+100*(F69+J69+K69)),(50*(E69+F69+J69+K69)))</f>
        <v>207050</v>
      </c>
      <c r="O69" s="101">
        <v>0</v>
      </c>
      <c r="P69" s="101">
        <f t="shared" si="9"/>
        <v>0</v>
      </c>
      <c r="Q69" s="101">
        <f t="shared" si="9"/>
        <v>0</v>
      </c>
      <c r="R69" s="9">
        <f t="shared" ref="R69:R133" si="12">N69-P69</f>
        <v>207050</v>
      </c>
      <c r="S69" s="9">
        <v>316000</v>
      </c>
      <c r="T69" s="10">
        <f t="shared" ref="T69:T133" si="13">IF(S69&gt;0.1*M69,0.1*M69,S69)</f>
        <v>46535</v>
      </c>
      <c r="U69" s="10">
        <v>0</v>
      </c>
      <c r="V69" s="12">
        <f t="shared" ref="V69:V133" si="14">SUM(T69:U69)</f>
        <v>46535</v>
      </c>
      <c r="W69" s="12">
        <f t="shared" ref="W69:W132" si="15">IF(V69&gt;R69,R69,V69)</f>
        <v>46535</v>
      </c>
      <c r="X69" s="9">
        <f t="shared" ref="X69:X132" si="16">R69-W69</f>
        <v>160515</v>
      </c>
      <c r="Y69" s="10">
        <f t="shared" ref="Y69:Y132" si="17">V69-W69</f>
        <v>0</v>
      </c>
    </row>
    <row r="70" spans="1:25" ht="16.5">
      <c r="A70" s="7">
        <v>67</v>
      </c>
      <c r="B70" s="52">
        <v>634</v>
      </c>
      <c r="C70" s="95" t="s">
        <v>563</v>
      </c>
      <c r="D70" s="94">
        <v>1564</v>
      </c>
      <c r="E70" s="94">
        <v>1006</v>
      </c>
      <c r="F70" s="94">
        <v>558</v>
      </c>
      <c r="G70" s="94">
        <v>0</v>
      </c>
      <c r="H70" s="94">
        <v>7634</v>
      </c>
      <c r="I70" s="94">
        <v>6009</v>
      </c>
      <c r="J70" s="94">
        <v>861</v>
      </c>
      <c r="K70" s="94">
        <v>3208</v>
      </c>
      <c r="L70" s="7" t="s">
        <v>922</v>
      </c>
      <c r="M70" s="100">
        <f t="shared" si="10"/>
        <v>938600</v>
      </c>
      <c r="N70" s="100">
        <f t="shared" si="11"/>
        <v>281650</v>
      </c>
      <c r="O70" s="101">
        <v>0</v>
      </c>
      <c r="P70" s="101">
        <f t="shared" si="9"/>
        <v>0</v>
      </c>
      <c r="Q70" s="101">
        <f t="shared" si="9"/>
        <v>0</v>
      </c>
      <c r="R70" s="9">
        <f t="shared" si="12"/>
        <v>281650</v>
      </c>
      <c r="S70" s="9">
        <v>472000</v>
      </c>
      <c r="T70" s="10">
        <f t="shared" si="13"/>
        <v>93860</v>
      </c>
      <c r="U70" s="10">
        <v>0</v>
      </c>
      <c r="V70" s="12">
        <f t="shared" si="14"/>
        <v>93860</v>
      </c>
      <c r="W70" s="12">
        <f t="shared" si="15"/>
        <v>93860</v>
      </c>
      <c r="X70" s="9">
        <f t="shared" si="16"/>
        <v>187790</v>
      </c>
      <c r="Y70" s="10">
        <f t="shared" si="17"/>
        <v>0</v>
      </c>
    </row>
    <row r="71" spans="1:25" ht="16.5">
      <c r="A71" s="7">
        <v>68</v>
      </c>
      <c r="B71" s="52">
        <v>635</v>
      </c>
      <c r="C71" s="95" t="s">
        <v>564</v>
      </c>
      <c r="D71" s="94">
        <v>9271</v>
      </c>
      <c r="E71" s="94">
        <v>5878</v>
      </c>
      <c r="F71" s="94">
        <v>3393</v>
      </c>
      <c r="G71" s="94">
        <v>1</v>
      </c>
      <c r="H71" s="94">
        <v>36247</v>
      </c>
      <c r="I71" s="94">
        <v>30868</v>
      </c>
      <c r="J71" s="94">
        <v>4596</v>
      </c>
      <c r="K71" s="94">
        <v>15182</v>
      </c>
      <c r="L71" s="7" t="s">
        <v>921</v>
      </c>
      <c r="M71" s="100">
        <f t="shared" si="10"/>
        <v>5801300</v>
      </c>
      <c r="N71" s="100">
        <f t="shared" si="11"/>
        <v>2611000</v>
      </c>
      <c r="O71" s="101">
        <v>0</v>
      </c>
      <c r="P71" s="101">
        <f t="shared" si="9"/>
        <v>0</v>
      </c>
      <c r="Q71" s="101">
        <f t="shared" si="9"/>
        <v>0</v>
      </c>
      <c r="R71" s="9">
        <f t="shared" si="12"/>
        <v>2611000</v>
      </c>
      <c r="S71" s="9">
        <v>2677000</v>
      </c>
      <c r="T71" s="10">
        <f t="shared" si="13"/>
        <v>580130</v>
      </c>
      <c r="U71" s="10">
        <v>0</v>
      </c>
      <c r="V71" s="12">
        <f t="shared" si="14"/>
        <v>580130</v>
      </c>
      <c r="W71" s="12">
        <f t="shared" si="15"/>
        <v>580130</v>
      </c>
      <c r="X71" s="9">
        <f t="shared" si="16"/>
        <v>2030870</v>
      </c>
      <c r="Y71" s="10">
        <f t="shared" si="17"/>
        <v>0</v>
      </c>
    </row>
    <row r="72" spans="1:25" ht="16.5">
      <c r="A72" s="7">
        <v>69</v>
      </c>
      <c r="B72" s="52">
        <v>636</v>
      </c>
      <c r="C72" s="95" t="s">
        <v>565</v>
      </c>
      <c r="D72" s="94">
        <v>12205</v>
      </c>
      <c r="E72" s="94">
        <v>7879</v>
      </c>
      <c r="F72" s="94">
        <v>4326</v>
      </c>
      <c r="G72" s="94">
        <v>0</v>
      </c>
      <c r="H72" s="94">
        <v>49967</v>
      </c>
      <c r="I72" s="94">
        <v>35062</v>
      </c>
      <c r="J72" s="94">
        <v>6351</v>
      </c>
      <c r="K72" s="94">
        <v>20432</v>
      </c>
      <c r="L72" s="7" t="s">
        <v>921</v>
      </c>
      <c r="M72" s="100">
        <f t="shared" si="10"/>
        <v>7576350</v>
      </c>
      <c r="N72" s="100">
        <f t="shared" si="11"/>
        <v>3504850</v>
      </c>
      <c r="O72" s="101">
        <v>0</v>
      </c>
      <c r="P72" s="101">
        <f t="shared" si="9"/>
        <v>0</v>
      </c>
      <c r="Q72" s="101">
        <f t="shared" si="9"/>
        <v>0</v>
      </c>
      <c r="R72" s="9">
        <f t="shared" si="12"/>
        <v>3504850</v>
      </c>
      <c r="S72" s="9">
        <v>5106000</v>
      </c>
      <c r="T72" s="10">
        <f t="shared" si="13"/>
        <v>757635</v>
      </c>
      <c r="U72" s="10">
        <v>100000</v>
      </c>
      <c r="V72" s="12">
        <f t="shared" si="14"/>
        <v>857635</v>
      </c>
      <c r="W72" s="12">
        <f t="shared" si="15"/>
        <v>857635</v>
      </c>
      <c r="X72" s="9">
        <f t="shared" si="16"/>
        <v>2647215</v>
      </c>
      <c r="Y72" s="10">
        <f t="shared" si="17"/>
        <v>0</v>
      </c>
    </row>
    <row r="73" spans="1:25" ht="16.5">
      <c r="A73" s="7">
        <v>70</v>
      </c>
      <c r="B73" s="52">
        <v>637</v>
      </c>
      <c r="C73" s="95" t="s">
        <v>566</v>
      </c>
      <c r="D73" s="94">
        <v>970</v>
      </c>
      <c r="E73" s="94">
        <v>646</v>
      </c>
      <c r="F73" s="94">
        <v>324</v>
      </c>
      <c r="G73" s="94">
        <v>0</v>
      </c>
      <c r="H73" s="94">
        <v>4124</v>
      </c>
      <c r="I73" s="94">
        <v>3048</v>
      </c>
      <c r="J73" s="94">
        <v>476</v>
      </c>
      <c r="K73" s="94">
        <v>1685</v>
      </c>
      <c r="L73" s="7" t="s">
        <v>921</v>
      </c>
      <c r="M73" s="100">
        <f t="shared" si="10"/>
        <v>629500</v>
      </c>
      <c r="N73" s="100">
        <f t="shared" si="11"/>
        <v>280800</v>
      </c>
      <c r="O73" s="101">
        <v>0</v>
      </c>
      <c r="P73" s="101">
        <f t="shared" si="9"/>
        <v>0</v>
      </c>
      <c r="Q73" s="101">
        <f t="shared" si="9"/>
        <v>0</v>
      </c>
      <c r="R73" s="9">
        <f t="shared" si="12"/>
        <v>280800</v>
      </c>
      <c r="S73" s="9">
        <v>374000</v>
      </c>
      <c r="T73" s="10">
        <f t="shared" si="13"/>
        <v>62950</v>
      </c>
      <c r="U73" s="10">
        <v>0</v>
      </c>
      <c r="V73" s="12">
        <f t="shared" si="14"/>
        <v>62950</v>
      </c>
      <c r="W73" s="12">
        <f t="shared" si="15"/>
        <v>62950</v>
      </c>
      <c r="X73" s="9">
        <f t="shared" si="16"/>
        <v>217850</v>
      </c>
      <c r="Y73" s="10">
        <f t="shared" si="17"/>
        <v>0</v>
      </c>
    </row>
    <row r="74" spans="1:25" ht="16.5">
      <c r="A74" s="7">
        <v>71</v>
      </c>
      <c r="B74" s="52">
        <v>638</v>
      </c>
      <c r="C74" s="95" t="s">
        <v>567</v>
      </c>
      <c r="D74" s="94">
        <v>7131</v>
      </c>
      <c r="E74" s="94">
        <v>3631</v>
      </c>
      <c r="F74" s="94">
        <v>3500</v>
      </c>
      <c r="G74" s="94">
        <v>0</v>
      </c>
      <c r="H74" s="94">
        <v>22818</v>
      </c>
      <c r="I74" s="94">
        <v>21059</v>
      </c>
      <c r="J74" s="94">
        <v>2989</v>
      </c>
      <c r="K74" s="94">
        <v>9541</v>
      </c>
      <c r="L74" s="7" t="s">
        <v>921</v>
      </c>
      <c r="M74" s="100">
        <f t="shared" si="10"/>
        <v>3866300</v>
      </c>
      <c r="N74" s="100">
        <f t="shared" si="11"/>
        <v>1784550</v>
      </c>
      <c r="O74" s="101">
        <v>0</v>
      </c>
      <c r="P74" s="101">
        <f t="shared" si="9"/>
        <v>0</v>
      </c>
      <c r="Q74" s="101">
        <f t="shared" si="9"/>
        <v>0</v>
      </c>
      <c r="R74" s="9">
        <f t="shared" si="12"/>
        <v>1784550</v>
      </c>
      <c r="S74" s="9">
        <v>5032000</v>
      </c>
      <c r="T74" s="10">
        <f t="shared" si="13"/>
        <v>386630</v>
      </c>
      <c r="U74" s="10">
        <v>0</v>
      </c>
      <c r="V74" s="12">
        <f t="shared" si="14"/>
        <v>386630</v>
      </c>
      <c r="W74" s="12">
        <f t="shared" si="15"/>
        <v>386630</v>
      </c>
      <c r="X74" s="9">
        <f t="shared" si="16"/>
        <v>1397920</v>
      </c>
      <c r="Y74" s="10">
        <f t="shared" si="17"/>
        <v>0</v>
      </c>
    </row>
    <row r="75" spans="1:25" ht="16.5">
      <c r="A75" s="7">
        <v>72</v>
      </c>
      <c r="B75" s="52">
        <v>639</v>
      </c>
      <c r="C75" s="95" t="s">
        <v>568</v>
      </c>
      <c r="D75" s="94">
        <v>2802</v>
      </c>
      <c r="E75" s="94">
        <v>2072</v>
      </c>
      <c r="F75" s="94">
        <v>730</v>
      </c>
      <c r="G75" s="94">
        <v>0</v>
      </c>
      <c r="H75" s="94">
        <v>11070</v>
      </c>
      <c r="I75" s="94">
        <v>9502</v>
      </c>
      <c r="J75" s="94">
        <v>1387</v>
      </c>
      <c r="K75" s="94">
        <v>4858</v>
      </c>
      <c r="L75" s="7" t="s">
        <v>921</v>
      </c>
      <c r="M75" s="100">
        <f t="shared" si="10"/>
        <v>1758700</v>
      </c>
      <c r="N75" s="100">
        <f t="shared" si="11"/>
        <v>801100</v>
      </c>
      <c r="O75" s="101">
        <v>0</v>
      </c>
      <c r="P75" s="101">
        <f t="shared" si="9"/>
        <v>0</v>
      </c>
      <c r="Q75" s="101">
        <f t="shared" si="9"/>
        <v>0</v>
      </c>
      <c r="R75" s="9">
        <f t="shared" si="12"/>
        <v>801100</v>
      </c>
      <c r="S75" s="9">
        <v>863000</v>
      </c>
      <c r="T75" s="10">
        <f t="shared" si="13"/>
        <v>175870</v>
      </c>
      <c r="U75" s="10">
        <v>0</v>
      </c>
      <c r="V75" s="12">
        <f t="shared" si="14"/>
        <v>175870</v>
      </c>
      <c r="W75" s="12">
        <f t="shared" si="15"/>
        <v>175870</v>
      </c>
      <c r="X75" s="9">
        <f t="shared" si="16"/>
        <v>625230</v>
      </c>
      <c r="Y75" s="10">
        <f t="shared" si="17"/>
        <v>0</v>
      </c>
    </row>
    <row r="76" spans="1:25" ht="16.5">
      <c r="A76" s="7">
        <v>73</v>
      </c>
      <c r="B76" s="52">
        <v>640</v>
      </c>
      <c r="C76" s="95" t="s">
        <v>569</v>
      </c>
      <c r="D76" s="94">
        <v>1390</v>
      </c>
      <c r="E76" s="94">
        <v>1059</v>
      </c>
      <c r="F76" s="94">
        <v>331</v>
      </c>
      <c r="G76" s="94">
        <v>0</v>
      </c>
      <c r="H76" s="94">
        <v>5862</v>
      </c>
      <c r="I76" s="94">
        <v>5737</v>
      </c>
      <c r="J76" s="94">
        <v>535</v>
      </c>
      <c r="K76" s="94">
        <v>2967</v>
      </c>
      <c r="L76" s="7" t="s">
        <v>922</v>
      </c>
      <c r="M76" s="100">
        <f t="shared" si="10"/>
        <v>767450</v>
      </c>
      <c r="N76" s="100">
        <f t="shared" si="11"/>
        <v>244600</v>
      </c>
      <c r="O76" s="101">
        <v>0</v>
      </c>
      <c r="P76" s="101">
        <f t="shared" si="9"/>
        <v>0</v>
      </c>
      <c r="Q76" s="101">
        <f t="shared" si="9"/>
        <v>0</v>
      </c>
      <c r="R76" s="9">
        <f t="shared" si="12"/>
        <v>244600</v>
      </c>
      <c r="S76" s="9">
        <v>551000</v>
      </c>
      <c r="T76" s="10">
        <f t="shared" si="13"/>
        <v>76745</v>
      </c>
      <c r="U76" s="10">
        <v>0</v>
      </c>
      <c r="V76" s="12">
        <f t="shared" si="14"/>
        <v>76745</v>
      </c>
      <c r="W76" s="12">
        <f t="shared" si="15"/>
        <v>76745</v>
      </c>
      <c r="X76" s="9">
        <f t="shared" si="16"/>
        <v>167855</v>
      </c>
      <c r="Y76" s="10">
        <f t="shared" si="17"/>
        <v>0</v>
      </c>
    </row>
    <row r="77" spans="1:25" ht="16.5">
      <c r="A77" s="7">
        <v>74</v>
      </c>
      <c r="B77" s="52">
        <v>641</v>
      </c>
      <c r="C77" s="95" t="s">
        <v>570</v>
      </c>
      <c r="D77" s="94">
        <v>934</v>
      </c>
      <c r="E77" s="94">
        <v>654</v>
      </c>
      <c r="F77" s="94">
        <v>280</v>
      </c>
      <c r="G77" s="94">
        <v>0</v>
      </c>
      <c r="H77" s="94">
        <v>3828</v>
      </c>
      <c r="I77" s="94">
        <v>2441</v>
      </c>
      <c r="J77" s="94">
        <v>605</v>
      </c>
      <c r="K77" s="94">
        <v>1415</v>
      </c>
      <c r="L77" s="7" t="s">
        <v>922</v>
      </c>
      <c r="M77" s="100">
        <f t="shared" si="10"/>
        <v>450550</v>
      </c>
      <c r="N77" s="100">
        <f t="shared" si="11"/>
        <v>147700</v>
      </c>
      <c r="O77" s="101">
        <v>0</v>
      </c>
      <c r="P77" s="101">
        <f t="shared" si="9"/>
        <v>0</v>
      </c>
      <c r="Q77" s="101">
        <f t="shared" si="9"/>
        <v>0</v>
      </c>
      <c r="R77" s="9">
        <f t="shared" si="12"/>
        <v>147700</v>
      </c>
      <c r="S77" s="9">
        <v>359000</v>
      </c>
      <c r="T77" s="10">
        <f t="shared" si="13"/>
        <v>45055</v>
      </c>
      <c r="U77" s="10">
        <v>0</v>
      </c>
      <c r="V77" s="12">
        <f t="shared" si="14"/>
        <v>45055</v>
      </c>
      <c r="W77" s="12">
        <f t="shared" si="15"/>
        <v>45055</v>
      </c>
      <c r="X77" s="9">
        <f t="shared" si="16"/>
        <v>102645</v>
      </c>
      <c r="Y77" s="10">
        <f t="shared" si="17"/>
        <v>0</v>
      </c>
    </row>
    <row r="78" spans="1:25" ht="16.5">
      <c r="A78" s="7">
        <v>75</v>
      </c>
      <c r="B78" s="52">
        <v>642</v>
      </c>
      <c r="C78" s="95" t="s">
        <v>571</v>
      </c>
      <c r="D78" s="94">
        <v>660</v>
      </c>
      <c r="E78" s="94">
        <v>430</v>
      </c>
      <c r="F78" s="94">
        <v>230</v>
      </c>
      <c r="G78" s="94">
        <v>0</v>
      </c>
      <c r="H78" s="94">
        <v>2342</v>
      </c>
      <c r="I78" s="94">
        <v>2529</v>
      </c>
      <c r="J78" s="94">
        <v>337</v>
      </c>
      <c r="K78" s="94">
        <v>919</v>
      </c>
      <c r="L78" s="7" t="s">
        <v>921</v>
      </c>
      <c r="M78" s="100">
        <f t="shared" si="10"/>
        <v>405150</v>
      </c>
      <c r="N78" s="100">
        <f t="shared" si="11"/>
        <v>170100</v>
      </c>
      <c r="O78" s="101">
        <v>0</v>
      </c>
      <c r="P78" s="101">
        <f t="shared" si="9"/>
        <v>0</v>
      </c>
      <c r="Q78" s="101">
        <f t="shared" si="9"/>
        <v>0</v>
      </c>
      <c r="R78" s="9">
        <f t="shared" si="12"/>
        <v>170100</v>
      </c>
      <c r="S78" s="9">
        <v>461000</v>
      </c>
      <c r="T78" s="10">
        <f t="shared" si="13"/>
        <v>40515</v>
      </c>
      <c r="U78" s="10">
        <v>0</v>
      </c>
      <c r="V78" s="12">
        <f t="shared" si="14"/>
        <v>40515</v>
      </c>
      <c r="W78" s="12">
        <f t="shared" si="15"/>
        <v>40515</v>
      </c>
      <c r="X78" s="9">
        <f t="shared" si="16"/>
        <v>129585</v>
      </c>
      <c r="Y78" s="10">
        <f t="shared" si="17"/>
        <v>0</v>
      </c>
    </row>
    <row r="79" spans="1:25" ht="16.5">
      <c r="A79" s="7">
        <v>76</v>
      </c>
      <c r="B79" s="52">
        <v>643</v>
      </c>
      <c r="C79" s="95" t="s">
        <v>572</v>
      </c>
      <c r="D79" s="94">
        <v>1019</v>
      </c>
      <c r="E79" s="94">
        <v>747</v>
      </c>
      <c r="F79" s="94">
        <v>272</v>
      </c>
      <c r="G79" s="94">
        <v>0</v>
      </c>
      <c r="H79" s="94">
        <v>5563</v>
      </c>
      <c r="I79" s="94">
        <v>4332</v>
      </c>
      <c r="J79" s="94">
        <v>408</v>
      </c>
      <c r="K79" s="94">
        <v>2394</v>
      </c>
      <c r="L79" s="7" t="s">
        <v>922</v>
      </c>
      <c r="M79" s="100">
        <f t="shared" si="10"/>
        <v>683750</v>
      </c>
      <c r="N79" s="100">
        <f t="shared" si="11"/>
        <v>191050</v>
      </c>
      <c r="O79" s="101">
        <v>0</v>
      </c>
      <c r="P79" s="101">
        <f t="shared" si="9"/>
        <v>0</v>
      </c>
      <c r="Q79" s="101">
        <f t="shared" si="9"/>
        <v>0</v>
      </c>
      <c r="R79" s="9">
        <f t="shared" si="12"/>
        <v>191050</v>
      </c>
      <c r="S79" s="9">
        <v>298000</v>
      </c>
      <c r="T79" s="10">
        <f t="shared" si="13"/>
        <v>68375</v>
      </c>
      <c r="U79" s="10">
        <v>0</v>
      </c>
      <c r="V79" s="12">
        <f t="shared" si="14"/>
        <v>68375</v>
      </c>
      <c r="W79" s="12">
        <f t="shared" si="15"/>
        <v>68375</v>
      </c>
      <c r="X79" s="9">
        <f t="shared" si="16"/>
        <v>122675</v>
      </c>
      <c r="Y79" s="10">
        <f t="shared" si="17"/>
        <v>0</v>
      </c>
    </row>
    <row r="80" spans="1:25" ht="16.5">
      <c r="A80" s="7">
        <v>77</v>
      </c>
      <c r="B80" s="52">
        <v>644</v>
      </c>
      <c r="C80" s="95" t="s">
        <v>573</v>
      </c>
      <c r="D80" s="94">
        <v>1192</v>
      </c>
      <c r="E80" s="94">
        <v>1035</v>
      </c>
      <c r="F80" s="94">
        <v>157</v>
      </c>
      <c r="G80" s="94">
        <v>0</v>
      </c>
      <c r="H80" s="94">
        <v>7956</v>
      </c>
      <c r="I80" s="94">
        <v>7304</v>
      </c>
      <c r="J80" s="94">
        <v>486</v>
      </c>
      <c r="K80" s="94">
        <v>4462</v>
      </c>
      <c r="L80" s="7" t="s">
        <v>921</v>
      </c>
      <c r="M80" s="100">
        <f t="shared" si="10"/>
        <v>1228250</v>
      </c>
      <c r="N80" s="100">
        <f t="shared" si="11"/>
        <v>562250</v>
      </c>
      <c r="O80" s="101">
        <v>0</v>
      </c>
      <c r="P80" s="101">
        <f t="shared" si="9"/>
        <v>0</v>
      </c>
      <c r="Q80" s="101">
        <f t="shared" si="9"/>
        <v>0</v>
      </c>
      <c r="R80" s="9">
        <f t="shared" si="12"/>
        <v>562250</v>
      </c>
      <c r="S80" s="9">
        <v>338000</v>
      </c>
      <c r="T80" s="10">
        <f t="shared" si="13"/>
        <v>122825</v>
      </c>
      <c r="U80" s="10">
        <v>0</v>
      </c>
      <c r="V80" s="12">
        <f t="shared" si="14"/>
        <v>122825</v>
      </c>
      <c r="W80" s="12">
        <f t="shared" si="15"/>
        <v>122825</v>
      </c>
      <c r="X80" s="9">
        <f t="shared" si="16"/>
        <v>439425</v>
      </c>
      <c r="Y80" s="10">
        <f t="shared" si="17"/>
        <v>0</v>
      </c>
    </row>
    <row r="81" spans="1:25" ht="16.5">
      <c r="A81" s="7">
        <v>78</v>
      </c>
      <c r="B81" s="52">
        <v>645</v>
      </c>
      <c r="C81" s="95" t="s">
        <v>574</v>
      </c>
      <c r="D81" s="94">
        <v>267</v>
      </c>
      <c r="E81" s="94">
        <v>217</v>
      </c>
      <c r="F81" s="94">
        <v>50</v>
      </c>
      <c r="G81" s="94">
        <v>0</v>
      </c>
      <c r="H81" s="94">
        <v>2466</v>
      </c>
      <c r="I81" s="94">
        <v>1875</v>
      </c>
      <c r="J81" s="94">
        <v>141</v>
      </c>
      <c r="K81" s="94">
        <v>1194</v>
      </c>
      <c r="L81" s="7" t="s">
        <v>921</v>
      </c>
      <c r="M81" s="100">
        <f t="shared" si="10"/>
        <v>356200</v>
      </c>
      <c r="N81" s="100">
        <f t="shared" si="11"/>
        <v>149350</v>
      </c>
      <c r="O81" s="101">
        <v>0</v>
      </c>
      <c r="P81" s="101">
        <f t="shared" si="9"/>
        <v>0</v>
      </c>
      <c r="Q81" s="101">
        <f t="shared" si="9"/>
        <v>0</v>
      </c>
      <c r="R81" s="9">
        <f t="shared" si="12"/>
        <v>149350</v>
      </c>
      <c r="S81" s="9">
        <v>224000</v>
      </c>
      <c r="T81" s="10">
        <f t="shared" si="13"/>
        <v>35620</v>
      </c>
      <c r="U81" s="10">
        <v>0</v>
      </c>
      <c r="V81" s="12">
        <f t="shared" si="14"/>
        <v>35620</v>
      </c>
      <c r="W81" s="12">
        <f t="shared" si="15"/>
        <v>35620</v>
      </c>
      <c r="X81" s="9">
        <f t="shared" si="16"/>
        <v>113730</v>
      </c>
      <c r="Y81" s="10">
        <f t="shared" si="17"/>
        <v>0</v>
      </c>
    </row>
    <row r="82" spans="1:25" ht="16.5">
      <c r="A82" s="7">
        <v>79</v>
      </c>
      <c r="B82" s="52">
        <v>646</v>
      </c>
      <c r="C82" s="95" t="s">
        <v>575</v>
      </c>
      <c r="D82" s="94">
        <v>1769</v>
      </c>
      <c r="E82" s="94">
        <v>1113</v>
      </c>
      <c r="F82" s="94">
        <v>656</v>
      </c>
      <c r="G82" s="94">
        <v>0</v>
      </c>
      <c r="H82" s="94">
        <v>6171</v>
      </c>
      <c r="I82" s="94">
        <v>5132</v>
      </c>
      <c r="J82" s="94">
        <v>831</v>
      </c>
      <c r="K82" s="94">
        <v>2325</v>
      </c>
      <c r="L82" s="7" t="s">
        <v>922</v>
      </c>
      <c r="M82" s="100">
        <f t="shared" si="10"/>
        <v>804350</v>
      </c>
      <c r="N82" s="100">
        <f t="shared" si="11"/>
        <v>246250</v>
      </c>
      <c r="O82" s="101">
        <v>0</v>
      </c>
      <c r="P82" s="101">
        <f t="shared" si="9"/>
        <v>0</v>
      </c>
      <c r="Q82" s="101">
        <f t="shared" si="9"/>
        <v>0</v>
      </c>
      <c r="R82" s="9">
        <f t="shared" si="12"/>
        <v>246250</v>
      </c>
      <c r="S82" s="9">
        <v>586000</v>
      </c>
      <c r="T82" s="10">
        <f t="shared" si="13"/>
        <v>80435</v>
      </c>
      <c r="U82" s="10">
        <v>0</v>
      </c>
      <c r="V82" s="12">
        <f t="shared" si="14"/>
        <v>80435</v>
      </c>
      <c r="W82" s="12">
        <f t="shared" si="15"/>
        <v>80435</v>
      </c>
      <c r="X82" s="9">
        <f t="shared" si="16"/>
        <v>165815</v>
      </c>
      <c r="Y82" s="10">
        <f t="shared" si="17"/>
        <v>0</v>
      </c>
    </row>
    <row r="83" spans="1:25" ht="16.5">
      <c r="A83" s="7">
        <v>80</v>
      </c>
      <c r="B83" s="52">
        <v>647</v>
      </c>
      <c r="C83" s="95" t="s">
        <v>576</v>
      </c>
      <c r="D83" s="94">
        <v>1951</v>
      </c>
      <c r="E83" s="94">
        <v>1016</v>
      </c>
      <c r="F83" s="94">
        <v>935</v>
      </c>
      <c r="G83" s="94">
        <v>0</v>
      </c>
      <c r="H83" s="94">
        <v>6201</v>
      </c>
      <c r="I83" s="94">
        <v>6321</v>
      </c>
      <c r="J83" s="94">
        <v>684</v>
      </c>
      <c r="K83" s="94">
        <v>2793</v>
      </c>
      <c r="L83" s="7" t="s">
        <v>921</v>
      </c>
      <c r="M83" s="100">
        <f t="shared" si="10"/>
        <v>1080450</v>
      </c>
      <c r="N83" s="100">
        <f t="shared" si="11"/>
        <v>492000</v>
      </c>
      <c r="O83" s="101">
        <v>0</v>
      </c>
      <c r="P83" s="101">
        <f t="shared" si="9"/>
        <v>0</v>
      </c>
      <c r="Q83" s="101">
        <f t="shared" si="9"/>
        <v>0</v>
      </c>
      <c r="R83" s="9">
        <f t="shared" si="12"/>
        <v>492000</v>
      </c>
      <c r="S83" s="9">
        <v>929000</v>
      </c>
      <c r="T83" s="10">
        <f t="shared" si="13"/>
        <v>108045</v>
      </c>
      <c r="U83" s="10">
        <v>100000</v>
      </c>
      <c r="V83" s="12">
        <f t="shared" si="14"/>
        <v>208045</v>
      </c>
      <c r="W83" s="12">
        <f t="shared" si="15"/>
        <v>208045</v>
      </c>
      <c r="X83" s="9">
        <f t="shared" si="16"/>
        <v>283955</v>
      </c>
      <c r="Y83" s="10">
        <f t="shared" si="17"/>
        <v>0</v>
      </c>
    </row>
    <row r="84" spans="1:25" ht="16.5">
      <c r="A84" s="7">
        <v>81</v>
      </c>
      <c r="B84" s="52">
        <v>648</v>
      </c>
      <c r="C84" s="95" t="s">
        <v>577</v>
      </c>
      <c r="D84" s="94">
        <v>40893</v>
      </c>
      <c r="E84" s="94">
        <v>26112</v>
      </c>
      <c r="F84" s="94">
        <v>14781</v>
      </c>
      <c r="G84" s="94">
        <v>0</v>
      </c>
      <c r="H84" s="94">
        <v>178807</v>
      </c>
      <c r="I84" s="94">
        <v>127113</v>
      </c>
      <c r="J84" s="94">
        <v>24082</v>
      </c>
      <c r="K84" s="94">
        <v>74106</v>
      </c>
      <c r="L84" s="7" t="s">
        <v>921</v>
      </c>
      <c r="M84" s="100">
        <f t="shared" si="10"/>
        <v>27020050</v>
      </c>
      <c r="N84" s="100">
        <f t="shared" si="11"/>
        <v>12602500</v>
      </c>
      <c r="O84" s="101">
        <v>0</v>
      </c>
      <c r="P84" s="101">
        <f t="shared" si="9"/>
        <v>0</v>
      </c>
      <c r="Q84" s="101">
        <f t="shared" si="9"/>
        <v>0</v>
      </c>
      <c r="R84" s="9">
        <f t="shared" si="12"/>
        <v>12602500</v>
      </c>
      <c r="S84" s="9">
        <v>10325000</v>
      </c>
      <c r="T84" s="10">
        <f t="shared" si="13"/>
        <v>2702005</v>
      </c>
      <c r="U84" s="10">
        <v>150000</v>
      </c>
      <c r="V84" s="12">
        <f t="shared" si="14"/>
        <v>2852005</v>
      </c>
      <c r="W84" s="12">
        <f t="shared" si="15"/>
        <v>2852005</v>
      </c>
      <c r="X84" s="9">
        <f t="shared" si="16"/>
        <v>9750495</v>
      </c>
      <c r="Y84" s="10">
        <f t="shared" si="17"/>
        <v>0</v>
      </c>
    </row>
    <row r="85" spans="1:25" ht="16.5">
      <c r="A85" s="7">
        <v>82</v>
      </c>
      <c r="B85" s="52">
        <v>649</v>
      </c>
      <c r="C85" s="95" t="s">
        <v>578</v>
      </c>
      <c r="D85" s="94">
        <v>40646</v>
      </c>
      <c r="E85" s="94">
        <v>24558</v>
      </c>
      <c r="F85" s="94">
        <v>16088</v>
      </c>
      <c r="G85" s="94">
        <v>0</v>
      </c>
      <c r="H85" s="94">
        <v>134041</v>
      </c>
      <c r="I85" s="94">
        <v>79150</v>
      </c>
      <c r="J85" s="94">
        <v>20777</v>
      </c>
      <c r="K85" s="94">
        <v>52874</v>
      </c>
      <c r="L85" s="7" t="s">
        <v>922</v>
      </c>
      <c r="M85" s="100">
        <f t="shared" si="10"/>
        <v>15711350</v>
      </c>
      <c r="N85" s="100">
        <f t="shared" si="11"/>
        <v>5714850</v>
      </c>
      <c r="O85" s="101">
        <v>0</v>
      </c>
      <c r="P85" s="101">
        <f t="shared" si="9"/>
        <v>0</v>
      </c>
      <c r="Q85" s="101">
        <f t="shared" si="9"/>
        <v>0</v>
      </c>
      <c r="R85" s="9">
        <f t="shared" si="12"/>
        <v>5714850</v>
      </c>
      <c r="S85" s="9">
        <v>11341000</v>
      </c>
      <c r="T85" s="10">
        <f t="shared" si="13"/>
        <v>1571135</v>
      </c>
      <c r="U85" s="10">
        <v>150000</v>
      </c>
      <c r="V85" s="12">
        <f t="shared" si="14"/>
        <v>1721135</v>
      </c>
      <c r="W85" s="12">
        <f t="shared" si="15"/>
        <v>1721135</v>
      </c>
      <c r="X85" s="9">
        <f t="shared" si="16"/>
        <v>3993715</v>
      </c>
      <c r="Y85" s="10">
        <f t="shared" si="17"/>
        <v>0</v>
      </c>
    </row>
    <row r="86" spans="1:25" ht="16.5">
      <c r="A86" s="7">
        <v>83</v>
      </c>
      <c r="B86" s="52">
        <v>650</v>
      </c>
      <c r="C86" s="95" t="s">
        <v>579</v>
      </c>
      <c r="D86" s="94">
        <v>8291</v>
      </c>
      <c r="E86" s="94">
        <v>4363</v>
      </c>
      <c r="F86" s="94">
        <v>3928</v>
      </c>
      <c r="G86" s="94">
        <v>0</v>
      </c>
      <c r="H86" s="94">
        <v>18748</v>
      </c>
      <c r="I86" s="94">
        <v>10461</v>
      </c>
      <c r="J86" s="94">
        <v>2481</v>
      </c>
      <c r="K86" s="94">
        <v>7519</v>
      </c>
      <c r="L86" s="7" t="s">
        <v>921</v>
      </c>
      <c r="M86" s="100">
        <f t="shared" si="10"/>
        <v>3008800</v>
      </c>
      <c r="N86" s="100">
        <f t="shared" si="11"/>
        <v>1610950</v>
      </c>
      <c r="O86" s="101">
        <v>0</v>
      </c>
      <c r="P86" s="101">
        <f t="shared" si="9"/>
        <v>0</v>
      </c>
      <c r="Q86" s="101">
        <f t="shared" si="9"/>
        <v>0</v>
      </c>
      <c r="R86" s="9">
        <f t="shared" si="12"/>
        <v>1610950</v>
      </c>
      <c r="S86" s="9">
        <v>3307000</v>
      </c>
      <c r="T86" s="10">
        <f t="shared" si="13"/>
        <v>300880</v>
      </c>
      <c r="U86" s="10">
        <v>0</v>
      </c>
      <c r="V86" s="12">
        <f t="shared" si="14"/>
        <v>300880</v>
      </c>
      <c r="W86" s="12">
        <f t="shared" si="15"/>
        <v>300880</v>
      </c>
      <c r="X86" s="9">
        <f t="shared" si="16"/>
        <v>1310070</v>
      </c>
      <c r="Y86" s="10">
        <f t="shared" si="17"/>
        <v>0</v>
      </c>
    </row>
    <row r="87" spans="1:25" ht="16.5">
      <c r="A87" s="7">
        <v>84</v>
      </c>
      <c r="B87" s="52">
        <v>651</v>
      </c>
      <c r="C87" s="95" t="s">
        <v>580</v>
      </c>
      <c r="D87" s="94">
        <v>72366</v>
      </c>
      <c r="E87" s="94">
        <v>41837</v>
      </c>
      <c r="F87" s="94">
        <v>30529</v>
      </c>
      <c r="G87" s="94">
        <v>0</v>
      </c>
      <c r="H87" s="94">
        <v>181377</v>
      </c>
      <c r="I87" s="94">
        <v>104413</v>
      </c>
      <c r="J87" s="94">
        <v>30358</v>
      </c>
      <c r="K87" s="94">
        <v>72903</v>
      </c>
      <c r="L87" s="7" t="s">
        <v>921</v>
      </c>
      <c r="M87" s="100">
        <f t="shared" si="10"/>
        <v>28503100</v>
      </c>
      <c r="N87" s="100">
        <f t="shared" si="11"/>
        <v>15470850</v>
      </c>
      <c r="O87" s="101">
        <v>0</v>
      </c>
      <c r="P87" s="101">
        <f t="shared" si="9"/>
        <v>0</v>
      </c>
      <c r="Q87" s="101">
        <f t="shared" si="9"/>
        <v>0</v>
      </c>
      <c r="R87" s="9">
        <f t="shared" si="12"/>
        <v>15470850</v>
      </c>
      <c r="S87" s="9">
        <v>13098000</v>
      </c>
      <c r="T87" s="10">
        <f t="shared" si="13"/>
        <v>2850310</v>
      </c>
      <c r="U87" s="10">
        <v>100000</v>
      </c>
      <c r="V87" s="12">
        <f t="shared" si="14"/>
        <v>2950310</v>
      </c>
      <c r="W87" s="12">
        <f t="shared" si="15"/>
        <v>2950310</v>
      </c>
      <c r="X87" s="9">
        <f t="shared" si="16"/>
        <v>12520540</v>
      </c>
      <c r="Y87" s="10">
        <f t="shared" si="17"/>
        <v>0</v>
      </c>
    </row>
    <row r="88" spans="1:25" ht="16.5">
      <c r="A88" s="7">
        <v>85</v>
      </c>
      <c r="B88" s="52">
        <v>653</v>
      </c>
      <c r="C88" s="95" t="s">
        <v>582</v>
      </c>
      <c r="D88" s="94">
        <v>81938</v>
      </c>
      <c r="E88" s="94">
        <v>44934</v>
      </c>
      <c r="F88" s="94">
        <v>37004</v>
      </c>
      <c r="G88" s="94">
        <v>0</v>
      </c>
      <c r="H88" s="94">
        <v>145718</v>
      </c>
      <c r="I88" s="94">
        <v>74216</v>
      </c>
      <c r="J88" s="94">
        <v>31072</v>
      </c>
      <c r="K88" s="94">
        <v>53580</v>
      </c>
      <c r="L88" s="7" t="s">
        <v>922</v>
      </c>
      <c r="M88" s="100">
        <f t="shared" si="10"/>
        <v>18146900</v>
      </c>
      <c r="N88" s="100">
        <f t="shared" si="11"/>
        <v>8329500</v>
      </c>
      <c r="O88" s="101">
        <v>0</v>
      </c>
      <c r="P88" s="101">
        <f t="shared" si="9"/>
        <v>0</v>
      </c>
      <c r="Q88" s="101">
        <f t="shared" si="9"/>
        <v>0</v>
      </c>
      <c r="R88" s="9">
        <f t="shared" si="12"/>
        <v>8329500</v>
      </c>
      <c r="S88" s="9">
        <v>13767000</v>
      </c>
      <c r="T88" s="10">
        <f t="shared" si="13"/>
        <v>1814690</v>
      </c>
      <c r="U88" s="10">
        <v>750000</v>
      </c>
      <c r="V88" s="12">
        <f t="shared" si="14"/>
        <v>2564690</v>
      </c>
      <c r="W88" s="12">
        <f t="shared" si="15"/>
        <v>2564690</v>
      </c>
      <c r="X88" s="9">
        <f t="shared" si="16"/>
        <v>5764810</v>
      </c>
      <c r="Y88" s="10">
        <f t="shared" si="17"/>
        <v>0</v>
      </c>
    </row>
    <row r="89" spans="1:25" s="158" customFormat="1" ht="15.75" customHeight="1">
      <c r="A89" s="176">
        <v>86</v>
      </c>
      <c r="B89" s="178">
        <v>654</v>
      </c>
      <c r="C89" s="176" t="s">
        <v>583</v>
      </c>
      <c r="D89" s="154">
        <f>D207-D90</f>
        <v>94907</v>
      </c>
      <c r="E89" s="154">
        <f t="shared" ref="E89:K89" si="18">E207-E90</f>
        <v>62365</v>
      </c>
      <c r="F89" s="154">
        <f t="shared" si="18"/>
        <v>32542</v>
      </c>
      <c r="G89" s="154">
        <f t="shared" si="18"/>
        <v>0</v>
      </c>
      <c r="H89" s="154">
        <f t="shared" si="18"/>
        <v>403554</v>
      </c>
      <c r="I89" s="154">
        <f t="shared" si="18"/>
        <v>227253</v>
      </c>
      <c r="J89" s="154">
        <f t="shared" si="18"/>
        <v>65512</v>
      </c>
      <c r="K89" s="154">
        <f t="shared" si="18"/>
        <v>158197</v>
      </c>
      <c r="L89" s="155" t="s">
        <v>921</v>
      </c>
      <c r="M89" s="156">
        <f t="shared" si="10"/>
        <v>58090500</v>
      </c>
      <c r="N89" s="156">
        <f t="shared" si="11"/>
        <v>28743350</v>
      </c>
      <c r="O89" s="157">
        <v>0</v>
      </c>
      <c r="P89" s="157">
        <f t="shared" si="9"/>
        <v>0</v>
      </c>
      <c r="Q89" s="157">
        <f t="shared" si="9"/>
        <v>0</v>
      </c>
      <c r="R89" s="174">
        <v>29530250</v>
      </c>
      <c r="S89" s="174">
        <v>26603000</v>
      </c>
      <c r="T89" s="180">
        <v>6044905</v>
      </c>
      <c r="U89" s="180">
        <v>450000</v>
      </c>
      <c r="V89" s="182">
        <f t="shared" si="14"/>
        <v>6494905</v>
      </c>
      <c r="W89" s="168">
        <f t="shared" si="15"/>
        <v>6494905</v>
      </c>
      <c r="X89" s="170">
        <f t="shared" si="16"/>
        <v>23035345</v>
      </c>
      <c r="Y89" s="172">
        <f t="shared" si="17"/>
        <v>0</v>
      </c>
    </row>
    <row r="90" spans="1:25" s="158" customFormat="1" ht="16.5">
      <c r="A90" s="177"/>
      <c r="B90" s="179"/>
      <c r="C90" s="177"/>
      <c r="D90" s="154">
        <v>3538</v>
      </c>
      <c r="E90" s="154">
        <v>3039</v>
      </c>
      <c r="F90" s="154">
        <v>499</v>
      </c>
      <c r="G90" s="154">
        <v>0</v>
      </c>
      <c r="H90" s="154">
        <v>19092</v>
      </c>
      <c r="I90" s="154">
        <v>17653</v>
      </c>
      <c r="J90" s="154">
        <v>4262</v>
      </c>
      <c r="K90" s="154">
        <v>7938</v>
      </c>
      <c r="L90" s="155" t="s">
        <v>922</v>
      </c>
      <c r="M90" s="156">
        <f t="shared" si="10"/>
        <v>2358750</v>
      </c>
      <c r="N90" s="156">
        <f t="shared" si="11"/>
        <v>786900</v>
      </c>
      <c r="O90" s="157">
        <v>0</v>
      </c>
      <c r="P90" s="157">
        <f t="shared" ref="P90" si="19">IF(O90&gt;0.1*N90,0.1*N90,O90)</f>
        <v>0</v>
      </c>
      <c r="Q90" s="157">
        <f t="shared" ref="Q90" si="20">IF(P90&gt;0.1*O90,0.1*O90,P90)</f>
        <v>0</v>
      </c>
      <c r="R90" s="175"/>
      <c r="S90" s="175"/>
      <c r="T90" s="181"/>
      <c r="U90" s="181"/>
      <c r="V90" s="183"/>
      <c r="W90" s="169"/>
      <c r="X90" s="171"/>
      <c r="Y90" s="173"/>
    </row>
    <row r="91" spans="1:25" ht="16.5">
      <c r="A91" s="7">
        <v>87</v>
      </c>
      <c r="B91" s="52">
        <v>656</v>
      </c>
      <c r="C91" s="95" t="s">
        <v>584</v>
      </c>
      <c r="D91" s="94">
        <v>25684</v>
      </c>
      <c r="E91" s="94">
        <v>13522</v>
      </c>
      <c r="F91" s="94">
        <v>12162</v>
      </c>
      <c r="G91" s="94">
        <v>0</v>
      </c>
      <c r="H91" s="94">
        <v>56638</v>
      </c>
      <c r="I91" s="94">
        <v>36036</v>
      </c>
      <c r="J91" s="94">
        <v>11311</v>
      </c>
      <c r="K91" s="94">
        <v>21207</v>
      </c>
      <c r="L91" s="7" t="s">
        <v>922</v>
      </c>
      <c r="M91" s="100">
        <f t="shared" si="10"/>
        <v>7123900</v>
      </c>
      <c r="N91" s="100">
        <f t="shared" si="11"/>
        <v>2910100</v>
      </c>
      <c r="O91" s="101">
        <v>0</v>
      </c>
      <c r="P91" s="101">
        <f t="shared" si="9"/>
        <v>0</v>
      </c>
      <c r="Q91" s="101">
        <f t="shared" si="9"/>
        <v>0</v>
      </c>
      <c r="R91" s="9">
        <f t="shared" si="12"/>
        <v>2910100</v>
      </c>
      <c r="S91" s="9">
        <v>7091000</v>
      </c>
      <c r="T91" s="10">
        <f t="shared" si="13"/>
        <v>712390</v>
      </c>
      <c r="U91" s="10">
        <v>200000</v>
      </c>
      <c r="V91" s="12">
        <f t="shared" si="14"/>
        <v>912390</v>
      </c>
      <c r="W91" s="12">
        <f t="shared" si="15"/>
        <v>912390</v>
      </c>
      <c r="X91" s="9">
        <f t="shared" si="16"/>
        <v>1997710</v>
      </c>
      <c r="Y91" s="10">
        <f t="shared" si="17"/>
        <v>0</v>
      </c>
    </row>
    <row r="92" spans="1:25" ht="16.5">
      <c r="A92" s="7">
        <v>88</v>
      </c>
      <c r="B92" s="52">
        <v>657</v>
      </c>
      <c r="C92" s="95" t="s">
        <v>585</v>
      </c>
      <c r="D92" s="94">
        <v>47326</v>
      </c>
      <c r="E92" s="94">
        <v>27361</v>
      </c>
      <c r="F92" s="94">
        <v>19965</v>
      </c>
      <c r="G92" s="94">
        <v>0</v>
      </c>
      <c r="H92" s="94">
        <v>129189</v>
      </c>
      <c r="I92" s="94">
        <v>80600</v>
      </c>
      <c r="J92" s="94">
        <v>20563</v>
      </c>
      <c r="K92" s="94">
        <v>53345</v>
      </c>
      <c r="L92" s="7" t="s">
        <v>922</v>
      </c>
      <c r="M92" s="100">
        <f t="shared" si="10"/>
        <v>15619800</v>
      </c>
      <c r="N92" s="100">
        <f t="shared" si="11"/>
        <v>6061700</v>
      </c>
      <c r="O92" s="101">
        <v>0</v>
      </c>
      <c r="P92" s="101">
        <f t="shared" si="9"/>
        <v>0</v>
      </c>
      <c r="Q92" s="101">
        <f t="shared" si="9"/>
        <v>0</v>
      </c>
      <c r="R92" s="9">
        <f t="shared" si="12"/>
        <v>6061700</v>
      </c>
      <c r="S92" s="9">
        <v>14491000</v>
      </c>
      <c r="T92" s="10">
        <f t="shared" si="13"/>
        <v>1561980</v>
      </c>
      <c r="U92" s="10">
        <v>200000</v>
      </c>
      <c r="V92" s="12">
        <f t="shared" si="14"/>
        <v>1761980</v>
      </c>
      <c r="W92" s="12">
        <f t="shared" si="15"/>
        <v>1761980</v>
      </c>
      <c r="X92" s="9">
        <f t="shared" si="16"/>
        <v>4299720</v>
      </c>
      <c r="Y92" s="10">
        <f t="shared" si="17"/>
        <v>0</v>
      </c>
    </row>
    <row r="93" spans="1:25" ht="16.5">
      <c r="A93" s="7">
        <v>89</v>
      </c>
      <c r="B93" s="52">
        <v>658</v>
      </c>
      <c r="C93" s="95" t="s">
        <v>586</v>
      </c>
      <c r="D93" s="94">
        <v>3</v>
      </c>
      <c r="E93" s="94">
        <v>2</v>
      </c>
      <c r="F93" s="94">
        <v>1</v>
      </c>
      <c r="G93" s="94">
        <v>0</v>
      </c>
      <c r="H93" s="94">
        <v>40</v>
      </c>
      <c r="I93" s="94">
        <v>32</v>
      </c>
      <c r="J93" s="94">
        <v>11</v>
      </c>
      <c r="K93" s="94">
        <v>14</v>
      </c>
      <c r="L93" s="7" t="s">
        <v>922</v>
      </c>
      <c r="M93" s="100">
        <f t="shared" si="10"/>
        <v>4500</v>
      </c>
      <c r="N93" s="100">
        <f t="shared" si="11"/>
        <v>1400</v>
      </c>
      <c r="O93" s="101">
        <v>0</v>
      </c>
      <c r="P93" s="101">
        <f t="shared" si="9"/>
        <v>0</v>
      </c>
      <c r="Q93" s="101">
        <f t="shared" si="9"/>
        <v>0</v>
      </c>
      <c r="R93" s="9">
        <f t="shared" si="12"/>
        <v>1400</v>
      </c>
      <c r="S93" s="9">
        <v>0</v>
      </c>
      <c r="T93" s="10">
        <f t="shared" si="13"/>
        <v>0</v>
      </c>
      <c r="U93" s="10">
        <v>0</v>
      </c>
      <c r="V93" s="12">
        <f t="shared" si="14"/>
        <v>0</v>
      </c>
      <c r="W93" s="12">
        <f t="shared" si="15"/>
        <v>0</v>
      </c>
      <c r="X93" s="9">
        <f t="shared" si="16"/>
        <v>1400</v>
      </c>
      <c r="Y93" s="10">
        <f t="shared" si="17"/>
        <v>0</v>
      </c>
    </row>
    <row r="94" spans="1:25" ht="16.5">
      <c r="A94" s="7">
        <v>90</v>
      </c>
      <c r="B94" s="52">
        <v>659</v>
      </c>
      <c r="C94" s="95" t="s">
        <v>587</v>
      </c>
      <c r="D94" s="94">
        <v>16193</v>
      </c>
      <c r="E94" s="94">
        <v>9039</v>
      </c>
      <c r="F94" s="94">
        <v>7154</v>
      </c>
      <c r="G94" s="94">
        <v>0</v>
      </c>
      <c r="H94" s="94">
        <v>44817</v>
      </c>
      <c r="I94" s="94">
        <v>30965</v>
      </c>
      <c r="J94" s="94">
        <v>6945</v>
      </c>
      <c r="K94" s="94">
        <v>18822</v>
      </c>
      <c r="L94" s="7" t="s">
        <v>921</v>
      </c>
      <c r="M94" s="100">
        <f t="shared" si="10"/>
        <v>7197300</v>
      </c>
      <c r="N94" s="100">
        <f t="shared" si="11"/>
        <v>3744050</v>
      </c>
      <c r="O94" s="101">
        <v>0</v>
      </c>
      <c r="P94" s="101">
        <f t="shared" si="9"/>
        <v>0</v>
      </c>
      <c r="Q94" s="101">
        <f t="shared" si="9"/>
        <v>0</v>
      </c>
      <c r="R94" s="9">
        <f t="shared" si="12"/>
        <v>3744050</v>
      </c>
      <c r="S94" s="9">
        <v>4027000</v>
      </c>
      <c r="T94" s="10">
        <f t="shared" si="13"/>
        <v>719730</v>
      </c>
      <c r="U94" s="10">
        <v>0</v>
      </c>
      <c r="V94" s="12">
        <f t="shared" si="14"/>
        <v>719730</v>
      </c>
      <c r="W94" s="12">
        <f t="shared" si="15"/>
        <v>719730</v>
      </c>
      <c r="X94" s="9">
        <f t="shared" si="16"/>
        <v>3024320</v>
      </c>
      <c r="Y94" s="10">
        <f t="shared" si="17"/>
        <v>0</v>
      </c>
    </row>
    <row r="95" spans="1:25" ht="16.5">
      <c r="A95" s="7">
        <v>91</v>
      </c>
      <c r="B95" s="52">
        <v>660</v>
      </c>
      <c r="C95" s="95" t="s">
        <v>588</v>
      </c>
      <c r="D95" s="94">
        <v>92</v>
      </c>
      <c r="E95" s="94">
        <v>66</v>
      </c>
      <c r="F95" s="94">
        <v>26</v>
      </c>
      <c r="G95" s="94">
        <v>0</v>
      </c>
      <c r="H95" s="94">
        <v>458</v>
      </c>
      <c r="I95" s="94">
        <v>486</v>
      </c>
      <c r="J95" s="94">
        <v>74</v>
      </c>
      <c r="K95" s="94">
        <v>180</v>
      </c>
      <c r="L95" s="7" t="s">
        <v>921</v>
      </c>
      <c r="M95" s="100">
        <f t="shared" si="10"/>
        <v>76000</v>
      </c>
      <c r="N95" s="100">
        <f t="shared" si="11"/>
        <v>31300</v>
      </c>
      <c r="O95" s="101">
        <v>0</v>
      </c>
      <c r="P95" s="101">
        <f t="shared" si="9"/>
        <v>0</v>
      </c>
      <c r="Q95" s="101">
        <f t="shared" si="9"/>
        <v>0</v>
      </c>
      <c r="R95" s="9">
        <f t="shared" si="12"/>
        <v>31300</v>
      </c>
      <c r="S95" s="9">
        <v>103000</v>
      </c>
      <c r="T95" s="10">
        <f t="shared" si="13"/>
        <v>7600</v>
      </c>
      <c r="U95" s="10">
        <v>0</v>
      </c>
      <c r="V95" s="12">
        <f t="shared" si="14"/>
        <v>7600</v>
      </c>
      <c r="W95" s="12">
        <f t="shared" si="15"/>
        <v>7600</v>
      </c>
      <c r="X95" s="9">
        <f t="shared" si="16"/>
        <v>23700</v>
      </c>
      <c r="Y95" s="10">
        <f t="shared" si="17"/>
        <v>0</v>
      </c>
    </row>
    <row r="96" spans="1:25" ht="16.5">
      <c r="A96" s="7">
        <v>92</v>
      </c>
      <c r="B96" s="52">
        <v>662</v>
      </c>
      <c r="C96" s="95" t="s">
        <v>589</v>
      </c>
      <c r="D96" s="94">
        <v>6485</v>
      </c>
      <c r="E96" s="94">
        <v>4536</v>
      </c>
      <c r="F96" s="94">
        <v>1949</v>
      </c>
      <c r="G96" s="94">
        <v>0</v>
      </c>
      <c r="H96" s="94">
        <v>32375</v>
      </c>
      <c r="I96" s="94">
        <v>17968</v>
      </c>
      <c r="J96" s="94">
        <v>3649</v>
      </c>
      <c r="K96" s="94">
        <v>13428</v>
      </c>
      <c r="L96" s="7" t="s">
        <v>921</v>
      </c>
      <c r="M96" s="100">
        <f t="shared" si="10"/>
        <v>4557600</v>
      </c>
      <c r="N96" s="100">
        <f t="shared" si="11"/>
        <v>2129400</v>
      </c>
      <c r="O96" s="101">
        <v>0</v>
      </c>
      <c r="P96" s="101">
        <f t="shared" si="9"/>
        <v>0</v>
      </c>
      <c r="Q96" s="101">
        <f t="shared" si="9"/>
        <v>0</v>
      </c>
      <c r="R96" s="9">
        <f t="shared" si="12"/>
        <v>2129400</v>
      </c>
      <c r="S96" s="9">
        <v>3035000</v>
      </c>
      <c r="T96" s="10">
        <f t="shared" si="13"/>
        <v>455760</v>
      </c>
      <c r="U96" s="10">
        <v>100000</v>
      </c>
      <c r="V96" s="12">
        <f t="shared" si="14"/>
        <v>555760</v>
      </c>
      <c r="W96" s="12">
        <f t="shared" si="15"/>
        <v>555760</v>
      </c>
      <c r="X96" s="9">
        <f t="shared" si="16"/>
        <v>1573640</v>
      </c>
      <c r="Y96" s="10">
        <f t="shared" si="17"/>
        <v>0</v>
      </c>
    </row>
    <row r="97" spans="1:25" ht="16.5">
      <c r="A97" s="7">
        <v>93</v>
      </c>
      <c r="B97" s="52">
        <v>667</v>
      </c>
      <c r="C97" s="95" t="s">
        <v>590</v>
      </c>
      <c r="D97" s="94">
        <v>4999</v>
      </c>
      <c r="E97" s="94">
        <v>2950</v>
      </c>
      <c r="F97" s="94">
        <v>2049</v>
      </c>
      <c r="G97" s="94">
        <v>0</v>
      </c>
      <c r="H97" s="94">
        <v>18115</v>
      </c>
      <c r="I97" s="94">
        <v>13313</v>
      </c>
      <c r="J97" s="94">
        <v>2448</v>
      </c>
      <c r="K97" s="94">
        <v>7789</v>
      </c>
      <c r="L97" s="7" t="s">
        <v>921</v>
      </c>
      <c r="M97" s="100">
        <f t="shared" si="10"/>
        <v>2829550</v>
      </c>
      <c r="N97" s="100">
        <f t="shared" si="11"/>
        <v>1376100</v>
      </c>
      <c r="O97" s="101">
        <v>0</v>
      </c>
      <c r="P97" s="101">
        <f t="shared" si="9"/>
        <v>0</v>
      </c>
      <c r="Q97" s="101">
        <f t="shared" si="9"/>
        <v>0</v>
      </c>
      <c r="R97" s="9">
        <f t="shared" si="12"/>
        <v>1376100</v>
      </c>
      <c r="S97" s="9">
        <v>1716000</v>
      </c>
      <c r="T97" s="10">
        <f t="shared" si="13"/>
        <v>282955</v>
      </c>
      <c r="U97" s="10">
        <v>50000</v>
      </c>
      <c r="V97" s="12">
        <f t="shared" si="14"/>
        <v>332955</v>
      </c>
      <c r="W97" s="12">
        <f t="shared" si="15"/>
        <v>332955</v>
      </c>
      <c r="X97" s="9">
        <f t="shared" si="16"/>
        <v>1043145</v>
      </c>
      <c r="Y97" s="10">
        <f t="shared" si="17"/>
        <v>0</v>
      </c>
    </row>
    <row r="98" spans="1:25" ht="16.5">
      <c r="A98" s="7">
        <v>94</v>
      </c>
      <c r="B98" s="52">
        <v>670</v>
      </c>
      <c r="C98" s="95" t="s">
        <v>591</v>
      </c>
      <c r="D98" s="94">
        <v>15717</v>
      </c>
      <c r="E98" s="94">
        <v>8013</v>
      </c>
      <c r="F98" s="94">
        <v>7704</v>
      </c>
      <c r="G98" s="94">
        <v>0</v>
      </c>
      <c r="H98" s="94">
        <v>25387</v>
      </c>
      <c r="I98" s="94">
        <v>17844</v>
      </c>
      <c r="J98" s="94">
        <v>3684</v>
      </c>
      <c r="K98" s="94">
        <v>9234</v>
      </c>
      <c r="L98" s="7" t="s">
        <v>922</v>
      </c>
      <c r="M98" s="100">
        <f t="shared" si="10"/>
        <v>3570850</v>
      </c>
      <c r="N98" s="100">
        <f t="shared" si="11"/>
        <v>1431750</v>
      </c>
      <c r="O98" s="101">
        <v>0</v>
      </c>
      <c r="P98" s="101">
        <f t="shared" si="9"/>
        <v>0</v>
      </c>
      <c r="Q98" s="101">
        <f t="shared" si="9"/>
        <v>0</v>
      </c>
      <c r="R98" s="9">
        <f t="shared" si="12"/>
        <v>1431750</v>
      </c>
      <c r="S98" s="9">
        <v>2886000</v>
      </c>
      <c r="T98" s="10">
        <f t="shared" si="13"/>
        <v>357085</v>
      </c>
      <c r="U98" s="10">
        <v>250000</v>
      </c>
      <c r="V98" s="12">
        <f t="shared" si="14"/>
        <v>607085</v>
      </c>
      <c r="W98" s="12">
        <f t="shared" si="15"/>
        <v>607085</v>
      </c>
      <c r="X98" s="9">
        <f t="shared" si="16"/>
        <v>824665</v>
      </c>
      <c r="Y98" s="10">
        <f t="shared" si="17"/>
        <v>0</v>
      </c>
    </row>
    <row r="99" spans="1:25" ht="16.5">
      <c r="A99" s="7">
        <v>95</v>
      </c>
      <c r="B99" s="52">
        <v>671</v>
      </c>
      <c r="C99" s="95" t="s">
        <v>593</v>
      </c>
      <c r="D99" s="94">
        <v>6835</v>
      </c>
      <c r="E99" s="94">
        <v>2817</v>
      </c>
      <c r="F99" s="94">
        <v>4018</v>
      </c>
      <c r="G99" s="94">
        <v>0</v>
      </c>
      <c r="H99" s="94">
        <v>20301</v>
      </c>
      <c r="I99" s="94">
        <v>14322</v>
      </c>
      <c r="J99" s="94">
        <v>2352</v>
      </c>
      <c r="K99" s="94">
        <v>7905</v>
      </c>
      <c r="L99" s="7" t="s">
        <v>922</v>
      </c>
      <c r="M99" s="100">
        <f t="shared" si="10"/>
        <v>2575100</v>
      </c>
      <c r="N99" s="100">
        <f t="shared" si="11"/>
        <v>854600</v>
      </c>
      <c r="O99" s="101">
        <v>0</v>
      </c>
      <c r="P99" s="101">
        <f t="shared" si="9"/>
        <v>0</v>
      </c>
      <c r="Q99" s="101">
        <f t="shared" si="9"/>
        <v>0</v>
      </c>
      <c r="R99" s="9">
        <f t="shared" si="12"/>
        <v>854600</v>
      </c>
      <c r="S99" s="9">
        <v>2402000</v>
      </c>
      <c r="T99" s="10">
        <f t="shared" si="13"/>
        <v>257510</v>
      </c>
      <c r="U99" s="10">
        <v>100000</v>
      </c>
      <c r="V99" s="12">
        <f t="shared" si="14"/>
        <v>357510</v>
      </c>
      <c r="W99" s="12">
        <f t="shared" si="15"/>
        <v>357510</v>
      </c>
      <c r="X99" s="9">
        <f t="shared" si="16"/>
        <v>497090</v>
      </c>
      <c r="Y99" s="10">
        <f t="shared" si="17"/>
        <v>0</v>
      </c>
    </row>
    <row r="100" spans="1:25" ht="16.5">
      <c r="A100" s="7">
        <v>96</v>
      </c>
      <c r="B100" s="52">
        <v>689</v>
      </c>
      <c r="C100" s="95" t="s">
        <v>594</v>
      </c>
      <c r="D100" s="94">
        <v>233</v>
      </c>
      <c r="E100" s="94">
        <v>150</v>
      </c>
      <c r="F100" s="94">
        <v>83</v>
      </c>
      <c r="G100" s="94">
        <v>0</v>
      </c>
      <c r="H100" s="94">
        <v>1838</v>
      </c>
      <c r="I100" s="94">
        <v>988</v>
      </c>
      <c r="J100" s="94">
        <v>190</v>
      </c>
      <c r="K100" s="94">
        <v>594</v>
      </c>
      <c r="L100" s="7" t="s">
        <v>921</v>
      </c>
      <c r="M100" s="100">
        <f t="shared" si="10"/>
        <v>249000</v>
      </c>
      <c r="N100" s="100">
        <f t="shared" si="11"/>
        <v>94200</v>
      </c>
      <c r="O100" s="101">
        <v>0</v>
      </c>
      <c r="P100" s="101">
        <f t="shared" si="9"/>
        <v>0</v>
      </c>
      <c r="Q100" s="101">
        <f t="shared" si="9"/>
        <v>0</v>
      </c>
      <c r="R100" s="9">
        <f t="shared" si="12"/>
        <v>94200</v>
      </c>
      <c r="S100" s="9">
        <v>156000</v>
      </c>
      <c r="T100" s="10">
        <f t="shared" si="13"/>
        <v>24900</v>
      </c>
      <c r="U100" s="10">
        <v>0</v>
      </c>
      <c r="V100" s="12">
        <f t="shared" si="14"/>
        <v>24900</v>
      </c>
      <c r="W100" s="12">
        <f t="shared" si="15"/>
        <v>24900</v>
      </c>
      <c r="X100" s="9">
        <f t="shared" si="16"/>
        <v>69300</v>
      </c>
      <c r="Y100" s="10">
        <f t="shared" si="17"/>
        <v>0</v>
      </c>
    </row>
    <row r="101" spans="1:25" ht="16.5">
      <c r="A101" s="7">
        <v>97</v>
      </c>
      <c r="B101" s="52">
        <v>690</v>
      </c>
      <c r="C101" s="95" t="s">
        <v>595</v>
      </c>
      <c r="D101" s="94">
        <v>102</v>
      </c>
      <c r="E101" s="94">
        <v>50</v>
      </c>
      <c r="F101" s="94">
        <v>52</v>
      </c>
      <c r="G101" s="94">
        <v>0</v>
      </c>
      <c r="H101" s="94">
        <v>678</v>
      </c>
      <c r="I101" s="94">
        <v>328</v>
      </c>
      <c r="J101" s="94">
        <v>100</v>
      </c>
      <c r="K101" s="94">
        <v>295</v>
      </c>
      <c r="L101" s="7" t="s">
        <v>922</v>
      </c>
      <c r="M101" s="100">
        <f t="shared" si="10"/>
        <v>69550</v>
      </c>
      <c r="N101" s="100">
        <f t="shared" si="11"/>
        <v>24850</v>
      </c>
      <c r="O101" s="101">
        <v>0</v>
      </c>
      <c r="P101" s="101">
        <f t="shared" si="9"/>
        <v>0</v>
      </c>
      <c r="Q101" s="101">
        <f t="shared" si="9"/>
        <v>0</v>
      </c>
      <c r="R101" s="9">
        <f t="shared" si="12"/>
        <v>24850</v>
      </c>
      <c r="S101" s="9">
        <v>40000</v>
      </c>
      <c r="T101" s="10">
        <f t="shared" si="13"/>
        <v>6955</v>
      </c>
      <c r="U101" s="10">
        <v>0</v>
      </c>
      <c r="V101" s="12">
        <f t="shared" si="14"/>
        <v>6955</v>
      </c>
      <c r="W101" s="12">
        <f t="shared" si="15"/>
        <v>6955</v>
      </c>
      <c r="X101" s="9">
        <f t="shared" si="16"/>
        <v>17895</v>
      </c>
      <c r="Y101" s="10">
        <f t="shared" si="17"/>
        <v>0</v>
      </c>
    </row>
    <row r="102" spans="1:25" ht="16.5">
      <c r="A102" s="7">
        <v>98</v>
      </c>
      <c r="B102" s="52">
        <v>691</v>
      </c>
      <c r="C102" s="95" t="s">
        <v>596</v>
      </c>
      <c r="D102" s="94">
        <v>1638</v>
      </c>
      <c r="E102" s="94">
        <v>939</v>
      </c>
      <c r="F102" s="94">
        <v>699</v>
      </c>
      <c r="G102" s="94">
        <v>0</v>
      </c>
      <c r="H102" s="94">
        <v>5178</v>
      </c>
      <c r="I102" s="94">
        <v>4556</v>
      </c>
      <c r="J102" s="94">
        <v>478</v>
      </c>
      <c r="K102" s="94">
        <v>2272</v>
      </c>
      <c r="L102" s="7" t="s">
        <v>922</v>
      </c>
      <c r="M102" s="100">
        <f t="shared" si="10"/>
        <v>690000</v>
      </c>
      <c r="N102" s="100">
        <f t="shared" si="11"/>
        <v>219400</v>
      </c>
      <c r="O102" s="101">
        <v>0</v>
      </c>
      <c r="P102" s="101">
        <f t="shared" si="9"/>
        <v>0</v>
      </c>
      <c r="Q102" s="101">
        <f t="shared" si="9"/>
        <v>0</v>
      </c>
      <c r="R102" s="9">
        <f t="shared" si="12"/>
        <v>219400</v>
      </c>
      <c r="S102" s="9">
        <v>568000</v>
      </c>
      <c r="T102" s="10">
        <f t="shared" si="13"/>
        <v>69000</v>
      </c>
      <c r="U102" s="10">
        <v>0</v>
      </c>
      <c r="V102" s="12">
        <f t="shared" si="14"/>
        <v>69000</v>
      </c>
      <c r="W102" s="12">
        <f t="shared" si="15"/>
        <v>69000</v>
      </c>
      <c r="X102" s="9">
        <f t="shared" si="16"/>
        <v>150400</v>
      </c>
      <c r="Y102" s="10">
        <f t="shared" si="17"/>
        <v>0</v>
      </c>
    </row>
    <row r="103" spans="1:25" ht="16.5">
      <c r="A103" s="7">
        <v>99</v>
      </c>
      <c r="B103" s="52">
        <v>692</v>
      </c>
      <c r="C103" s="95" t="s">
        <v>597</v>
      </c>
      <c r="D103" s="94">
        <v>179</v>
      </c>
      <c r="E103" s="94">
        <v>89</v>
      </c>
      <c r="F103" s="94">
        <v>90</v>
      </c>
      <c r="G103" s="94">
        <v>0</v>
      </c>
      <c r="H103" s="94">
        <v>713</v>
      </c>
      <c r="I103" s="94">
        <v>678</v>
      </c>
      <c r="J103" s="94">
        <v>62</v>
      </c>
      <c r="K103" s="94">
        <v>286</v>
      </c>
      <c r="L103" s="7" t="s">
        <v>922</v>
      </c>
      <c r="M103" s="100">
        <f t="shared" si="10"/>
        <v>96750</v>
      </c>
      <c r="N103" s="100">
        <f t="shared" si="11"/>
        <v>26350</v>
      </c>
      <c r="O103" s="101">
        <v>0</v>
      </c>
      <c r="P103" s="101">
        <f t="shared" si="9"/>
        <v>0</v>
      </c>
      <c r="Q103" s="101">
        <f t="shared" si="9"/>
        <v>0</v>
      </c>
      <c r="R103" s="9">
        <f t="shared" si="12"/>
        <v>26350</v>
      </c>
      <c r="S103" s="9">
        <v>155000</v>
      </c>
      <c r="T103" s="10">
        <f t="shared" si="13"/>
        <v>9675</v>
      </c>
      <c r="U103" s="10">
        <v>0</v>
      </c>
      <c r="V103" s="12">
        <f t="shared" si="14"/>
        <v>9675</v>
      </c>
      <c r="W103" s="12">
        <f t="shared" si="15"/>
        <v>9675</v>
      </c>
      <c r="X103" s="9">
        <f t="shared" si="16"/>
        <v>16675</v>
      </c>
      <c r="Y103" s="10">
        <f t="shared" si="17"/>
        <v>0</v>
      </c>
    </row>
    <row r="104" spans="1:25" ht="16.5">
      <c r="A104" s="7">
        <v>100</v>
      </c>
      <c r="B104" s="52">
        <v>694</v>
      </c>
      <c r="C104" s="95" t="s">
        <v>598</v>
      </c>
      <c r="D104" s="94">
        <v>1870</v>
      </c>
      <c r="E104" s="94">
        <v>606</v>
      </c>
      <c r="F104" s="94">
        <v>1264</v>
      </c>
      <c r="G104" s="94">
        <v>0</v>
      </c>
      <c r="H104" s="94">
        <v>844</v>
      </c>
      <c r="I104" s="94">
        <v>2280</v>
      </c>
      <c r="J104" s="94">
        <v>22</v>
      </c>
      <c r="K104" s="94">
        <v>310</v>
      </c>
      <c r="L104" s="7" t="s">
        <v>922</v>
      </c>
      <c r="M104" s="100">
        <f t="shared" si="10"/>
        <v>275300</v>
      </c>
      <c r="N104" s="100">
        <f t="shared" si="11"/>
        <v>110100</v>
      </c>
      <c r="O104" s="101">
        <v>0</v>
      </c>
      <c r="P104" s="101">
        <f t="shared" si="9"/>
        <v>0</v>
      </c>
      <c r="Q104" s="101">
        <f t="shared" si="9"/>
        <v>0</v>
      </c>
      <c r="R104" s="9">
        <f t="shared" si="12"/>
        <v>110100</v>
      </c>
      <c r="S104" s="9">
        <v>651000</v>
      </c>
      <c r="T104" s="10">
        <f t="shared" si="13"/>
        <v>27530</v>
      </c>
      <c r="U104" s="10">
        <v>0</v>
      </c>
      <c r="V104" s="12">
        <f t="shared" si="14"/>
        <v>27530</v>
      </c>
      <c r="W104" s="12">
        <f t="shared" si="15"/>
        <v>27530</v>
      </c>
      <c r="X104" s="9">
        <f t="shared" si="16"/>
        <v>82570</v>
      </c>
      <c r="Y104" s="10">
        <f t="shared" si="17"/>
        <v>0</v>
      </c>
    </row>
    <row r="105" spans="1:25" ht="16.5">
      <c r="A105" s="7">
        <v>101</v>
      </c>
      <c r="B105" s="52">
        <v>696</v>
      </c>
      <c r="C105" s="95" t="s">
        <v>599</v>
      </c>
      <c r="D105" s="94">
        <v>250</v>
      </c>
      <c r="E105" s="94">
        <v>140</v>
      </c>
      <c r="F105" s="94">
        <v>110</v>
      </c>
      <c r="G105" s="94">
        <v>0</v>
      </c>
      <c r="H105" s="94">
        <v>576</v>
      </c>
      <c r="I105" s="94">
        <v>877</v>
      </c>
      <c r="J105" s="94">
        <v>67</v>
      </c>
      <c r="K105" s="94">
        <v>251</v>
      </c>
      <c r="L105" s="7" t="s">
        <v>921</v>
      </c>
      <c r="M105" s="100">
        <f t="shared" si="10"/>
        <v>119450</v>
      </c>
      <c r="N105" s="100">
        <f t="shared" si="11"/>
        <v>49800</v>
      </c>
      <c r="O105" s="101">
        <v>0</v>
      </c>
      <c r="P105" s="101">
        <f t="shared" si="9"/>
        <v>0</v>
      </c>
      <c r="Q105" s="101">
        <f t="shared" si="9"/>
        <v>0</v>
      </c>
      <c r="R105" s="9">
        <f t="shared" si="12"/>
        <v>49800</v>
      </c>
      <c r="S105" s="9">
        <v>117000</v>
      </c>
      <c r="T105" s="10">
        <f t="shared" si="13"/>
        <v>11945</v>
      </c>
      <c r="U105" s="10">
        <v>0</v>
      </c>
      <c r="V105" s="12">
        <f t="shared" si="14"/>
        <v>11945</v>
      </c>
      <c r="W105" s="12">
        <f t="shared" si="15"/>
        <v>11945</v>
      </c>
      <c r="X105" s="9">
        <f t="shared" si="16"/>
        <v>37855</v>
      </c>
      <c r="Y105" s="10">
        <f t="shared" si="17"/>
        <v>0</v>
      </c>
    </row>
    <row r="106" spans="1:25" ht="16.5">
      <c r="A106" s="7">
        <v>102</v>
      </c>
      <c r="B106" s="52">
        <v>702</v>
      </c>
      <c r="C106" s="95" t="s">
        <v>600</v>
      </c>
      <c r="D106" s="94">
        <v>7029</v>
      </c>
      <c r="E106" s="94">
        <v>3241</v>
      </c>
      <c r="F106" s="94">
        <v>3788</v>
      </c>
      <c r="G106" s="94">
        <v>0</v>
      </c>
      <c r="H106" s="94">
        <v>23386</v>
      </c>
      <c r="I106" s="94">
        <v>11854</v>
      </c>
      <c r="J106" s="94">
        <v>2106</v>
      </c>
      <c r="K106" s="94">
        <v>9111</v>
      </c>
      <c r="L106" s="7" t="s">
        <v>921</v>
      </c>
      <c r="M106" s="100">
        <f t="shared" si="10"/>
        <v>3472150</v>
      </c>
      <c r="N106" s="100">
        <f t="shared" si="11"/>
        <v>1662550</v>
      </c>
      <c r="O106" s="101">
        <v>0</v>
      </c>
      <c r="P106" s="101">
        <f t="shared" si="9"/>
        <v>0</v>
      </c>
      <c r="Q106" s="101">
        <f t="shared" si="9"/>
        <v>0</v>
      </c>
      <c r="R106" s="9">
        <f t="shared" si="12"/>
        <v>1662550</v>
      </c>
      <c r="S106" s="9">
        <v>2067000</v>
      </c>
      <c r="T106" s="10">
        <f t="shared" si="13"/>
        <v>347215</v>
      </c>
      <c r="U106" s="10">
        <v>500000</v>
      </c>
      <c r="V106" s="12">
        <f t="shared" si="14"/>
        <v>847215</v>
      </c>
      <c r="W106" s="12">
        <f t="shared" si="15"/>
        <v>847215</v>
      </c>
      <c r="X106" s="9">
        <f t="shared" si="16"/>
        <v>815335</v>
      </c>
      <c r="Y106" s="10">
        <f t="shared" si="17"/>
        <v>0</v>
      </c>
    </row>
    <row r="107" spans="1:25" ht="16.5">
      <c r="A107" s="7">
        <v>103</v>
      </c>
      <c r="B107" s="52">
        <v>703</v>
      </c>
      <c r="C107" s="95" t="s">
        <v>602</v>
      </c>
      <c r="D107" s="94">
        <v>112</v>
      </c>
      <c r="E107" s="94">
        <v>60</v>
      </c>
      <c r="F107" s="94">
        <v>52</v>
      </c>
      <c r="G107" s="94">
        <v>0</v>
      </c>
      <c r="H107" s="94">
        <v>160</v>
      </c>
      <c r="I107" s="94">
        <v>70</v>
      </c>
      <c r="J107" s="94">
        <v>41</v>
      </c>
      <c r="K107" s="94">
        <v>59</v>
      </c>
      <c r="L107" s="7" t="s">
        <v>922</v>
      </c>
      <c r="M107" s="100">
        <f t="shared" si="10"/>
        <v>20100</v>
      </c>
      <c r="N107" s="100">
        <f t="shared" si="11"/>
        <v>10600</v>
      </c>
      <c r="O107" s="101">
        <v>0</v>
      </c>
      <c r="P107" s="101">
        <f t="shared" si="9"/>
        <v>0</v>
      </c>
      <c r="Q107" s="101">
        <f t="shared" si="9"/>
        <v>0</v>
      </c>
      <c r="R107" s="9">
        <f t="shared" si="12"/>
        <v>10600</v>
      </c>
      <c r="S107" s="9">
        <v>34000</v>
      </c>
      <c r="T107" s="10">
        <f t="shared" si="13"/>
        <v>2010</v>
      </c>
      <c r="U107" s="10">
        <v>0</v>
      </c>
      <c r="V107" s="12">
        <f t="shared" si="14"/>
        <v>2010</v>
      </c>
      <c r="W107" s="12">
        <f t="shared" si="15"/>
        <v>2010</v>
      </c>
      <c r="X107" s="9">
        <f t="shared" si="16"/>
        <v>8590</v>
      </c>
      <c r="Y107" s="10">
        <f t="shared" si="17"/>
        <v>0</v>
      </c>
    </row>
    <row r="108" spans="1:25" ht="16.5">
      <c r="A108" s="7">
        <v>104</v>
      </c>
      <c r="B108" s="52">
        <v>704</v>
      </c>
      <c r="C108" s="95" t="s">
        <v>603</v>
      </c>
      <c r="D108" s="94">
        <v>7452</v>
      </c>
      <c r="E108" s="94">
        <v>6874</v>
      </c>
      <c r="F108" s="94">
        <v>578</v>
      </c>
      <c r="G108" s="94">
        <v>0</v>
      </c>
      <c r="H108" s="94">
        <v>37376</v>
      </c>
      <c r="I108" s="94">
        <v>24089</v>
      </c>
      <c r="J108" s="94">
        <v>6686</v>
      </c>
      <c r="K108" s="94">
        <v>14048</v>
      </c>
      <c r="L108" s="7" t="s">
        <v>921</v>
      </c>
      <c r="M108" s="100">
        <f t="shared" si="10"/>
        <v>5343550</v>
      </c>
      <c r="N108" s="100">
        <f t="shared" si="11"/>
        <v>2474900</v>
      </c>
      <c r="O108" s="101">
        <v>0</v>
      </c>
      <c r="P108" s="101">
        <f t="shared" si="9"/>
        <v>0</v>
      </c>
      <c r="Q108" s="101">
        <f t="shared" si="9"/>
        <v>0</v>
      </c>
      <c r="R108" s="9">
        <f t="shared" si="12"/>
        <v>2474900</v>
      </c>
      <c r="S108" s="9">
        <v>1836000</v>
      </c>
      <c r="T108" s="10">
        <f t="shared" si="13"/>
        <v>534355</v>
      </c>
      <c r="U108" s="10">
        <v>0</v>
      </c>
      <c r="V108" s="12">
        <f t="shared" si="14"/>
        <v>534355</v>
      </c>
      <c r="W108" s="12">
        <f t="shared" si="15"/>
        <v>534355</v>
      </c>
      <c r="X108" s="9">
        <f t="shared" si="16"/>
        <v>1940545</v>
      </c>
      <c r="Y108" s="10">
        <f t="shared" si="17"/>
        <v>0</v>
      </c>
    </row>
    <row r="109" spans="1:25" ht="16.5">
      <c r="A109" s="7">
        <v>105</v>
      </c>
      <c r="B109" s="52">
        <v>705</v>
      </c>
      <c r="C109" s="95" t="s">
        <v>604</v>
      </c>
      <c r="D109" s="94">
        <v>1220</v>
      </c>
      <c r="E109" s="94">
        <v>1065</v>
      </c>
      <c r="F109" s="94">
        <v>155</v>
      </c>
      <c r="G109" s="94">
        <v>0</v>
      </c>
      <c r="H109" s="94">
        <v>6028</v>
      </c>
      <c r="I109" s="94">
        <v>4674</v>
      </c>
      <c r="J109" s="94">
        <v>1318</v>
      </c>
      <c r="K109" s="94">
        <v>2680</v>
      </c>
      <c r="L109" s="7" t="s">
        <v>921</v>
      </c>
      <c r="M109" s="100">
        <f t="shared" si="10"/>
        <v>905250</v>
      </c>
      <c r="N109" s="100">
        <f t="shared" si="11"/>
        <v>468550</v>
      </c>
      <c r="O109" s="101">
        <v>0</v>
      </c>
      <c r="P109" s="101">
        <f t="shared" si="9"/>
        <v>0</v>
      </c>
      <c r="Q109" s="101">
        <f t="shared" si="9"/>
        <v>0</v>
      </c>
      <c r="R109" s="9">
        <f t="shared" si="12"/>
        <v>468550</v>
      </c>
      <c r="S109" s="9">
        <v>461000</v>
      </c>
      <c r="T109" s="10">
        <f t="shared" si="13"/>
        <v>90525</v>
      </c>
      <c r="U109" s="10">
        <v>0</v>
      </c>
      <c r="V109" s="12">
        <f t="shared" si="14"/>
        <v>90525</v>
      </c>
      <c r="W109" s="12">
        <f t="shared" si="15"/>
        <v>90525</v>
      </c>
      <c r="X109" s="9">
        <f t="shared" si="16"/>
        <v>378025</v>
      </c>
      <c r="Y109" s="10">
        <f t="shared" si="17"/>
        <v>0</v>
      </c>
    </row>
    <row r="110" spans="1:25" ht="16.5">
      <c r="A110" s="7">
        <v>106</v>
      </c>
      <c r="B110" s="52">
        <v>707</v>
      </c>
      <c r="C110" s="95" t="s">
        <v>601</v>
      </c>
      <c r="D110" s="94">
        <v>8376</v>
      </c>
      <c r="E110" s="94">
        <v>6797</v>
      </c>
      <c r="F110" s="94">
        <v>1579</v>
      </c>
      <c r="G110" s="94">
        <v>0</v>
      </c>
      <c r="H110" s="94">
        <v>33952</v>
      </c>
      <c r="I110" s="94">
        <v>26833</v>
      </c>
      <c r="J110" s="94">
        <v>5381</v>
      </c>
      <c r="K110" s="94">
        <v>13931</v>
      </c>
      <c r="L110" s="7" t="s">
        <v>921</v>
      </c>
      <c r="M110" s="100">
        <f t="shared" si="10"/>
        <v>5234600</v>
      </c>
      <c r="N110" s="100">
        <f t="shared" si="11"/>
        <v>2428950</v>
      </c>
      <c r="O110" s="101">
        <v>0</v>
      </c>
      <c r="P110" s="101">
        <f t="shared" si="9"/>
        <v>0</v>
      </c>
      <c r="Q110" s="101">
        <f t="shared" si="9"/>
        <v>0</v>
      </c>
      <c r="R110" s="9">
        <f t="shared" si="12"/>
        <v>2428950</v>
      </c>
      <c r="S110" s="9">
        <v>3274000</v>
      </c>
      <c r="T110" s="10">
        <f t="shared" si="13"/>
        <v>523460</v>
      </c>
      <c r="U110" s="10">
        <v>0</v>
      </c>
      <c r="V110" s="12">
        <f t="shared" si="14"/>
        <v>523460</v>
      </c>
      <c r="W110" s="12">
        <f t="shared" si="15"/>
        <v>523460</v>
      </c>
      <c r="X110" s="9">
        <f t="shared" si="16"/>
        <v>1905490</v>
      </c>
      <c r="Y110" s="10">
        <f t="shared" si="17"/>
        <v>0</v>
      </c>
    </row>
    <row r="111" spans="1:25" ht="16.5">
      <c r="A111" s="7">
        <v>107</v>
      </c>
      <c r="B111" s="52">
        <v>710</v>
      </c>
      <c r="C111" s="95" t="s">
        <v>605</v>
      </c>
      <c r="D111" s="94">
        <v>9320</v>
      </c>
      <c r="E111" s="94">
        <v>4327</v>
      </c>
      <c r="F111" s="94">
        <v>4993</v>
      </c>
      <c r="G111" s="94">
        <v>0</v>
      </c>
      <c r="H111" s="94">
        <v>14657</v>
      </c>
      <c r="I111" s="94">
        <v>7247</v>
      </c>
      <c r="J111" s="94">
        <v>1397</v>
      </c>
      <c r="K111" s="94">
        <v>6172</v>
      </c>
      <c r="L111" s="7" t="s">
        <v>922</v>
      </c>
      <c r="M111" s="100">
        <f t="shared" si="10"/>
        <v>1915600</v>
      </c>
      <c r="N111" s="100">
        <f t="shared" si="11"/>
        <v>844450</v>
      </c>
      <c r="O111" s="101">
        <v>0</v>
      </c>
      <c r="P111" s="101">
        <f t="shared" si="9"/>
        <v>0</v>
      </c>
      <c r="Q111" s="101">
        <f t="shared" si="9"/>
        <v>0</v>
      </c>
      <c r="R111" s="9">
        <f t="shared" si="12"/>
        <v>844450</v>
      </c>
      <c r="S111" s="9">
        <v>1956000</v>
      </c>
      <c r="T111" s="10">
        <f t="shared" si="13"/>
        <v>191560</v>
      </c>
      <c r="U111" s="10">
        <v>50000</v>
      </c>
      <c r="V111" s="12">
        <f t="shared" si="14"/>
        <v>241560</v>
      </c>
      <c r="W111" s="12">
        <f t="shared" si="15"/>
        <v>241560</v>
      </c>
      <c r="X111" s="9">
        <f t="shared" si="16"/>
        <v>602890</v>
      </c>
      <c r="Y111" s="10">
        <f t="shared" si="17"/>
        <v>0</v>
      </c>
    </row>
    <row r="112" spans="1:25" ht="16.5">
      <c r="A112" s="7">
        <v>108</v>
      </c>
      <c r="B112" s="52">
        <v>711</v>
      </c>
      <c r="C112" s="95" t="s">
        <v>606</v>
      </c>
      <c r="D112" s="94">
        <v>666</v>
      </c>
      <c r="E112" s="94">
        <v>500</v>
      </c>
      <c r="F112" s="94">
        <v>166</v>
      </c>
      <c r="G112" s="94">
        <v>0</v>
      </c>
      <c r="H112" s="94">
        <v>3631</v>
      </c>
      <c r="I112" s="94">
        <v>2201</v>
      </c>
      <c r="J112" s="94">
        <v>343</v>
      </c>
      <c r="K112" s="94">
        <v>1429</v>
      </c>
      <c r="L112" s="7" t="s">
        <v>921</v>
      </c>
      <c r="M112" s="100">
        <f t="shared" si="10"/>
        <v>514750</v>
      </c>
      <c r="N112" s="100">
        <f t="shared" si="11"/>
        <v>218800</v>
      </c>
      <c r="O112" s="101">
        <v>0</v>
      </c>
      <c r="P112" s="101">
        <f t="shared" si="9"/>
        <v>0</v>
      </c>
      <c r="Q112" s="101">
        <f t="shared" si="9"/>
        <v>0</v>
      </c>
      <c r="R112" s="9">
        <f t="shared" si="12"/>
        <v>218800</v>
      </c>
      <c r="S112" s="9">
        <v>390000</v>
      </c>
      <c r="T112" s="10">
        <f t="shared" si="13"/>
        <v>51475</v>
      </c>
      <c r="U112" s="10">
        <v>50000</v>
      </c>
      <c r="V112" s="12">
        <f t="shared" si="14"/>
        <v>101475</v>
      </c>
      <c r="W112" s="12">
        <f t="shared" si="15"/>
        <v>101475</v>
      </c>
      <c r="X112" s="9">
        <f t="shared" si="16"/>
        <v>117325</v>
      </c>
      <c r="Y112" s="10">
        <f t="shared" si="17"/>
        <v>0</v>
      </c>
    </row>
    <row r="113" spans="1:25" ht="16.5">
      <c r="A113" s="7">
        <v>109</v>
      </c>
      <c r="B113" s="52">
        <v>712</v>
      </c>
      <c r="C113" s="95" t="s">
        <v>607</v>
      </c>
      <c r="D113" s="94">
        <v>467</v>
      </c>
      <c r="E113" s="94">
        <v>276</v>
      </c>
      <c r="F113" s="94">
        <v>191</v>
      </c>
      <c r="G113" s="94">
        <v>0</v>
      </c>
      <c r="H113" s="94">
        <v>1642</v>
      </c>
      <c r="I113" s="94">
        <v>721</v>
      </c>
      <c r="J113" s="94">
        <v>262</v>
      </c>
      <c r="K113" s="94">
        <v>614</v>
      </c>
      <c r="L113" s="7" t="s">
        <v>921</v>
      </c>
      <c r="M113" s="100">
        <f t="shared" si="10"/>
        <v>233150</v>
      </c>
      <c r="N113" s="100">
        <f t="shared" si="11"/>
        <v>120500</v>
      </c>
      <c r="O113" s="101">
        <v>0</v>
      </c>
      <c r="P113" s="101">
        <f t="shared" si="9"/>
        <v>0</v>
      </c>
      <c r="Q113" s="101">
        <f t="shared" si="9"/>
        <v>0</v>
      </c>
      <c r="R113" s="9">
        <f t="shared" si="12"/>
        <v>120500</v>
      </c>
      <c r="S113" s="9">
        <v>197000</v>
      </c>
      <c r="T113" s="10">
        <f t="shared" si="13"/>
        <v>23315</v>
      </c>
      <c r="U113" s="10">
        <v>0</v>
      </c>
      <c r="V113" s="12">
        <f t="shared" si="14"/>
        <v>23315</v>
      </c>
      <c r="W113" s="12">
        <f t="shared" si="15"/>
        <v>23315</v>
      </c>
      <c r="X113" s="9">
        <f t="shared" si="16"/>
        <v>97185</v>
      </c>
      <c r="Y113" s="10">
        <f t="shared" si="17"/>
        <v>0</v>
      </c>
    </row>
    <row r="114" spans="1:25" ht="16.5">
      <c r="A114" s="7">
        <v>110</v>
      </c>
      <c r="B114" s="52">
        <v>713</v>
      </c>
      <c r="C114" s="95" t="s">
        <v>608</v>
      </c>
      <c r="D114" s="94">
        <v>1721</v>
      </c>
      <c r="E114" s="94">
        <v>334</v>
      </c>
      <c r="F114" s="94">
        <v>1387</v>
      </c>
      <c r="G114" s="94">
        <v>0</v>
      </c>
      <c r="H114" s="94">
        <v>357</v>
      </c>
      <c r="I114" s="94">
        <v>2609</v>
      </c>
      <c r="J114" s="94">
        <v>23</v>
      </c>
      <c r="K114" s="94">
        <v>96</v>
      </c>
      <c r="L114" s="7" t="s">
        <v>921</v>
      </c>
      <c r="M114" s="100">
        <f t="shared" si="10"/>
        <v>321550</v>
      </c>
      <c r="N114" s="100">
        <f t="shared" si="11"/>
        <v>167300</v>
      </c>
      <c r="O114" s="101">
        <v>0</v>
      </c>
      <c r="P114" s="101">
        <f t="shared" si="9"/>
        <v>0</v>
      </c>
      <c r="Q114" s="101">
        <f t="shared" si="9"/>
        <v>0</v>
      </c>
      <c r="R114" s="9">
        <f t="shared" si="12"/>
        <v>167300</v>
      </c>
      <c r="S114" s="9">
        <v>385000</v>
      </c>
      <c r="T114" s="10">
        <f t="shared" si="13"/>
        <v>32155</v>
      </c>
      <c r="U114" s="10">
        <v>0</v>
      </c>
      <c r="V114" s="12">
        <f t="shared" si="14"/>
        <v>32155</v>
      </c>
      <c r="W114" s="12">
        <f t="shared" si="15"/>
        <v>32155</v>
      </c>
      <c r="X114" s="9">
        <f t="shared" si="16"/>
        <v>135145</v>
      </c>
      <c r="Y114" s="10">
        <f t="shared" si="17"/>
        <v>0</v>
      </c>
    </row>
    <row r="115" spans="1:25" ht="16.5">
      <c r="A115" s="7">
        <v>111</v>
      </c>
      <c r="B115" s="52">
        <v>714</v>
      </c>
      <c r="C115" s="95" t="s">
        <v>654</v>
      </c>
      <c r="D115" s="94">
        <v>7</v>
      </c>
      <c r="E115" s="94">
        <v>5</v>
      </c>
      <c r="F115" s="94">
        <v>2</v>
      </c>
      <c r="G115" s="94">
        <v>0</v>
      </c>
      <c r="H115" s="94">
        <v>471</v>
      </c>
      <c r="I115" s="94">
        <v>444</v>
      </c>
      <c r="J115" s="94">
        <v>67</v>
      </c>
      <c r="K115" s="94">
        <v>219</v>
      </c>
      <c r="L115" s="7" t="s">
        <v>922</v>
      </c>
      <c r="M115" s="100">
        <f t="shared" si="10"/>
        <v>55350</v>
      </c>
      <c r="N115" s="100">
        <f t="shared" si="11"/>
        <v>14650</v>
      </c>
      <c r="O115" s="101">
        <v>0</v>
      </c>
      <c r="P115" s="101">
        <f t="shared" si="9"/>
        <v>0</v>
      </c>
      <c r="Q115" s="101">
        <f t="shared" si="9"/>
        <v>0</v>
      </c>
      <c r="R115" s="9">
        <f t="shared" si="12"/>
        <v>14650</v>
      </c>
      <c r="S115" s="9">
        <v>7000</v>
      </c>
      <c r="T115" s="10">
        <f t="shared" si="13"/>
        <v>5535</v>
      </c>
      <c r="U115" s="10">
        <v>0</v>
      </c>
      <c r="V115" s="12">
        <f t="shared" si="14"/>
        <v>5535</v>
      </c>
      <c r="W115" s="12">
        <f t="shared" si="15"/>
        <v>5535</v>
      </c>
      <c r="X115" s="9">
        <f t="shared" si="16"/>
        <v>9115</v>
      </c>
      <c r="Y115" s="10">
        <f t="shared" si="17"/>
        <v>0</v>
      </c>
    </row>
    <row r="116" spans="1:25" ht="16.5">
      <c r="A116" s="7">
        <v>112</v>
      </c>
      <c r="B116" s="52">
        <v>715</v>
      </c>
      <c r="C116" s="95" t="s">
        <v>609</v>
      </c>
      <c r="D116" s="94">
        <v>10</v>
      </c>
      <c r="E116" s="94">
        <v>8</v>
      </c>
      <c r="F116" s="94">
        <v>2</v>
      </c>
      <c r="G116" s="94">
        <v>0</v>
      </c>
      <c r="H116" s="94">
        <v>27</v>
      </c>
      <c r="I116" s="94">
        <v>20</v>
      </c>
      <c r="J116" s="94">
        <v>2</v>
      </c>
      <c r="K116" s="94">
        <v>14</v>
      </c>
      <c r="L116" s="7" t="s">
        <v>921</v>
      </c>
      <c r="M116" s="100">
        <f t="shared" si="10"/>
        <v>4300</v>
      </c>
      <c r="N116" s="100">
        <f t="shared" si="11"/>
        <v>2200</v>
      </c>
      <c r="O116" s="101">
        <v>0</v>
      </c>
      <c r="P116" s="101">
        <f t="shared" si="9"/>
        <v>0</v>
      </c>
      <c r="Q116" s="101">
        <f t="shared" si="9"/>
        <v>0</v>
      </c>
      <c r="R116" s="9">
        <f t="shared" si="12"/>
        <v>2200</v>
      </c>
      <c r="S116" s="9">
        <v>12000</v>
      </c>
      <c r="T116" s="10">
        <f t="shared" si="13"/>
        <v>430</v>
      </c>
      <c r="U116" s="10">
        <v>0</v>
      </c>
      <c r="V116" s="12">
        <f t="shared" si="14"/>
        <v>430</v>
      </c>
      <c r="W116" s="12">
        <f t="shared" si="15"/>
        <v>430</v>
      </c>
      <c r="X116" s="9">
        <f t="shared" si="16"/>
        <v>1770</v>
      </c>
      <c r="Y116" s="10">
        <f t="shared" si="17"/>
        <v>0</v>
      </c>
    </row>
    <row r="117" spans="1:25" ht="16.5">
      <c r="A117" s="7">
        <v>113</v>
      </c>
      <c r="B117" s="52">
        <v>716</v>
      </c>
      <c r="C117" s="95" t="s">
        <v>610</v>
      </c>
      <c r="D117" s="94">
        <v>43</v>
      </c>
      <c r="E117" s="94">
        <v>16</v>
      </c>
      <c r="F117" s="94">
        <v>27</v>
      </c>
      <c r="G117" s="94">
        <v>0</v>
      </c>
      <c r="H117" s="94">
        <v>54</v>
      </c>
      <c r="I117" s="94">
        <v>67</v>
      </c>
      <c r="J117" s="94">
        <v>1</v>
      </c>
      <c r="K117" s="94">
        <v>28</v>
      </c>
      <c r="L117" s="7" t="s">
        <v>922</v>
      </c>
      <c r="M117" s="100">
        <f t="shared" si="10"/>
        <v>9450</v>
      </c>
      <c r="N117" s="100">
        <f t="shared" si="11"/>
        <v>3600</v>
      </c>
      <c r="O117" s="101">
        <v>0</v>
      </c>
      <c r="P117" s="101">
        <f t="shared" si="9"/>
        <v>0</v>
      </c>
      <c r="Q117" s="101">
        <f t="shared" si="9"/>
        <v>0</v>
      </c>
      <c r="R117" s="9">
        <f t="shared" si="12"/>
        <v>3600</v>
      </c>
      <c r="S117" s="9">
        <v>13000</v>
      </c>
      <c r="T117" s="10">
        <f t="shared" si="13"/>
        <v>945</v>
      </c>
      <c r="U117" s="10">
        <v>0</v>
      </c>
      <c r="V117" s="12">
        <f t="shared" si="14"/>
        <v>945</v>
      </c>
      <c r="W117" s="12">
        <f t="shared" si="15"/>
        <v>945</v>
      </c>
      <c r="X117" s="9">
        <f t="shared" si="16"/>
        <v>2655</v>
      </c>
      <c r="Y117" s="10">
        <f t="shared" si="17"/>
        <v>0</v>
      </c>
    </row>
    <row r="118" spans="1:25" ht="16.5">
      <c r="A118" s="7">
        <v>114</v>
      </c>
      <c r="B118" s="52">
        <v>717</v>
      </c>
      <c r="C118" s="95" t="s">
        <v>611</v>
      </c>
      <c r="D118" s="94">
        <v>508</v>
      </c>
      <c r="E118" s="94">
        <v>185</v>
      </c>
      <c r="F118" s="94">
        <v>323</v>
      </c>
      <c r="G118" s="94">
        <v>0</v>
      </c>
      <c r="H118" s="94">
        <v>1389</v>
      </c>
      <c r="I118" s="94">
        <v>585</v>
      </c>
      <c r="J118" s="94">
        <v>341</v>
      </c>
      <c r="K118" s="94">
        <v>405</v>
      </c>
      <c r="L118" s="7" t="s">
        <v>921</v>
      </c>
      <c r="M118" s="100">
        <f t="shared" si="10"/>
        <v>209700</v>
      </c>
      <c r="N118" s="100">
        <f t="shared" si="11"/>
        <v>116150</v>
      </c>
      <c r="O118" s="101">
        <v>0</v>
      </c>
      <c r="P118" s="101">
        <f t="shared" si="9"/>
        <v>0</v>
      </c>
      <c r="Q118" s="101">
        <f t="shared" si="9"/>
        <v>0</v>
      </c>
      <c r="R118" s="9">
        <f t="shared" si="12"/>
        <v>116150</v>
      </c>
      <c r="S118" s="9">
        <v>219000</v>
      </c>
      <c r="T118" s="10">
        <f t="shared" si="13"/>
        <v>20970</v>
      </c>
      <c r="U118" s="10">
        <v>0</v>
      </c>
      <c r="V118" s="12">
        <f t="shared" si="14"/>
        <v>20970</v>
      </c>
      <c r="W118" s="12">
        <f t="shared" si="15"/>
        <v>20970</v>
      </c>
      <c r="X118" s="9">
        <f t="shared" si="16"/>
        <v>95180</v>
      </c>
      <c r="Y118" s="10">
        <f t="shared" si="17"/>
        <v>0</v>
      </c>
    </row>
    <row r="119" spans="1:25" ht="16.5">
      <c r="A119" s="7">
        <v>115</v>
      </c>
      <c r="B119" s="52">
        <v>718</v>
      </c>
      <c r="C119" s="95" t="s">
        <v>612</v>
      </c>
      <c r="D119" s="94">
        <v>829</v>
      </c>
      <c r="E119" s="94">
        <v>405</v>
      </c>
      <c r="F119" s="94">
        <v>424</v>
      </c>
      <c r="G119" s="94">
        <v>0</v>
      </c>
      <c r="H119" s="94">
        <v>2265</v>
      </c>
      <c r="I119" s="94">
        <v>2252</v>
      </c>
      <c r="J119" s="94">
        <v>356</v>
      </c>
      <c r="K119" s="94">
        <v>955</v>
      </c>
      <c r="L119" s="7" t="s">
        <v>921</v>
      </c>
      <c r="M119" s="100">
        <f t="shared" si="10"/>
        <v>401750</v>
      </c>
      <c r="N119" s="100">
        <f t="shared" si="11"/>
        <v>193750</v>
      </c>
      <c r="O119" s="101">
        <v>0</v>
      </c>
      <c r="P119" s="101">
        <f t="shared" si="9"/>
        <v>0</v>
      </c>
      <c r="Q119" s="101">
        <f t="shared" si="9"/>
        <v>0</v>
      </c>
      <c r="R119" s="9">
        <f t="shared" si="12"/>
        <v>193750</v>
      </c>
      <c r="S119" s="9">
        <v>290000</v>
      </c>
      <c r="T119" s="10">
        <f t="shared" si="13"/>
        <v>40175</v>
      </c>
      <c r="U119" s="10">
        <v>0</v>
      </c>
      <c r="V119" s="12">
        <f t="shared" si="14"/>
        <v>40175</v>
      </c>
      <c r="W119" s="12">
        <f t="shared" si="15"/>
        <v>40175</v>
      </c>
      <c r="X119" s="9">
        <f t="shared" si="16"/>
        <v>153575</v>
      </c>
      <c r="Y119" s="10">
        <f t="shared" si="17"/>
        <v>0</v>
      </c>
    </row>
    <row r="120" spans="1:25" ht="16.5">
      <c r="A120" s="7">
        <v>116</v>
      </c>
      <c r="B120" s="52">
        <v>719</v>
      </c>
      <c r="C120" s="95" t="s">
        <v>613</v>
      </c>
      <c r="D120" s="94">
        <v>11598</v>
      </c>
      <c r="E120" s="94">
        <v>6795</v>
      </c>
      <c r="F120" s="94">
        <v>4803</v>
      </c>
      <c r="G120" s="94">
        <v>0</v>
      </c>
      <c r="H120" s="94">
        <v>36304</v>
      </c>
      <c r="I120" s="94">
        <v>13387</v>
      </c>
      <c r="J120" s="94">
        <v>6458</v>
      </c>
      <c r="K120" s="94">
        <v>13257</v>
      </c>
      <c r="L120" s="7" t="s">
        <v>922</v>
      </c>
      <c r="M120" s="100">
        <f t="shared" si="10"/>
        <v>3893900</v>
      </c>
      <c r="N120" s="100">
        <f t="shared" si="11"/>
        <v>1565650</v>
      </c>
      <c r="O120" s="101">
        <v>0</v>
      </c>
      <c r="P120" s="101">
        <f t="shared" si="9"/>
        <v>0</v>
      </c>
      <c r="Q120" s="101">
        <f t="shared" si="9"/>
        <v>0</v>
      </c>
      <c r="R120" s="9">
        <f t="shared" si="12"/>
        <v>1565650</v>
      </c>
      <c r="S120" s="9">
        <v>2524000</v>
      </c>
      <c r="T120" s="10">
        <f t="shared" si="13"/>
        <v>389390</v>
      </c>
      <c r="U120" s="10">
        <v>600000</v>
      </c>
      <c r="V120" s="12">
        <f t="shared" si="14"/>
        <v>989390</v>
      </c>
      <c r="W120" s="12">
        <f t="shared" si="15"/>
        <v>989390</v>
      </c>
      <c r="X120" s="9">
        <f t="shared" si="16"/>
        <v>576260</v>
      </c>
      <c r="Y120" s="10">
        <f t="shared" si="17"/>
        <v>0</v>
      </c>
    </row>
    <row r="121" spans="1:25" ht="16.5">
      <c r="A121" s="7">
        <v>117</v>
      </c>
      <c r="B121" s="52">
        <v>720</v>
      </c>
      <c r="C121" s="95" t="s">
        <v>678</v>
      </c>
      <c r="D121" s="94">
        <v>27</v>
      </c>
      <c r="E121" s="94">
        <v>19</v>
      </c>
      <c r="F121" s="94">
        <v>8</v>
      </c>
      <c r="G121" s="94">
        <v>0</v>
      </c>
      <c r="H121" s="94">
        <v>71</v>
      </c>
      <c r="I121" s="94">
        <v>79</v>
      </c>
      <c r="J121" s="94">
        <v>13</v>
      </c>
      <c r="K121" s="94">
        <v>25</v>
      </c>
      <c r="L121" s="7" t="s">
        <v>921</v>
      </c>
      <c r="M121" s="100">
        <f t="shared" si="10"/>
        <v>12800</v>
      </c>
      <c r="N121" s="100">
        <f t="shared" si="11"/>
        <v>5550</v>
      </c>
      <c r="O121" s="101">
        <v>0</v>
      </c>
      <c r="P121" s="101">
        <f t="shared" si="9"/>
        <v>0</v>
      </c>
      <c r="Q121" s="101">
        <f t="shared" si="9"/>
        <v>0</v>
      </c>
      <c r="R121" s="9">
        <f t="shared" si="12"/>
        <v>5550</v>
      </c>
      <c r="S121" s="9">
        <v>13000</v>
      </c>
      <c r="T121" s="10">
        <f t="shared" si="13"/>
        <v>1280</v>
      </c>
      <c r="U121" s="10">
        <v>0</v>
      </c>
      <c r="V121" s="12">
        <f t="shared" si="14"/>
        <v>1280</v>
      </c>
      <c r="W121" s="12">
        <f t="shared" si="15"/>
        <v>1280</v>
      </c>
      <c r="X121" s="9">
        <f t="shared" si="16"/>
        <v>4270</v>
      </c>
      <c r="Y121" s="10">
        <f t="shared" si="17"/>
        <v>0</v>
      </c>
    </row>
    <row r="122" spans="1:25" ht="16.5">
      <c r="A122" s="7">
        <v>118</v>
      </c>
      <c r="B122" s="52">
        <v>721</v>
      </c>
      <c r="C122" s="95" t="s">
        <v>896</v>
      </c>
      <c r="D122" s="94">
        <v>63</v>
      </c>
      <c r="E122" s="94">
        <v>46</v>
      </c>
      <c r="F122" s="94">
        <v>17</v>
      </c>
      <c r="G122" s="94">
        <v>0</v>
      </c>
      <c r="H122" s="94">
        <v>301</v>
      </c>
      <c r="I122" s="94">
        <v>364</v>
      </c>
      <c r="J122" s="94">
        <v>80</v>
      </c>
      <c r="K122" s="94">
        <v>89</v>
      </c>
      <c r="L122" s="7" t="s">
        <v>922</v>
      </c>
      <c r="M122" s="100">
        <f t="shared" si="10"/>
        <v>43000</v>
      </c>
      <c r="N122" s="100">
        <f t="shared" si="11"/>
        <v>11600</v>
      </c>
      <c r="O122" s="101">
        <v>0</v>
      </c>
      <c r="P122" s="101">
        <f t="shared" si="9"/>
        <v>0</v>
      </c>
      <c r="Q122" s="101">
        <f t="shared" si="9"/>
        <v>0</v>
      </c>
      <c r="R122" s="9">
        <f t="shared" si="12"/>
        <v>11600</v>
      </c>
      <c r="S122" s="9">
        <v>84000</v>
      </c>
      <c r="T122" s="10">
        <f t="shared" si="13"/>
        <v>4300</v>
      </c>
      <c r="U122" s="10">
        <v>0</v>
      </c>
      <c r="V122" s="12">
        <f t="shared" si="14"/>
        <v>4300</v>
      </c>
      <c r="W122" s="12">
        <f t="shared" si="15"/>
        <v>4300</v>
      </c>
      <c r="X122" s="9">
        <f t="shared" si="16"/>
        <v>7300</v>
      </c>
      <c r="Y122" s="10">
        <f t="shared" si="17"/>
        <v>0</v>
      </c>
    </row>
    <row r="123" spans="1:25" ht="16.5">
      <c r="A123" s="7">
        <v>119</v>
      </c>
      <c r="B123" s="52">
        <v>722</v>
      </c>
      <c r="C123" s="95" t="s">
        <v>614</v>
      </c>
      <c r="D123" s="94">
        <v>12672</v>
      </c>
      <c r="E123" s="94">
        <v>5688</v>
      </c>
      <c r="F123" s="94">
        <v>6984</v>
      </c>
      <c r="G123" s="94">
        <v>0</v>
      </c>
      <c r="H123" s="94">
        <v>31913</v>
      </c>
      <c r="I123" s="94">
        <v>10211</v>
      </c>
      <c r="J123" s="94">
        <v>3977</v>
      </c>
      <c r="K123" s="94">
        <v>11052</v>
      </c>
      <c r="L123" s="7" t="s">
        <v>922</v>
      </c>
      <c r="M123" s="100">
        <f t="shared" si="10"/>
        <v>3584000</v>
      </c>
      <c r="N123" s="100">
        <f t="shared" si="11"/>
        <v>1385050</v>
      </c>
      <c r="O123" s="101">
        <v>0</v>
      </c>
      <c r="P123" s="101">
        <f t="shared" si="9"/>
        <v>0</v>
      </c>
      <c r="Q123" s="101">
        <f t="shared" si="9"/>
        <v>0</v>
      </c>
      <c r="R123" s="9">
        <f t="shared" si="12"/>
        <v>1385050</v>
      </c>
      <c r="S123" s="9">
        <v>4110000</v>
      </c>
      <c r="T123" s="10">
        <f t="shared" si="13"/>
        <v>358400</v>
      </c>
      <c r="U123" s="10">
        <v>300000</v>
      </c>
      <c r="V123" s="12">
        <f t="shared" si="14"/>
        <v>658400</v>
      </c>
      <c r="W123" s="12">
        <f t="shared" si="15"/>
        <v>658400</v>
      </c>
      <c r="X123" s="9">
        <f t="shared" si="16"/>
        <v>726650</v>
      </c>
      <c r="Y123" s="10">
        <f t="shared" si="17"/>
        <v>0</v>
      </c>
    </row>
    <row r="124" spans="1:25" ht="16.5">
      <c r="A124" s="7">
        <v>120</v>
      </c>
      <c r="B124" s="52">
        <v>723</v>
      </c>
      <c r="C124" s="95" t="s">
        <v>770</v>
      </c>
      <c r="D124" s="94">
        <v>159</v>
      </c>
      <c r="E124" s="94">
        <v>125</v>
      </c>
      <c r="F124" s="94">
        <v>34</v>
      </c>
      <c r="G124" s="94">
        <v>0</v>
      </c>
      <c r="H124" s="94">
        <v>950</v>
      </c>
      <c r="I124" s="94">
        <v>637</v>
      </c>
      <c r="J124" s="94">
        <v>116</v>
      </c>
      <c r="K124" s="94">
        <v>308</v>
      </c>
      <c r="L124" s="7" t="s">
        <v>921</v>
      </c>
      <c r="M124" s="100">
        <f t="shared" si="10"/>
        <v>136500</v>
      </c>
      <c r="N124" s="100">
        <f t="shared" si="11"/>
        <v>52050</v>
      </c>
      <c r="O124" s="101">
        <v>0</v>
      </c>
      <c r="P124" s="101">
        <f t="shared" si="9"/>
        <v>0</v>
      </c>
      <c r="Q124" s="101">
        <f t="shared" si="9"/>
        <v>0</v>
      </c>
      <c r="R124" s="9">
        <f t="shared" si="12"/>
        <v>52050</v>
      </c>
      <c r="S124" s="9">
        <v>100000</v>
      </c>
      <c r="T124" s="10">
        <f t="shared" si="13"/>
        <v>13650</v>
      </c>
      <c r="U124" s="10">
        <v>0</v>
      </c>
      <c r="V124" s="12">
        <f t="shared" si="14"/>
        <v>13650</v>
      </c>
      <c r="W124" s="12">
        <f t="shared" si="15"/>
        <v>13650</v>
      </c>
      <c r="X124" s="9">
        <f t="shared" si="16"/>
        <v>38400</v>
      </c>
      <c r="Y124" s="10">
        <f t="shared" si="17"/>
        <v>0</v>
      </c>
    </row>
    <row r="125" spans="1:25" ht="16.5">
      <c r="A125" s="7">
        <v>121</v>
      </c>
      <c r="B125" s="52">
        <v>724</v>
      </c>
      <c r="C125" s="95" t="s">
        <v>742</v>
      </c>
      <c r="D125" s="94">
        <v>160</v>
      </c>
      <c r="E125" s="94">
        <v>92</v>
      </c>
      <c r="F125" s="94">
        <v>68</v>
      </c>
      <c r="G125" s="94">
        <v>0</v>
      </c>
      <c r="H125" s="94">
        <v>575</v>
      </c>
      <c r="I125" s="94">
        <v>444</v>
      </c>
      <c r="J125" s="94">
        <v>94</v>
      </c>
      <c r="K125" s="94">
        <v>216</v>
      </c>
      <c r="L125" s="7" t="s">
        <v>922</v>
      </c>
      <c r="M125" s="100">
        <f t="shared" si="10"/>
        <v>72200</v>
      </c>
      <c r="N125" s="100">
        <f t="shared" si="11"/>
        <v>23500</v>
      </c>
      <c r="O125" s="101">
        <v>0</v>
      </c>
      <c r="P125" s="101">
        <f t="shared" si="9"/>
        <v>0</v>
      </c>
      <c r="Q125" s="101">
        <f t="shared" si="9"/>
        <v>0</v>
      </c>
      <c r="R125" s="9">
        <f t="shared" si="12"/>
        <v>23500</v>
      </c>
      <c r="S125" s="9">
        <v>82000</v>
      </c>
      <c r="T125" s="10">
        <f t="shared" si="13"/>
        <v>7220</v>
      </c>
      <c r="U125" s="10">
        <v>0</v>
      </c>
      <c r="V125" s="12">
        <f t="shared" si="14"/>
        <v>7220</v>
      </c>
      <c r="W125" s="12">
        <f t="shared" si="15"/>
        <v>7220</v>
      </c>
      <c r="X125" s="9">
        <f t="shared" si="16"/>
        <v>16280</v>
      </c>
      <c r="Y125" s="10">
        <f t="shared" si="17"/>
        <v>0</v>
      </c>
    </row>
    <row r="126" spans="1:25" ht="16.5">
      <c r="A126" s="7">
        <v>122</v>
      </c>
      <c r="B126" s="52">
        <v>727</v>
      </c>
      <c r="C126" s="95" t="s">
        <v>971</v>
      </c>
      <c r="D126" s="94">
        <v>4141</v>
      </c>
      <c r="E126" s="94">
        <v>2323</v>
      </c>
      <c r="F126" s="94">
        <v>1818</v>
      </c>
      <c r="G126" s="94">
        <v>0</v>
      </c>
      <c r="H126" s="94">
        <v>5708</v>
      </c>
      <c r="I126" s="94">
        <v>5362</v>
      </c>
      <c r="J126" s="94">
        <v>1126</v>
      </c>
      <c r="K126" s="94">
        <v>1766</v>
      </c>
      <c r="L126" s="7" t="s">
        <v>921</v>
      </c>
      <c r="M126" s="100">
        <f t="shared" si="10"/>
        <v>1136850</v>
      </c>
      <c r="N126" s="100">
        <f t="shared" si="11"/>
        <v>587150</v>
      </c>
      <c r="O126" s="101">
        <v>0</v>
      </c>
      <c r="P126" s="101">
        <f t="shared" si="9"/>
        <v>0</v>
      </c>
      <c r="Q126" s="101">
        <f t="shared" si="9"/>
        <v>0</v>
      </c>
      <c r="R126" s="9">
        <f t="shared" si="12"/>
        <v>587150</v>
      </c>
      <c r="S126" s="9">
        <v>1387000</v>
      </c>
      <c r="T126" s="10">
        <f t="shared" si="13"/>
        <v>113685</v>
      </c>
      <c r="U126" s="10">
        <v>0</v>
      </c>
      <c r="V126" s="12">
        <f t="shared" si="14"/>
        <v>113685</v>
      </c>
      <c r="W126" s="12">
        <f t="shared" si="15"/>
        <v>113685</v>
      </c>
      <c r="X126" s="9">
        <f t="shared" si="16"/>
        <v>473465</v>
      </c>
      <c r="Y126" s="10">
        <f t="shared" si="17"/>
        <v>0</v>
      </c>
    </row>
    <row r="127" spans="1:25" ht="16.5">
      <c r="A127" s="7">
        <v>123</v>
      </c>
      <c r="B127" s="52">
        <v>728</v>
      </c>
      <c r="C127" s="95" t="s">
        <v>615</v>
      </c>
      <c r="D127" s="94">
        <v>12122</v>
      </c>
      <c r="E127" s="94">
        <v>6114</v>
      </c>
      <c r="F127" s="94">
        <v>6008</v>
      </c>
      <c r="G127" s="94">
        <v>0</v>
      </c>
      <c r="H127" s="94">
        <v>16282</v>
      </c>
      <c r="I127" s="94">
        <v>8872</v>
      </c>
      <c r="J127" s="94">
        <v>2377</v>
      </c>
      <c r="K127" s="94">
        <v>6620</v>
      </c>
      <c r="L127" s="7" t="s">
        <v>921</v>
      </c>
      <c r="M127" s="100">
        <f t="shared" si="10"/>
        <v>2978300</v>
      </c>
      <c r="N127" s="100">
        <f t="shared" si="11"/>
        <v>1806200</v>
      </c>
      <c r="O127" s="101">
        <v>0</v>
      </c>
      <c r="P127" s="101">
        <f t="shared" si="9"/>
        <v>0</v>
      </c>
      <c r="Q127" s="101">
        <f t="shared" si="9"/>
        <v>0</v>
      </c>
      <c r="R127" s="9">
        <f t="shared" si="12"/>
        <v>1806200</v>
      </c>
      <c r="S127" s="9">
        <v>3136000</v>
      </c>
      <c r="T127" s="10">
        <f t="shared" si="13"/>
        <v>297830</v>
      </c>
      <c r="U127" s="10">
        <v>650000</v>
      </c>
      <c r="V127" s="12">
        <f t="shared" si="14"/>
        <v>947830</v>
      </c>
      <c r="W127" s="12">
        <f t="shared" si="15"/>
        <v>947830</v>
      </c>
      <c r="X127" s="9">
        <f t="shared" si="16"/>
        <v>858370</v>
      </c>
      <c r="Y127" s="10">
        <f t="shared" si="17"/>
        <v>0</v>
      </c>
    </row>
    <row r="128" spans="1:25" s="123" customFormat="1" ht="16.5">
      <c r="A128" s="114">
        <v>124</v>
      </c>
      <c r="B128" s="115">
        <v>804</v>
      </c>
      <c r="C128" s="116" t="s">
        <v>616</v>
      </c>
      <c r="D128" s="117">
        <v>209149</v>
      </c>
      <c r="E128" s="117">
        <v>123173</v>
      </c>
      <c r="F128" s="117">
        <v>85976</v>
      </c>
      <c r="G128" s="117">
        <v>0</v>
      </c>
      <c r="H128" s="117">
        <v>660251</v>
      </c>
      <c r="I128" s="117">
        <v>432950</v>
      </c>
      <c r="J128" s="117">
        <v>102913</v>
      </c>
      <c r="K128" s="117">
        <v>272771</v>
      </c>
      <c r="L128" s="114" t="s">
        <v>921</v>
      </c>
      <c r="M128" s="118">
        <f t="shared" si="10"/>
        <v>102428850</v>
      </c>
      <c r="N128" s="118">
        <f t="shared" si="11"/>
        <v>52324650</v>
      </c>
      <c r="O128" s="119">
        <v>0</v>
      </c>
      <c r="P128" s="119">
        <f t="shared" si="9"/>
        <v>0</v>
      </c>
      <c r="Q128" s="119">
        <f t="shared" si="9"/>
        <v>0</v>
      </c>
      <c r="R128" s="120">
        <f t="shared" si="12"/>
        <v>52324650</v>
      </c>
      <c r="S128" s="120">
        <v>102282000</v>
      </c>
      <c r="T128" s="121">
        <f t="shared" si="13"/>
        <v>10242885</v>
      </c>
      <c r="U128" s="121">
        <v>50000</v>
      </c>
      <c r="V128" s="122">
        <f t="shared" si="14"/>
        <v>10292885</v>
      </c>
      <c r="W128" s="122">
        <f t="shared" si="15"/>
        <v>10292885</v>
      </c>
      <c r="X128" s="120">
        <f t="shared" si="16"/>
        <v>42031765</v>
      </c>
      <c r="Y128" s="121">
        <f t="shared" si="17"/>
        <v>0</v>
      </c>
    </row>
    <row r="129" spans="1:25" ht="16.5">
      <c r="A129" s="7">
        <v>125</v>
      </c>
      <c r="B129" s="52">
        <v>805</v>
      </c>
      <c r="C129" s="95" t="s">
        <v>617</v>
      </c>
      <c r="D129" s="94">
        <v>2037</v>
      </c>
      <c r="E129" s="94">
        <v>1740</v>
      </c>
      <c r="F129" s="94">
        <v>297</v>
      </c>
      <c r="G129" s="94">
        <v>0</v>
      </c>
      <c r="H129" s="94">
        <v>10298</v>
      </c>
      <c r="I129" s="94">
        <v>1725</v>
      </c>
      <c r="J129" s="94">
        <v>1269</v>
      </c>
      <c r="K129" s="94">
        <v>2538</v>
      </c>
      <c r="L129" s="7" t="s">
        <v>921</v>
      </c>
      <c r="M129" s="100">
        <f t="shared" si="10"/>
        <v>1232750</v>
      </c>
      <c r="N129" s="100">
        <f t="shared" si="11"/>
        <v>497400</v>
      </c>
      <c r="O129" s="101">
        <v>0</v>
      </c>
      <c r="P129" s="101">
        <f t="shared" si="9"/>
        <v>0</v>
      </c>
      <c r="Q129" s="101">
        <f t="shared" si="9"/>
        <v>0</v>
      </c>
      <c r="R129" s="9">
        <f t="shared" si="12"/>
        <v>497400</v>
      </c>
      <c r="S129" s="9">
        <v>517000</v>
      </c>
      <c r="T129" s="10">
        <f t="shared" si="13"/>
        <v>123275</v>
      </c>
      <c r="U129" s="10">
        <v>0</v>
      </c>
      <c r="V129" s="12">
        <f t="shared" si="14"/>
        <v>123275</v>
      </c>
      <c r="W129" s="12">
        <f t="shared" si="15"/>
        <v>123275</v>
      </c>
      <c r="X129" s="9">
        <f t="shared" si="16"/>
        <v>374125</v>
      </c>
      <c r="Y129" s="10">
        <f t="shared" si="17"/>
        <v>0</v>
      </c>
    </row>
    <row r="130" spans="1:25" ht="16.5">
      <c r="A130" s="7">
        <v>126</v>
      </c>
      <c r="B130" s="52">
        <v>806</v>
      </c>
      <c r="C130" s="95" t="s">
        <v>618</v>
      </c>
      <c r="D130" s="94">
        <v>5407</v>
      </c>
      <c r="E130" s="94">
        <v>3420</v>
      </c>
      <c r="F130" s="94">
        <v>1987</v>
      </c>
      <c r="G130" s="94">
        <v>0</v>
      </c>
      <c r="H130" s="94">
        <v>22623</v>
      </c>
      <c r="I130" s="94">
        <v>2354</v>
      </c>
      <c r="J130" s="94">
        <v>3103</v>
      </c>
      <c r="K130" s="94">
        <v>5762</v>
      </c>
      <c r="L130" s="7" t="s">
        <v>922</v>
      </c>
      <c r="M130" s="100">
        <f t="shared" si="10"/>
        <v>2207100</v>
      </c>
      <c r="N130" s="100">
        <f t="shared" si="11"/>
        <v>713600</v>
      </c>
      <c r="O130" s="101">
        <v>0</v>
      </c>
      <c r="P130" s="101">
        <f t="shared" si="9"/>
        <v>0</v>
      </c>
      <c r="Q130" s="101">
        <f t="shared" si="9"/>
        <v>0</v>
      </c>
      <c r="R130" s="9">
        <f t="shared" si="12"/>
        <v>713600</v>
      </c>
      <c r="S130" s="9">
        <v>1658000</v>
      </c>
      <c r="T130" s="10">
        <f t="shared" si="13"/>
        <v>220710</v>
      </c>
      <c r="U130" s="10">
        <v>0</v>
      </c>
      <c r="V130" s="12">
        <f t="shared" si="14"/>
        <v>220710</v>
      </c>
      <c r="W130" s="12">
        <f t="shared" si="15"/>
        <v>220710</v>
      </c>
      <c r="X130" s="9">
        <f t="shared" si="16"/>
        <v>492890</v>
      </c>
      <c r="Y130" s="10">
        <f t="shared" si="17"/>
        <v>0</v>
      </c>
    </row>
    <row r="131" spans="1:25" ht="16.5">
      <c r="A131" s="7">
        <v>127</v>
      </c>
      <c r="B131" s="52">
        <v>807</v>
      </c>
      <c r="C131" s="95" t="s">
        <v>619</v>
      </c>
      <c r="D131" s="94">
        <v>685</v>
      </c>
      <c r="E131" s="94">
        <v>585</v>
      </c>
      <c r="F131" s="94">
        <v>100</v>
      </c>
      <c r="G131" s="94">
        <v>0</v>
      </c>
      <c r="H131" s="94">
        <v>6481</v>
      </c>
      <c r="I131" s="94">
        <v>349</v>
      </c>
      <c r="J131" s="94">
        <v>592</v>
      </c>
      <c r="K131" s="94">
        <v>1670</v>
      </c>
      <c r="L131" s="7" t="s">
        <v>922</v>
      </c>
      <c r="M131" s="100">
        <f t="shared" si="10"/>
        <v>586700</v>
      </c>
      <c r="N131" s="100">
        <f t="shared" si="11"/>
        <v>147350</v>
      </c>
      <c r="O131" s="101">
        <v>0</v>
      </c>
      <c r="P131" s="101">
        <f t="shared" si="9"/>
        <v>0</v>
      </c>
      <c r="Q131" s="101">
        <f t="shared" si="9"/>
        <v>0</v>
      </c>
      <c r="R131" s="9">
        <f t="shared" si="12"/>
        <v>147350</v>
      </c>
      <c r="S131" s="9">
        <v>255000</v>
      </c>
      <c r="T131" s="10">
        <f t="shared" si="13"/>
        <v>58670</v>
      </c>
      <c r="U131" s="10">
        <v>0</v>
      </c>
      <c r="V131" s="12">
        <f t="shared" si="14"/>
        <v>58670</v>
      </c>
      <c r="W131" s="12">
        <f t="shared" si="15"/>
        <v>58670</v>
      </c>
      <c r="X131" s="9">
        <f t="shared" si="16"/>
        <v>88680</v>
      </c>
      <c r="Y131" s="10">
        <f t="shared" si="17"/>
        <v>0</v>
      </c>
    </row>
    <row r="132" spans="1:25" ht="16.5">
      <c r="A132" s="7">
        <v>128</v>
      </c>
      <c r="B132" s="52">
        <v>808</v>
      </c>
      <c r="C132" s="95" t="s">
        <v>620</v>
      </c>
      <c r="D132" s="94">
        <v>365</v>
      </c>
      <c r="E132" s="94">
        <v>341</v>
      </c>
      <c r="F132" s="94">
        <v>24</v>
      </c>
      <c r="G132" s="94">
        <v>0</v>
      </c>
      <c r="H132" s="94">
        <v>3818</v>
      </c>
      <c r="I132" s="94">
        <v>98</v>
      </c>
      <c r="J132" s="94">
        <v>384</v>
      </c>
      <c r="K132" s="94">
        <v>1021</v>
      </c>
      <c r="L132" s="7" t="s">
        <v>922</v>
      </c>
      <c r="M132" s="100">
        <f t="shared" si="10"/>
        <v>334700</v>
      </c>
      <c r="N132" s="100">
        <f t="shared" si="11"/>
        <v>88500</v>
      </c>
      <c r="O132" s="101">
        <v>0</v>
      </c>
      <c r="P132" s="101">
        <f t="shared" si="9"/>
        <v>0</v>
      </c>
      <c r="Q132" s="101">
        <f t="shared" si="9"/>
        <v>0</v>
      </c>
      <c r="R132" s="9">
        <f t="shared" si="12"/>
        <v>88500</v>
      </c>
      <c r="S132" s="9">
        <v>163000</v>
      </c>
      <c r="T132" s="10">
        <f t="shared" si="13"/>
        <v>33470</v>
      </c>
      <c r="U132" s="10">
        <v>0</v>
      </c>
      <c r="V132" s="12">
        <f t="shared" si="14"/>
        <v>33470</v>
      </c>
      <c r="W132" s="12">
        <f t="shared" si="15"/>
        <v>33470</v>
      </c>
      <c r="X132" s="9">
        <f t="shared" si="16"/>
        <v>55030</v>
      </c>
      <c r="Y132" s="10">
        <f t="shared" si="17"/>
        <v>0</v>
      </c>
    </row>
    <row r="133" spans="1:25" ht="16.5">
      <c r="A133" s="7">
        <v>129</v>
      </c>
      <c r="B133" s="52">
        <v>809</v>
      </c>
      <c r="C133" s="95" t="s">
        <v>682</v>
      </c>
      <c r="D133" s="94">
        <v>537</v>
      </c>
      <c r="E133" s="94">
        <v>405</v>
      </c>
      <c r="F133" s="94">
        <v>132</v>
      </c>
      <c r="G133" s="94">
        <v>0</v>
      </c>
      <c r="H133" s="94">
        <v>4186</v>
      </c>
      <c r="I133" s="94">
        <v>173</v>
      </c>
      <c r="J133" s="94">
        <v>438</v>
      </c>
      <c r="K133" s="94">
        <v>1059</v>
      </c>
      <c r="L133" s="7" t="s">
        <v>922</v>
      </c>
      <c r="M133" s="100">
        <f t="shared" si="10"/>
        <v>379250</v>
      </c>
      <c r="N133" s="100">
        <f t="shared" si="11"/>
        <v>101700</v>
      </c>
      <c r="O133" s="101">
        <v>0</v>
      </c>
      <c r="P133" s="101">
        <f t="shared" ref="P133:Q183" si="21">IF(O133&gt;0.1*N133,0.1*N133,O133)</f>
        <v>0</v>
      </c>
      <c r="Q133" s="101">
        <f t="shared" si="21"/>
        <v>0</v>
      </c>
      <c r="R133" s="9">
        <f t="shared" si="12"/>
        <v>101700</v>
      </c>
      <c r="S133" s="9">
        <v>325000</v>
      </c>
      <c r="T133" s="10">
        <f t="shared" si="13"/>
        <v>37925</v>
      </c>
      <c r="U133" s="10">
        <v>0</v>
      </c>
      <c r="V133" s="12">
        <f t="shared" si="14"/>
        <v>37925</v>
      </c>
      <c r="W133" s="12">
        <f t="shared" ref="W133:W194" si="22">IF(V133&gt;R133,R133,V133)</f>
        <v>37925</v>
      </c>
      <c r="X133" s="9">
        <f t="shared" ref="X133:X194" si="23">R133-W133</f>
        <v>63775</v>
      </c>
      <c r="Y133" s="10">
        <f t="shared" ref="Y133:Y194" si="24">V133-W133</f>
        <v>0</v>
      </c>
    </row>
    <row r="134" spans="1:25" ht="16.5">
      <c r="A134" s="7">
        <v>130</v>
      </c>
      <c r="B134" s="52">
        <v>810</v>
      </c>
      <c r="C134" s="95" t="s">
        <v>621</v>
      </c>
      <c r="D134" s="94">
        <v>477</v>
      </c>
      <c r="E134" s="94">
        <v>357</v>
      </c>
      <c r="F134" s="94">
        <v>120</v>
      </c>
      <c r="G134" s="94">
        <v>0</v>
      </c>
      <c r="H134" s="94">
        <v>3874</v>
      </c>
      <c r="I134" s="94">
        <v>282</v>
      </c>
      <c r="J134" s="94">
        <v>257</v>
      </c>
      <c r="K134" s="94">
        <v>930</v>
      </c>
      <c r="L134" s="7" t="s">
        <v>922</v>
      </c>
      <c r="M134" s="100">
        <f t="shared" ref="M134:M191" si="25">IF(L134="Yes",((50*E134)+100*(F134+J134+K134)),(50*(E134+F134+J134+K134)))+(100*(H134-(J134+K134))+(50*I134))</f>
        <v>366000</v>
      </c>
      <c r="N134" s="100">
        <f t="shared" ref="N134:N191" si="26">IF(L134="Yes",((50*E134)+100*(F134+J134+K134)),(50*(E134+F134+J134+K134)))</f>
        <v>83200</v>
      </c>
      <c r="O134" s="101">
        <v>0</v>
      </c>
      <c r="P134" s="101">
        <f t="shared" si="21"/>
        <v>0</v>
      </c>
      <c r="Q134" s="101">
        <f t="shared" si="21"/>
        <v>0</v>
      </c>
      <c r="R134" s="9">
        <f t="shared" ref="R134:R194" si="27">N134-P134</f>
        <v>83200</v>
      </c>
      <c r="S134" s="9">
        <v>276000</v>
      </c>
      <c r="T134" s="10">
        <f t="shared" ref="T134:T194" si="28">IF(S134&gt;0.1*M134,0.1*M134,S134)</f>
        <v>36600</v>
      </c>
      <c r="U134" s="10">
        <v>0</v>
      </c>
      <c r="V134" s="12">
        <f t="shared" ref="V134:V194" si="29">SUM(T134:U134)</f>
        <v>36600</v>
      </c>
      <c r="W134" s="12">
        <f t="shared" si="22"/>
        <v>36600</v>
      </c>
      <c r="X134" s="9">
        <f t="shared" si="23"/>
        <v>46600</v>
      </c>
      <c r="Y134" s="10">
        <f t="shared" si="24"/>
        <v>0</v>
      </c>
    </row>
    <row r="135" spans="1:25" ht="16.5">
      <c r="A135" s="7">
        <v>131</v>
      </c>
      <c r="B135" s="52">
        <v>811</v>
      </c>
      <c r="C135" s="95" t="s">
        <v>622</v>
      </c>
      <c r="D135" s="94">
        <v>656</v>
      </c>
      <c r="E135" s="94">
        <v>505</v>
      </c>
      <c r="F135" s="94">
        <v>151</v>
      </c>
      <c r="G135" s="94">
        <v>0</v>
      </c>
      <c r="H135" s="94">
        <v>3447</v>
      </c>
      <c r="I135" s="94">
        <v>394</v>
      </c>
      <c r="J135" s="94">
        <v>475</v>
      </c>
      <c r="K135" s="94">
        <v>801</v>
      </c>
      <c r="L135" s="7" t="s">
        <v>921</v>
      </c>
      <c r="M135" s="100">
        <f t="shared" si="25"/>
        <v>404750</v>
      </c>
      <c r="N135" s="100">
        <f t="shared" si="26"/>
        <v>167950</v>
      </c>
      <c r="O135" s="101">
        <v>0</v>
      </c>
      <c r="P135" s="101">
        <f t="shared" si="21"/>
        <v>0</v>
      </c>
      <c r="Q135" s="101">
        <f t="shared" si="21"/>
        <v>0</v>
      </c>
      <c r="R135" s="9">
        <f t="shared" si="27"/>
        <v>167950</v>
      </c>
      <c r="S135" s="9">
        <v>386000</v>
      </c>
      <c r="T135" s="10">
        <f t="shared" si="28"/>
        <v>40475</v>
      </c>
      <c r="U135" s="10">
        <v>0</v>
      </c>
      <c r="V135" s="12">
        <f t="shared" si="29"/>
        <v>40475</v>
      </c>
      <c r="W135" s="12">
        <f t="shared" si="22"/>
        <v>40475</v>
      </c>
      <c r="X135" s="9">
        <f t="shared" si="23"/>
        <v>127475</v>
      </c>
      <c r="Y135" s="10">
        <f t="shared" si="24"/>
        <v>0</v>
      </c>
    </row>
    <row r="136" spans="1:25" ht="16.5">
      <c r="A136" s="7">
        <v>132</v>
      </c>
      <c r="B136" s="52">
        <v>812</v>
      </c>
      <c r="C136" s="95" t="s">
        <v>623</v>
      </c>
      <c r="D136" s="94">
        <v>685</v>
      </c>
      <c r="E136" s="94">
        <v>656</v>
      </c>
      <c r="F136" s="94">
        <v>29</v>
      </c>
      <c r="G136" s="94">
        <v>0</v>
      </c>
      <c r="H136" s="94">
        <v>8366</v>
      </c>
      <c r="I136" s="94">
        <v>316</v>
      </c>
      <c r="J136" s="94">
        <v>882</v>
      </c>
      <c r="K136" s="94">
        <v>2217</v>
      </c>
      <c r="L136" s="7" t="s">
        <v>922</v>
      </c>
      <c r="M136" s="100">
        <f t="shared" si="25"/>
        <v>731700</v>
      </c>
      <c r="N136" s="100">
        <f t="shared" si="26"/>
        <v>189200</v>
      </c>
      <c r="O136" s="101">
        <v>0</v>
      </c>
      <c r="P136" s="101">
        <f t="shared" si="21"/>
        <v>0</v>
      </c>
      <c r="Q136" s="101">
        <f t="shared" si="21"/>
        <v>0</v>
      </c>
      <c r="R136" s="9">
        <f t="shared" si="27"/>
        <v>189200</v>
      </c>
      <c r="S136" s="9">
        <v>261000</v>
      </c>
      <c r="T136" s="10">
        <f t="shared" si="28"/>
        <v>73170</v>
      </c>
      <c r="U136" s="10">
        <v>0</v>
      </c>
      <c r="V136" s="12">
        <f t="shared" si="29"/>
        <v>73170</v>
      </c>
      <c r="W136" s="12">
        <f t="shared" si="22"/>
        <v>73170</v>
      </c>
      <c r="X136" s="9">
        <f t="shared" si="23"/>
        <v>116030</v>
      </c>
      <c r="Y136" s="10">
        <f t="shared" si="24"/>
        <v>0</v>
      </c>
    </row>
    <row r="137" spans="1:25" ht="16.5">
      <c r="A137" s="7">
        <v>133</v>
      </c>
      <c r="B137" s="52">
        <v>813</v>
      </c>
      <c r="C137" s="95" t="s">
        <v>715</v>
      </c>
      <c r="D137" s="94">
        <v>728</v>
      </c>
      <c r="E137" s="94">
        <v>650</v>
      </c>
      <c r="F137" s="94">
        <v>78</v>
      </c>
      <c r="G137" s="94">
        <v>0</v>
      </c>
      <c r="H137" s="94">
        <v>1463</v>
      </c>
      <c r="I137" s="94">
        <v>119</v>
      </c>
      <c r="J137" s="94">
        <v>134</v>
      </c>
      <c r="K137" s="94">
        <v>330</v>
      </c>
      <c r="L137" s="7" t="s">
        <v>921</v>
      </c>
      <c r="M137" s="100">
        <f t="shared" si="25"/>
        <v>192550</v>
      </c>
      <c r="N137" s="100">
        <f t="shared" si="26"/>
        <v>86700</v>
      </c>
      <c r="O137" s="101">
        <v>0</v>
      </c>
      <c r="P137" s="101">
        <f t="shared" si="21"/>
        <v>0</v>
      </c>
      <c r="Q137" s="101">
        <f t="shared" si="21"/>
        <v>0</v>
      </c>
      <c r="R137" s="9">
        <f t="shared" si="27"/>
        <v>86700</v>
      </c>
      <c r="S137" s="9">
        <v>32000</v>
      </c>
      <c r="T137" s="10">
        <f t="shared" si="28"/>
        <v>19255</v>
      </c>
      <c r="U137" s="10">
        <v>0</v>
      </c>
      <c r="V137" s="12">
        <f t="shared" si="29"/>
        <v>19255</v>
      </c>
      <c r="W137" s="12">
        <f t="shared" si="22"/>
        <v>19255</v>
      </c>
      <c r="X137" s="9">
        <f t="shared" si="23"/>
        <v>67445</v>
      </c>
      <c r="Y137" s="10">
        <f t="shared" si="24"/>
        <v>0</v>
      </c>
    </row>
    <row r="138" spans="1:25" ht="16.5">
      <c r="A138" s="7">
        <v>134</v>
      </c>
      <c r="B138" s="52">
        <v>815</v>
      </c>
      <c r="C138" s="95" t="s">
        <v>624</v>
      </c>
      <c r="D138" s="94">
        <v>55364</v>
      </c>
      <c r="E138" s="94">
        <v>36215</v>
      </c>
      <c r="F138" s="94">
        <v>19149</v>
      </c>
      <c r="G138" s="94">
        <v>0</v>
      </c>
      <c r="H138" s="94">
        <v>332307</v>
      </c>
      <c r="I138" s="94">
        <v>81937</v>
      </c>
      <c r="J138" s="94">
        <v>82306</v>
      </c>
      <c r="K138" s="94">
        <v>97289</v>
      </c>
      <c r="L138" s="7" t="s">
        <v>922</v>
      </c>
      <c r="M138" s="100">
        <f t="shared" si="25"/>
        <v>31116000</v>
      </c>
      <c r="N138" s="100">
        <f t="shared" si="26"/>
        <v>11747950</v>
      </c>
      <c r="O138" s="101">
        <v>0</v>
      </c>
      <c r="P138" s="101">
        <f t="shared" si="21"/>
        <v>0</v>
      </c>
      <c r="Q138" s="101">
        <f t="shared" si="21"/>
        <v>0</v>
      </c>
      <c r="R138" s="9">
        <f t="shared" si="27"/>
        <v>11747950</v>
      </c>
      <c r="S138" s="9">
        <v>16427000</v>
      </c>
      <c r="T138" s="10">
        <f t="shared" si="28"/>
        <v>3111600</v>
      </c>
      <c r="U138" s="10">
        <v>50000</v>
      </c>
      <c r="V138" s="12">
        <f t="shared" si="29"/>
        <v>3161600</v>
      </c>
      <c r="W138" s="12">
        <f t="shared" si="22"/>
        <v>3161600</v>
      </c>
      <c r="X138" s="9">
        <f t="shared" si="23"/>
        <v>8586350</v>
      </c>
      <c r="Y138" s="10">
        <f t="shared" si="24"/>
        <v>0</v>
      </c>
    </row>
    <row r="139" spans="1:25" ht="16.5">
      <c r="A139" s="7">
        <v>135</v>
      </c>
      <c r="B139" s="52">
        <v>816</v>
      </c>
      <c r="C139" s="95" t="s">
        <v>818</v>
      </c>
      <c r="D139" s="94">
        <v>12884</v>
      </c>
      <c r="E139" s="94">
        <v>12104</v>
      </c>
      <c r="F139" s="94">
        <v>780</v>
      </c>
      <c r="G139" s="94">
        <v>0</v>
      </c>
      <c r="H139" s="94">
        <v>65173</v>
      </c>
      <c r="I139" s="94">
        <v>153731</v>
      </c>
      <c r="J139" s="94">
        <v>12327</v>
      </c>
      <c r="K139" s="94">
        <v>23158</v>
      </c>
      <c r="L139" s="7" t="s">
        <v>922</v>
      </c>
      <c r="M139" s="100">
        <f t="shared" si="25"/>
        <v>13073800</v>
      </c>
      <c r="N139" s="100">
        <f t="shared" si="26"/>
        <v>2418450</v>
      </c>
      <c r="O139" s="101">
        <v>0</v>
      </c>
      <c r="P139" s="101">
        <f t="shared" si="21"/>
        <v>0</v>
      </c>
      <c r="Q139" s="101">
        <f t="shared" si="21"/>
        <v>0</v>
      </c>
      <c r="R139" s="9">
        <f t="shared" si="27"/>
        <v>2418450</v>
      </c>
      <c r="S139" s="9">
        <v>4396000</v>
      </c>
      <c r="T139" s="10">
        <f t="shared" si="28"/>
        <v>1307380</v>
      </c>
      <c r="U139" s="10">
        <v>0</v>
      </c>
      <c r="V139" s="12">
        <f t="shared" si="29"/>
        <v>1307380</v>
      </c>
      <c r="W139" s="12">
        <f t="shared" si="22"/>
        <v>1307380</v>
      </c>
      <c r="X139" s="9">
        <f t="shared" si="23"/>
        <v>1111070</v>
      </c>
      <c r="Y139" s="10">
        <f t="shared" si="24"/>
        <v>0</v>
      </c>
    </row>
    <row r="140" spans="1:25" ht="16.5">
      <c r="A140" s="7">
        <v>136</v>
      </c>
      <c r="B140" s="52">
        <v>818</v>
      </c>
      <c r="C140" s="95" t="s">
        <v>625</v>
      </c>
      <c r="D140" s="94">
        <v>26849</v>
      </c>
      <c r="E140" s="94">
        <v>21945</v>
      </c>
      <c r="F140" s="94">
        <v>4904</v>
      </c>
      <c r="G140" s="94">
        <v>0</v>
      </c>
      <c r="H140" s="94">
        <v>167747</v>
      </c>
      <c r="I140" s="94">
        <v>177967</v>
      </c>
      <c r="J140" s="94">
        <v>36939</v>
      </c>
      <c r="K140" s="94">
        <v>63492</v>
      </c>
      <c r="L140" s="7" t="s">
        <v>922</v>
      </c>
      <c r="M140" s="100">
        <f t="shared" si="25"/>
        <v>21993950</v>
      </c>
      <c r="N140" s="100">
        <f t="shared" si="26"/>
        <v>6364000</v>
      </c>
      <c r="O140" s="101">
        <v>0</v>
      </c>
      <c r="P140" s="101">
        <f t="shared" si="21"/>
        <v>0</v>
      </c>
      <c r="Q140" s="101">
        <f t="shared" si="21"/>
        <v>0</v>
      </c>
      <c r="R140" s="9">
        <f t="shared" si="27"/>
        <v>6364000</v>
      </c>
      <c r="S140" s="9">
        <v>10303000</v>
      </c>
      <c r="T140" s="10">
        <f t="shared" si="28"/>
        <v>2199395</v>
      </c>
      <c r="U140" s="10">
        <v>100000</v>
      </c>
      <c r="V140" s="12">
        <f t="shared" si="29"/>
        <v>2299395</v>
      </c>
      <c r="W140" s="12">
        <f t="shared" si="22"/>
        <v>2299395</v>
      </c>
      <c r="X140" s="9">
        <f t="shared" si="23"/>
        <v>4064605</v>
      </c>
      <c r="Y140" s="10">
        <f t="shared" si="24"/>
        <v>0</v>
      </c>
    </row>
    <row r="141" spans="1:25" ht="16.5">
      <c r="A141" s="7">
        <v>137</v>
      </c>
      <c r="B141" s="52">
        <v>820</v>
      </c>
      <c r="C141" s="95" t="s">
        <v>626</v>
      </c>
      <c r="D141" s="94">
        <v>67690</v>
      </c>
      <c r="E141" s="94">
        <v>51654</v>
      </c>
      <c r="F141" s="94">
        <v>16036</v>
      </c>
      <c r="G141" s="94">
        <v>0</v>
      </c>
      <c r="H141" s="94">
        <v>666505</v>
      </c>
      <c r="I141" s="94">
        <v>172089</v>
      </c>
      <c r="J141" s="94">
        <v>110000</v>
      </c>
      <c r="K141" s="94">
        <v>227243</v>
      </c>
      <c r="L141" s="7" t="s">
        <v>922</v>
      </c>
      <c r="M141" s="100">
        <f t="shared" si="25"/>
        <v>61777300</v>
      </c>
      <c r="N141" s="100">
        <f t="shared" si="26"/>
        <v>20246650</v>
      </c>
      <c r="O141" s="101">
        <v>0</v>
      </c>
      <c r="P141" s="101">
        <f t="shared" si="21"/>
        <v>0</v>
      </c>
      <c r="Q141" s="101">
        <f t="shared" si="21"/>
        <v>0</v>
      </c>
      <c r="R141" s="9">
        <f t="shared" si="27"/>
        <v>20246650</v>
      </c>
      <c r="S141" s="9">
        <v>15305000</v>
      </c>
      <c r="T141" s="10">
        <f t="shared" si="28"/>
        <v>6177730</v>
      </c>
      <c r="U141" s="10">
        <v>0</v>
      </c>
      <c r="V141" s="12">
        <f t="shared" si="29"/>
        <v>6177730</v>
      </c>
      <c r="W141" s="12">
        <f t="shared" si="22"/>
        <v>6177730</v>
      </c>
      <c r="X141" s="9">
        <f t="shared" si="23"/>
        <v>14068920</v>
      </c>
      <c r="Y141" s="10">
        <f t="shared" si="24"/>
        <v>0</v>
      </c>
    </row>
    <row r="142" spans="1:25" ht="16.5">
      <c r="A142" s="7">
        <v>138</v>
      </c>
      <c r="B142" s="52">
        <v>821</v>
      </c>
      <c r="C142" s="95" t="s">
        <v>627</v>
      </c>
      <c r="D142" s="94">
        <v>11565</v>
      </c>
      <c r="E142" s="94">
        <v>8011</v>
      </c>
      <c r="F142" s="94">
        <v>3554</v>
      </c>
      <c r="G142" s="94">
        <v>776</v>
      </c>
      <c r="H142" s="94">
        <v>52525</v>
      </c>
      <c r="I142" s="94">
        <v>39654</v>
      </c>
      <c r="J142" s="94">
        <v>9686</v>
      </c>
      <c r="K142" s="94">
        <v>19911</v>
      </c>
      <c r="L142" s="7" t="s">
        <v>921</v>
      </c>
      <c r="M142" s="100">
        <f t="shared" si="25"/>
        <v>7991150</v>
      </c>
      <c r="N142" s="100">
        <f t="shared" si="26"/>
        <v>3715650</v>
      </c>
      <c r="O142" s="101">
        <v>0</v>
      </c>
      <c r="P142" s="101">
        <f t="shared" si="21"/>
        <v>0</v>
      </c>
      <c r="Q142" s="101">
        <f t="shared" si="21"/>
        <v>0</v>
      </c>
      <c r="R142" s="9">
        <f t="shared" si="27"/>
        <v>3715650</v>
      </c>
      <c r="S142" s="9">
        <v>4880000</v>
      </c>
      <c r="T142" s="10">
        <f t="shared" si="28"/>
        <v>799115</v>
      </c>
      <c r="U142" s="10">
        <v>0</v>
      </c>
      <c r="V142" s="12">
        <f t="shared" si="29"/>
        <v>799115</v>
      </c>
      <c r="W142" s="12">
        <f t="shared" si="22"/>
        <v>799115</v>
      </c>
      <c r="X142" s="9">
        <f t="shared" si="23"/>
        <v>2916535</v>
      </c>
      <c r="Y142" s="10">
        <f t="shared" si="24"/>
        <v>0</v>
      </c>
    </row>
    <row r="143" spans="1:25" ht="16.5">
      <c r="A143" s="7">
        <v>139</v>
      </c>
      <c r="B143" s="52">
        <v>826</v>
      </c>
      <c r="C143" s="95" t="s">
        <v>628</v>
      </c>
      <c r="D143" s="94">
        <v>91</v>
      </c>
      <c r="E143" s="94">
        <v>91</v>
      </c>
      <c r="F143" s="94">
        <v>0</v>
      </c>
      <c r="G143" s="94">
        <v>0</v>
      </c>
      <c r="H143" s="94">
        <v>1</v>
      </c>
      <c r="I143" s="94">
        <v>7</v>
      </c>
      <c r="J143" s="94">
        <v>0</v>
      </c>
      <c r="K143" s="94">
        <v>0</v>
      </c>
      <c r="L143" s="7" t="s">
        <v>922</v>
      </c>
      <c r="M143" s="100">
        <f t="shared" si="25"/>
        <v>5000</v>
      </c>
      <c r="N143" s="100">
        <f t="shared" si="26"/>
        <v>4550</v>
      </c>
      <c r="O143" s="101">
        <v>0</v>
      </c>
      <c r="P143" s="101">
        <f t="shared" si="21"/>
        <v>0</v>
      </c>
      <c r="Q143" s="101">
        <f t="shared" si="21"/>
        <v>0</v>
      </c>
      <c r="R143" s="9">
        <f t="shared" si="27"/>
        <v>4550</v>
      </c>
      <c r="S143" s="9">
        <v>0</v>
      </c>
      <c r="T143" s="10">
        <f t="shared" si="28"/>
        <v>0</v>
      </c>
      <c r="U143" s="10">
        <v>0</v>
      </c>
      <c r="V143" s="12">
        <f t="shared" si="29"/>
        <v>0</v>
      </c>
      <c r="W143" s="12">
        <f t="shared" si="22"/>
        <v>0</v>
      </c>
      <c r="X143" s="9">
        <f t="shared" si="23"/>
        <v>4550</v>
      </c>
      <c r="Y143" s="10">
        <f t="shared" si="24"/>
        <v>0</v>
      </c>
    </row>
    <row r="144" spans="1:25" ht="16.5">
      <c r="A144" s="7">
        <v>140</v>
      </c>
      <c r="B144" s="52">
        <v>827</v>
      </c>
      <c r="C144" s="95" t="s">
        <v>629</v>
      </c>
      <c r="D144" s="94">
        <v>62</v>
      </c>
      <c r="E144" s="94">
        <v>40</v>
      </c>
      <c r="F144" s="94">
        <v>22</v>
      </c>
      <c r="G144" s="94">
        <v>0</v>
      </c>
      <c r="H144" s="94">
        <v>1005</v>
      </c>
      <c r="I144" s="94">
        <v>2</v>
      </c>
      <c r="J144" s="94">
        <v>592</v>
      </c>
      <c r="K144" s="94">
        <v>157</v>
      </c>
      <c r="L144" s="7" t="s">
        <v>922</v>
      </c>
      <c r="M144" s="100">
        <f t="shared" si="25"/>
        <v>66250</v>
      </c>
      <c r="N144" s="100">
        <f t="shared" si="26"/>
        <v>40550</v>
      </c>
      <c r="O144" s="101">
        <v>0</v>
      </c>
      <c r="P144" s="101">
        <f t="shared" si="21"/>
        <v>0</v>
      </c>
      <c r="Q144" s="101">
        <f t="shared" si="21"/>
        <v>0</v>
      </c>
      <c r="R144" s="9">
        <f t="shared" si="27"/>
        <v>40550</v>
      </c>
      <c r="S144" s="9">
        <v>8000</v>
      </c>
      <c r="T144" s="10">
        <f t="shared" si="28"/>
        <v>6625</v>
      </c>
      <c r="U144" s="10">
        <v>0</v>
      </c>
      <c r="V144" s="12">
        <f t="shared" si="29"/>
        <v>6625</v>
      </c>
      <c r="W144" s="12">
        <f t="shared" si="22"/>
        <v>6625</v>
      </c>
      <c r="X144" s="9">
        <f t="shared" si="23"/>
        <v>33925</v>
      </c>
      <c r="Y144" s="10">
        <f t="shared" si="24"/>
        <v>0</v>
      </c>
    </row>
    <row r="145" spans="1:25" ht="16.5">
      <c r="A145" s="7">
        <v>141</v>
      </c>
      <c r="B145" s="52">
        <v>829</v>
      </c>
      <c r="C145" s="95" t="s">
        <v>655</v>
      </c>
      <c r="D145" s="94">
        <v>1242</v>
      </c>
      <c r="E145" s="94">
        <v>1099</v>
      </c>
      <c r="F145" s="94">
        <v>143</v>
      </c>
      <c r="G145" s="94">
        <v>0</v>
      </c>
      <c r="H145" s="94">
        <v>10701</v>
      </c>
      <c r="I145" s="94">
        <v>47960</v>
      </c>
      <c r="J145" s="94">
        <v>2475</v>
      </c>
      <c r="K145" s="94">
        <v>2641</v>
      </c>
      <c r="L145" s="7" t="s">
        <v>921</v>
      </c>
      <c r="M145" s="100">
        <f t="shared" si="25"/>
        <v>3537350</v>
      </c>
      <c r="N145" s="100">
        <f t="shared" si="26"/>
        <v>580850</v>
      </c>
      <c r="O145" s="101">
        <v>0</v>
      </c>
      <c r="P145" s="101">
        <f t="shared" si="21"/>
        <v>0</v>
      </c>
      <c r="Q145" s="101">
        <f t="shared" si="21"/>
        <v>0</v>
      </c>
      <c r="R145" s="9">
        <f t="shared" si="27"/>
        <v>580850</v>
      </c>
      <c r="S145" s="9">
        <v>1491000</v>
      </c>
      <c r="T145" s="10">
        <f t="shared" si="28"/>
        <v>353735</v>
      </c>
      <c r="U145" s="10">
        <v>0</v>
      </c>
      <c r="V145" s="12">
        <f t="shared" si="29"/>
        <v>353735</v>
      </c>
      <c r="W145" s="12">
        <f t="shared" si="22"/>
        <v>353735</v>
      </c>
      <c r="X145" s="9">
        <f t="shared" si="23"/>
        <v>227115</v>
      </c>
      <c r="Y145" s="10">
        <f t="shared" si="24"/>
        <v>0</v>
      </c>
    </row>
    <row r="146" spans="1:25" ht="16.5">
      <c r="A146" s="7">
        <v>142</v>
      </c>
      <c r="B146" s="52">
        <v>830</v>
      </c>
      <c r="C146" s="95" t="s">
        <v>792</v>
      </c>
      <c r="D146" s="94">
        <v>4251</v>
      </c>
      <c r="E146" s="94">
        <v>3285</v>
      </c>
      <c r="F146" s="94">
        <v>966</v>
      </c>
      <c r="G146" s="94">
        <v>0</v>
      </c>
      <c r="H146" s="94">
        <v>2687</v>
      </c>
      <c r="I146" s="94">
        <v>1428</v>
      </c>
      <c r="J146" s="94">
        <v>340</v>
      </c>
      <c r="K146" s="94">
        <v>1094</v>
      </c>
      <c r="L146" s="7" t="s">
        <v>922</v>
      </c>
      <c r="M146" s="100">
        <f t="shared" si="25"/>
        <v>480950</v>
      </c>
      <c r="N146" s="100">
        <f t="shared" si="26"/>
        <v>284250</v>
      </c>
      <c r="O146" s="101">
        <v>0</v>
      </c>
      <c r="P146" s="101">
        <f t="shared" si="21"/>
        <v>0</v>
      </c>
      <c r="Q146" s="101">
        <f t="shared" si="21"/>
        <v>0</v>
      </c>
      <c r="R146" s="9">
        <f t="shared" si="27"/>
        <v>284250</v>
      </c>
      <c r="S146" s="9">
        <v>362000</v>
      </c>
      <c r="T146" s="10">
        <f t="shared" si="28"/>
        <v>48095</v>
      </c>
      <c r="U146" s="10">
        <v>0</v>
      </c>
      <c r="V146" s="12">
        <f t="shared" si="29"/>
        <v>48095</v>
      </c>
      <c r="W146" s="12">
        <f t="shared" si="22"/>
        <v>48095</v>
      </c>
      <c r="X146" s="9">
        <f t="shared" si="23"/>
        <v>236155</v>
      </c>
      <c r="Y146" s="10">
        <f t="shared" si="24"/>
        <v>0</v>
      </c>
    </row>
    <row r="147" spans="1:25" ht="16.5">
      <c r="A147" s="7">
        <v>143</v>
      </c>
      <c r="B147" s="52">
        <v>832</v>
      </c>
      <c r="C147" s="95" t="s">
        <v>630</v>
      </c>
      <c r="D147" s="94">
        <v>23</v>
      </c>
      <c r="E147" s="94">
        <v>22</v>
      </c>
      <c r="F147" s="94">
        <v>1</v>
      </c>
      <c r="G147" s="94">
        <v>16</v>
      </c>
      <c r="H147" s="94">
        <v>36</v>
      </c>
      <c r="I147" s="94">
        <v>52</v>
      </c>
      <c r="J147" s="94">
        <v>6</v>
      </c>
      <c r="K147" s="94">
        <v>12</v>
      </c>
      <c r="L147" s="7" t="s">
        <v>922</v>
      </c>
      <c r="M147" s="100">
        <f t="shared" si="25"/>
        <v>6450</v>
      </c>
      <c r="N147" s="100">
        <f t="shared" si="26"/>
        <v>2050</v>
      </c>
      <c r="O147" s="101">
        <v>0</v>
      </c>
      <c r="P147" s="101">
        <f t="shared" si="21"/>
        <v>0</v>
      </c>
      <c r="Q147" s="101">
        <f t="shared" si="21"/>
        <v>0</v>
      </c>
      <c r="R147" s="9">
        <f t="shared" si="27"/>
        <v>2050</v>
      </c>
      <c r="S147" s="9">
        <v>39000</v>
      </c>
      <c r="T147" s="10">
        <f t="shared" si="28"/>
        <v>645</v>
      </c>
      <c r="U147" s="10">
        <v>0</v>
      </c>
      <c r="V147" s="12">
        <f t="shared" si="29"/>
        <v>645</v>
      </c>
      <c r="W147" s="12">
        <f t="shared" si="22"/>
        <v>645</v>
      </c>
      <c r="X147" s="9">
        <f t="shared" si="23"/>
        <v>1405</v>
      </c>
      <c r="Y147" s="10">
        <f t="shared" si="24"/>
        <v>0</v>
      </c>
    </row>
    <row r="148" spans="1:25" ht="16.5">
      <c r="A148" s="7">
        <v>144</v>
      </c>
      <c r="B148" s="52">
        <v>833</v>
      </c>
      <c r="C148" s="95" t="s">
        <v>897</v>
      </c>
      <c r="D148" s="94">
        <v>0</v>
      </c>
      <c r="E148" s="94">
        <v>0</v>
      </c>
      <c r="F148" s="94">
        <v>0</v>
      </c>
      <c r="G148" s="94">
        <v>0</v>
      </c>
      <c r="H148" s="94">
        <v>17003</v>
      </c>
      <c r="I148" s="94">
        <v>2</v>
      </c>
      <c r="J148" s="94">
        <v>7004</v>
      </c>
      <c r="K148" s="94">
        <v>3895</v>
      </c>
      <c r="L148" s="7" t="s">
        <v>922</v>
      </c>
      <c r="M148" s="100">
        <f t="shared" si="25"/>
        <v>1155450</v>
      </c>
      <c r="N148" s="100">
        <f t="shared" si="26"/>
        <v>544950</v>
      </c>
      <c r="O148" s="101">
        <v>0</v>
      </c>
      <c r="P148" s="101">
        <f t="shared" si="21"/>
        <v>0</v>
      </c>
      <c r="Q148" s="101">
        <f t="shared" si="21"/>
        <v>0</v>
      </c>
      <c r="R148" s="9">
        <f t="shared" si="27"/>
        <v>544950</v>
      </c>
      <c r="S148" s="9">
        <v>17000</v>
      </c>
      <c r="T148" s="10">
        <f t="shared" si="28"/>
        <v>17000</v>
      </c>
      <c r="U148" s="10">
        <v>0</v>
      </c>
      <c r="V148" s="12">
        <f t="shared" si="29"/>
        <v>17000</v>
      </c>
      <c r="W148" s="12">
        <f t="shared" si="22"/>
        <v>17000</v>
      </c>
      <c r="X148" s="9">
        <f t="shared" si="23"/>
        <v>527950</v>
      </c>
      <c r="Y148" s="10">
        <f t="shared" si="24"/>
        <v>0</v>
      </c>
    </row>
    <row r="149" spans="1:25" ht="16.5">
      <c r="A149" s="7">
        <v>145</v>
      </c>
      <c r="B149" s="52">
        <v>834</v>
      </c>
      <c r="C149" s="95" t="s">
        <v>836</v>
      </c>
      <c r="D149" s="94">
        <v>1154</v>
      </c>
      <c r="E149" s="94">
        <v>824</v>
      </c>
      <c r="F149" s="94">
        <v>330</v>
      </c>
      <c r="G149" s="94">
        <v>0</v>
      </c>
      <c r="H149" s="94">
        <v>5403</v>
      </c>
      <c r="I149" s="94">
        <v>926</v>
      </c>
      <c r="J149" s="94">
        <v>1411</v>
      </c>
      <c r="K149" s="94">
        <v>1179</v>
      </c>
      <c r="L149" s="7" t="s">
        <v>922</v>
      </c>
      <c r="M149" s="100">
        <f t="shared" si="25"/>
        <v>514800</v>
      </c>
      <c r="N149" s="100">
        <f t="shared" si="26"/>
        <v>187200</v>
      </c>
      <c r="O149" s="101">
        <v>0</v>
      </c>
      <c r="P149" s="101">
        <f t="shared" si="21"/>
        <v>0</v>
      </c>
      <c r="Q149" s="101">
        <f t="shared" si="21"/>
        <v>0</v>
      </c>
      <c r="R149" s="9">
        <f t="shared" si="27"/>
        <v>187200</v>
      </c>
      <c r="S149" s="9">
        <v>266000</v>
      </c>
      <c r="T149" s="10">
        <f t="shared" si="28"/>
        <v>51480</v>
      </c>
      <c r="U149" s="10">
        <v>0</v>
      </c>
      <c r="V149" s="12">
        <f t="shared" si="29"/>
        <v>51480</v>
      </c>
      <c r="W149" s="12">
        <f t="shared" si="22"/>
        <v>51480</v>
      </c>
      <c r="X149" s="9">
        <f t="shared" si="23"/>
        <v>135720</v>
      </c>
      <c r="Y149" s="10">
        <f t="shared" si="24"/>
        <v>0</v>
      </c>
    </row>
    <row r="150" spans="1:25" ht="16.5">
      <c r="A150" s="7">
        <v>146</v>
      </c>
      <c r="B150" s="52">
        <v>840</v>
      </c>
      <c r="C150" s="95" t="s">
        <v>631</v>
      </c>
      <c r="D150" s="94">
        <v>44132</v>
      </c>
      <c r="E150" s="94">
        <v>38097</v>
      </c>
      <c r="F150" s="94">
        <v>6035</v>
      </c>
      <c r="G150" s="94">
        <v>0</v>
      </c>
      <c r="H150" s="94">
        <v>56484</v>
      </c>
      <c r="I150" s="94">
        <v>25680</v>
      </c>
      <c r="J150" s="94">
        <v>12516</v>
      </c>
      <c r="K150" s="94">
        <v>18978</v>
      </c>
      <c r="L150" s="7" t="s">
        <v>921</v>
      </c>
      <c r="M150" s="100">
        <f t="shared" si="25"/>
        <v>9440750</v>
      </c>
      <c r="N150" s="100">
        <f t="shared" si="26"/>
        <v>5657750</v>
      </c>
      <c r="O150" s="101">
        <v>0</v>
      </c>
      <c r="P150" s="101">
        <f t="shared" si="21"/>
        <v>0</v>
      </c>
      <c r="Q150" s="101">
        <f t="shared" si="21"/>
        <v>0</v>
      </c>
      <c r="R150" s="9">
        <f t="shared" si="27"/>
        <v>5657750</v>
      </c>
      <c r="S150" s="9">
        <v>4679000</v>
      </c>
      <c r="T150" s="10">
        <f t="shared" si="28"/>
        <v>944075</v>
      </c>
      <c r="U150" s="10">
        <v>0</v>
      </c>
      <c r="V150" s="12">
        <f t="shared" si="29"/>
        <v>944075</v>
      </c>
      <c r="W150" s="12">
        <f t="shared" si="22"/>
        <v>944075</v>
      </c>
      <c r="X150" s="9">
        <f t="shared" si="23"/>
        <v>4713675</v>
      </c>
      <c r="Y150" s="10">
        <f t="shared" si="24"/>
        <v>0</v>
      </c>
    </row>
    <row r="151" spans="1:25" ht="16.5">
      <c r="A151" s="7">
        <v>147</v>
      </c>
      <c r="B151" s="52">
        <v>841</v>
      </c>
      <c r="C151" s="95" t="s">
        <v>632</v>
      </c>
      <c r="D151" s="94">
        <v>9837</v>
      </c>
      <c r="E151" s="94">
        <v>3563</v>
      </c>
      <c r="F151" s="94">
        <v>6274</v>
      </c>
      <c r="G151" s="94">
        <v>0</v>
      </c>
      <c r="H151" s="94">
        <v>101738</v>
      </c>
      <c r="I151" s="94">
        <v>15621</v>
      </c>
      <c r="J151" s="94">
        <v>36925</v>
      </c>
      <c r="K151" s="94">
        <v>20225</v>
      </c>
      <c r="L151" s="7" t="s">
        <v>921</v>
      </c>
      <c r="M151" s="100">
        <f t="shared" si="25"/>
        <v>11760400</v>
      </c>
      <c r="N151" s="100">
        <f t="shared" si="26"/>
        <v>6520550</v>
      </c>
      <c r="O151" s="101">
        <v>0</v>
      </c>
      <c r="P151" s="101">
        <f t="shared" si="21"/>
        <v>0</v>
      </c>
      <c r="Q151" s="101">
        <f t="shared" si="21"/>
        <v>0</v>
      </c>
      <c r="R151" s="9">
        <f t="shared" si="27"/>
        <v>6520550</v>
      </c>
      <c r="S151" s="9">
        <v>4999000</v>
      </c>
      <c r="T151" s="10">
        <f t="shared" si="28"/>
        <v>1176040</v>
      </c>
      <c r="U151" s="10">
        <v>0</v>
      </c>
      <c r="V151" s="12">
        <f t="shared" si="29"/>
        <v>1176040</v>
      </c>
      <c r="W151" s="12">
        <f t="shared" si="22"/>
        <v>1176040</v>
      </c>
      <c r="X151" s="9">
        <f t="shared" si="23"/>
        <v>5344510</v>
      </c>
      <c r="Y151" s="10">
        <f t="shared" si="24"/>
        <v>0</v>
      </c>
    </row>
    <row r="152" spans="1:25" ht="16.5">
      <c r="A152" s="7">
        <v>148</v>
      </c>
      <c r="B152" s="52">
        <v>842</v>
      </c>
      <c r="C152" s="95" t="s">
        <v>854</v>
      </c>
      <c r="D152" s="94">
        <v>1758</v>
      </c>
      <c r="E152" s="94">
        <v>1521</v>
      </c>
      <c r="F152" s="94">
        <v>237</v>
      </c>
      <c r="G152" s="94">
        <v>0</v>
      </c>
      <c r="H152" s="94">
        <v>7939</v>
      </c>
      <c r="I152" s="94">
        <v>3609</v>
      </c>
      <c r="J152" s="94">
        <v>2006</v>
      </c>
      <c r="K152" s="94">
        <v>2116</v>
      </c>
      <c r="L152" s="7" t="s">
        <v>922</v>
      </c>
      <c r="M152" s="100">
        <f t="shared" si="25"/>
        <v>856150</v>
      </c>
      <c r="N152" s="100">
        <f t="shared" si="26"/>
        <v>294000</v>
      </c>
      <c r="O152" s="101">
        <v>0</v>
      </c>
      <c r="P152" s="101">
        <f t="shared" si="21"/>
        <v>0</v>
      </c>
      <c r="Q152" s="101">
        <f t="shared" si="21"/>
        <v>0</v>
      </c>
      <c r="R152" s="9">
        <f t="shared" si="27"/>
        <v>294000</v>
      </c>
      <c r="S152" s="9">
        <v>503000</v>
      </c>
      <c r="T152" s="10">
        <f t="shared" si="28"/>
        <v>85615</v>
      </c>
      <c r="U152" s="10">
        <v>0</v>
      </c>
      <c r="V152" s="12">
        <f t="shared" si="29"/>
        <v>85615</v>
      </c>
      <c r="W152" s="12">
        <f t="shared" si="22"/>
        <v>85615</v>
      </c>
      <c r="X152" s="9">
        <f t="shared" si="23"/>
        <v>208385</v>
      </c>
      <c r="Y152" s="10">
        <f t="shared" si="24"/>
        <v>0</v>
      </c>
    </row>
    <row r="153" spans="1:25" ht="16.5">
      <c r="A153" s="7">
        <v>149</v>
      </c>
      <c r="B153" s="52">
        <v>843</v>
      </c>
      <c r="C153" s="95" t="s">
        <v>633</v>
      </c>
      <c r="D153" s="94">
        <v>11182</v>
      </c>
      <c r="E153" s="94">
        <v>7673</v>
      </c>
      <c r="F153" s="94">
        <v>3509</v>
      </c>
      <c r="G153" s="94">
        <v>0</v>
      </c>
      <c r="H153" s="94">
        <v>59527</v>
      </c>
      <c r="I153" s="94">
        <v>20753</v>
      </c>
      <c r="J153" s="94">
        <v>12896</v>
      </c>
      <c r="K153" s="94">
        <v>16869</v>
      </c>
      <c r="L153" s="7" t="s">
        <v>922</v>
      </c>
      <c r="M153" s="100">
        <f t="shared" si="25"/>
        <v>6061200</v>
      </c>
      <c r="N153" s="100">
        <f t="shared" si="26"/>
        <v>2047350</v>
      </c>
      <c r="O153" s="101">
        <v>0</v>
      </c>
      <c r="P153" s="101">
        <f t="shared" si="21"/>
        <v>0</v>
      </c>
      <c r="Q153" s="101">
        <f t="shared" si="21"/>
        <v>0</v>
      </c>
      <c r="R153" s="9">
        <f t="shared" si="27"/>
        <v>2047350</v>
      </c>
      <c r="S153" s="9">
        <v>3950000</v>
      </c>
      <c r="T153" s="10">
        <f t="shared" si="28"/>
        <v>606120</v>
      </c>
      <c r="U153" s="10">
        <v>0</v>
      </c>
      <c r="V153" s="12">
        <f t="shared" si="29"/>
        <v>606120</v>
      </c>
      <c r="W153" s="12">
        <f t="shared" si="22"/>
        <v>606120</v>
      </c>
      <c r="X153" s="9">
        <f t="shared" si="23"/>
        <v>1441230</v>
      </c>
      <c r="Y153" s="10">
        <f t="shared" si="24"/>
        <v>0</v>
      </c>
    </row>
    <row r="154" spans="1:25" ht="16.5">
      <c r="A154" s="7">
        <v>150</v>
      </c>
      <c r="B154" s="52">
        <v>844</v>
      </c>
      <c r="C154" s="95" t="s">
        <v>634</v>
      </c>
      <c r="D154" s="94">
        <v>1805</v>
      </c>
      <c r="E154" s="94">
        <v>961</v>
      </c>
      <c r="F154" s="94">
        <v>844</v>
      </c>
      <c r="G154" s="94">
        <v>6</v>
      </c>
      <c r="H154" s="94">
        <v>3793</v>
      </c>
      <c r="I154" s="94">
        <v>1375</v>
      </c>
      <c r="J154" s="94">
        <v>960</v>
      </c>
      <c r="K154" s="94">
        <v>1086</v>
      </c>
      <c r="L154" s="7" t="s">
        <v>922</v>
      </c>
      <c r="M154" s="100">
        <f t="shared" si="25"/>
        <v>436000</v>
      </c>
      <c r="N154" s="100">
        <f t="shared" si="26"/>
        <v>192550</v>
      </c>
      <c r="O154" s="101">
        <v>0</v>
      </c>
      <c r="P154" s="101">
        <f t="shared" si="21"/>
        <v>0</v>
      </c>
      <c r="Q154" s="101">
        <f t="shared" si="21"/>
        <v>0</v>
      </c>
      <c r="R154" s="9">
        <f t="shared" si="27"/>
        <v>192550</v>
      </c>
      <c r="S154" s="9">
        <v>769000</v>
      </c>
      <c r="T154" s="10">
        <f t="shared" si="28"/>
        <v>43600</v>
      </c>
      <c r="U154" s="10">
        <v>0</v>
      </c>
      <c r="V154" s="12">
        <f t="shared" si="29"/>
        <v>43600</v>
      </c>
      <c r="W154" s="12">
        <f t="shared" si="22"/>
        <v>43600</v>
      </c>
      <c r="X154" s="9">
        <f t="shared" si="23"/>
        <v>148950</v>
      </c>
      <c r="Y154" s="10">
        <f t="shared" si="24"/>
        <v>0</v>
      </c>
    </row>
    <row r="155" spans="1:25" ht="16.5">
      <c r="A155" s="7">
        <v>151</v>
      </c>
      <c r="B155" s="52">
        <v>847</v>
      </c>
      <c r="C155" s="95" t="s">
        <v>635</v>
      </c>
      <c r="D155" s="94">
        <v>2162</v>
      </c>
      <c r="E155" s="94">
        <v>1078</v>
      </c>
      <c r="F155" s="94">
        <v>1084</v>
      </c>
      <c r="G155" s="94">
        <v>0</v>
      </c>
      <c r="H155" s="94">
        <v>9737</v>
      </c>
      <c r="I155" s="94">
        <v>1173</v>
      </c>
      <c r="J155" s="94">
        <v>2875</v>
      </c>
      <c r="K155" s="94">
        <v>2528</v>
      </c>
      <c r="L155" s="7" t="s">
        <v>922</v>
      </c>
      <c r="M155" s="100">
        <f t="shared" si="25"/>
        <v>870300</v>
      </c>
      <c r="N155" s="100">
        <f t="shared" si="26"/>
        <v>378250</v>
      </c>
      <c r="O155" s="101">
        <v>0</v>
      </c>
      <c r="P155" s="101">
        <f t="shared" si="21"/>
        <v>0</v>
      </c>
      <c r="Q155" s="101">
        <f t="shared" si="21"/>
        <v>0</v>
      </c>
      <c r="R155" s="9">
        <f t="shared" si="27"/>
        <v>378250</v>
      </c>
      <c r="S155" s="9">
        <v>973000</v>
      </c>
      <c r="T155" s="10">
        <f t="shared" si="28"/>
        <v>87030</v>
      </c>
      <c r="U155" s="10">
        <v>0</v>
      </c>
      <c r="V155" s="12">
        <f t="shared" si="29"/>
        <v>87030</v>
      </c>
      <c r="W155" s="12">
        <f t="shared" si="22"/>
        <v>87030</v>
      </c>
      <c r="X155" s="9">
        <f t="shared" si="23"/>
        <v>291220</v>
      </c>
      <c r="Y155" s="10">
        <f t="shared" si="24"/>
        <v>0</v>
      </c>
    </row>
    <row r="156" spans="1:25" ht="16.5">
      <c r="A156" s="7">
        <v>152</v>
      </c>
      <c r="B156" s="52">
        <v>852</v>
      </c>
      <c r="C156" s="95" t="s">
        <v>636</v>
      </c>
      <c r="D156" s="94">
        <v>13666</v>
      </c>
      <c r="E156" s="94">
        <v>10429</v>
      </c>
      <c r="F156" s="94">
        <v>3237</v>
      </c>
      <c r="G156" s="94">
        <v>183</v>
      </c>
      <c r="H156" s="94">
        <v>77053</v>
      </c>
      <c r="I156" s="94">
        <v>22430</v>
      </c>
      <c r="J156" s="94">
        <v>14610</v>
      </c>
      <c r="K156" s="94">
        <v>26300</v>
      </c>
      <c r="L156" s="7" t="s">
        <v>922</v>
      </c>
      <c r="M156" s="100">
        <f t="shared" si="25"/>
        <v>7464600</v>
      </c>
      <c r="N156" s="100">
        <f t="shared" si="26"/>
        <v>2728800</v>
      </c>
      <c r="O156" s="101">
        <v>0</v>
      </c>
      <c r="P156" s="101">
        <f t="shared" si="21"/>
        <v>0</v>
      </c>
      <c r="Q156" s="101">
        <f t="shared" si="21"/>
        <v>0</v>
      </c>
      <c r="R156" s="9">
        <f t="shared" si="27"/>
        <v>2728800</v>
      </c>
      <c r="S156" s="9">
        <v>2623000</v>
      </c>
      <c r="T156" s="10">
        <f t="shared" si="28"/>
        <v>746460</v>
      </c>
      <c r="U156" s="10">
        <v>0</v>
      </c>
      <c r="V156" s="12">
        <f t="shared" si="29"/>
        <v>746460</v>
      </c>
      <c r="W156" s="12">
        <f t="shared" si="22"/>
        <v>746460</v>
      </c>
      <c r="X156" s="9">
        <f t="shared" si="23"/>
        <v>1982340</v>
      </c>
      <c r="Y156" s="10">
        <f t="shared" si="24"/>
        <v>0</v>
      </c>
    </row>
    <row r="157" spans="1:25" ht="16.5">
      <c r="A157" s="7">
        <v>153</v>
      </c>
      <c r="B157" s="52">
        <v>854</v>
      </c>
      <c r="C157" s="95" t="s">
        <v>637</v>
      </c>
      <c r="D157" s="94">
        <v>61559</v>
      </c>
      <c r="E157" s="94">
        <v>50329</v>
      </c>
      <c r="F157" s="94">
        <v>11230</v>
      </c>
      <c r="G157" s="94">
        <v>0</v>
      </c>
      <c r="H157" s="94">
        <v>221131</v>
      </c>
      <c r="I157" s="94">
        <v>60895</v>
      </c>
      <c r="J157" s="94">
        <v>31875</v>
      </c>
      <c r="K157" s="94">
        <v>54547</v>
      </c>
      <c r="L157" s="7" t="s">
        <v>922</v>
      </c>
      <c r="M157" s="100">
        <f t="shared" si="25"/>
        <v>23914700</v>
      </c>
      <c r="N157" s="100">
        <f t="shared" si="26"/>
        <v>7399050</v>
      </c>
      <c r="O157" s="101">
        <v>0</v>
      </c>
      <c r="P157" s="101">
        <f t="shared" si="21"/>
        <v>0</v>
      </c>
      <c r="Q157" s="101">
        <f t="shared" si="21"/>
        <v>0</v>
      </c>
      <c r="R157" s="9">
        <f t="shared" si="27"/>
        <v>7399050</v>
      </c>
      <c r="S157" s="9">
        <v>22179000</v>
      </c>
      <c r="T157" s="10">
        <f t="shared" si="28"/>
        <v>2391470</v>
      </c>
      <c r="U157" s="10">
        <v>200000</v>
      </c>
      <c r="V157" s="12">
        <f t="shared" si="29"/>
        <v>2591470</v>
      </c>
      <c r="W157" s="12">
        <f t="shared" si="22"/>
        <v>2591470</v>
      </c>
      <c r="X157" s="9">
        <f t="shared" si="23"/>
        <v>4807580</v>
      </c>
      <c r="Y157" s="10">
        <f t="shared" si="24"/>
        <v>0</v>
      </c>
    </row>
    <row r="158" spans="1:25" ht="16.5">
      <c r="A158" s="7">
        <v>154</v>
      </c>
      <c r="B158" s="52">
        <v>855</v>
      </c>
      <c r="C158" s="95" t="s">
        <v>967</v>
      </c>
      <c r="D158" s="94">
        <v>325</v>
      </c>
      <c r="E158" s="94">
        <v>196</v>
      </c>
      <c r="F158" s="94">
        <v>129</v>
      </c>
      <c r="G158" s="94">
        <v>0</v>
      </c>
      <c r="H158" s="94">
        <v>1320</v>
      </c>
      <c r="I158" s="94">
        <v>639</v>
      </c>
      <c r="J158" s="94">
        <v>806</v>
      </c>
      <c r="K158" s="94">
        <v>145</v>
      </c>
      <c r="L158" s="7" t="s">
        <v>921</v>
      </c>
      <c r="M158" s="100">
        <f t="shared" si="25"/>
        <v>186650</v>
      </c>
      <c r="N158" s="100">
        <f t="shared" si="26"/>
        <v>117800</v>
      </c>
      <c r="O158" s="101">
        <v>0</v>
      </c>
      <c r="P158" s="101">
        <f t="shared" si="21"/>
        <v>0</v>
      </c>
      <c r="Q158" s="101">
        <f t="shared" si="21"/>
        <v>0</v>
      </c>
      <c r="R158" s="9">
        <f t="shared" si="27"/>
        <v>117800</v>
      </c>
      <c r="S158" s="9">
        <v>685000</v>
      </c>
      <c r="T158" s="10">
        <f t="shared" si="28"/>
        <v>18665</v>
      </c>
      <c r="U158" s="10">
        <v>0</v>
      </c>
      <c r="V158" s="12">
        <f t="shared" si="29"/>
        <v>18665</v>
      </c>
      <c r="W158" s="12">
        <f t="shared" si="22"/>
        <v>18665</v>
      </c>
      <c r="X158" s="9">
        <f t="shared" si="23"/>
        <v>99135</v>
      </c>
      <c r="Y158" s="10">
        <f t="shared" si="24"/>
        <v>0</v>
      </c>
    </row>
    <row r="159" spans="1:25" ht="16.5">
      <c r="A159" s="7">
        <v>155</v>
      </c>
      <c r="B159" s="52">
        <v>857</v>
      </c>
      <c r="C159" s="95" t="s">
        <v>757</v>
      </c>
      <c r="D159" s="94">
        <v>1772</v>
      </c>
      <c r="E159" s="94">
        <v>1402</v>
      </c>
      <c r="F159" s="94">
        <v>370</v>
      </c>
      <c r="G159" s="94">
        <v>0</v>
      </c>
      <c r="H159" s="94">
        <v>10509</v>
      </c>
      <c r="I159" s="94">
        <v>1182</v>
      </c>
      <c r="J159" s="94">
        <v>1309</v>
      </c>
      <c r="K159" s="94">
        <v>2611</v>
      </c>
      <c r="L159" s="7" t="s">
        <v>922</v>
      </c>
      <c r="M159" s="100">
        <f t="shared" si="25"/>
        <v>1002600</v>
      </c>
      <c r="N159" s="100">
        <f t="shared" si="26"/>
        <v>284600</v>
      </c>
      <c r="O159" s="101">
        <v>0</v>
      </c>
      <c r="P159" s="101">
        <f t="shared" si="21"/>
        <v>0</v>
      </c>
      <c r="Q159" s="101">
        <f t="shared" si="21"/>
        <v>0</v>
      </c>
      <c r="R159" s="9">
        <f t="shared" si="27"/>
        <v>284600</v>
      </c>
      <c r="S159" s="9">
        <v>738000</v>
      </c>
      <c r="T159" s="10">
        <f t="shared" si="28"/>
        <v>100260</v>
      </c>
      <c r="U159" s="10">
        <v>0</v>
      </c>
      <c r="V159" s="12">
        <f t="shared" si="29"/>
        <v>100260</v>
      </c>
      <c r="W159" s="12">
        <f t="shared" si="22"/>
        <v>100260</v>
      </c>
      <c r="X159" s="9">
        <f t="shared" si="23"/>
        <v>184340</v>
      </c>
      <c r="Y159" s="10">
        <f t="shared" si="24"/>
        <v>0</v>
      </c>
    </row>
    <row r="160" spans="1:25" ht="16.5">
      <c r="A160" s="7">
        <v>156</v>
      </c>
      <c r="B160" s="52">
        <v>858</v>
      </c>
      <c r="C160" s="95" t="s">
        <v>861</v>
      </c>
      <c r="D160" s="94">
        <v>5</v>
      </c>
      <c r="E160" s="94">
        <v>5</v>
      </c>
      <c r="F160" s="94">
        <v>0</v>
      </c>
      <c r="G160" s="94">
        <v>0</v>
      </c>
      <c r="H160" s="94">
        <v>1</v>
      </c>
      <c r="I160" s="94">
        <v>1</v>
      </c>
      <c r="J160" s="94">
        <v>0</v>
      </c>
      <c r="K160" s="94">
        <v>0</v>
      </c>
      <c r="L160" s="7" t="s">
        <v>922</v>
      </c>
      <c r="M160" s="100">
        <f t="shared" si="25"/>
        <v>400</v>
      </c>
      <c r="N160" s="100">
        <f t="shared" si="26"/>
        <v>250</v>
      </c>
      <c r="O160" s="101">
        <v>0</v>
      </c>
      <c r="P160" s="101">
        <f t="shared" si="21"/>
        <v>0</v>
      </c>
      <c r="Q160" s="101">
        <f t="shared" si="21"/>
        <v>0</v>
      </c>
      <c r="R160" s="9">
        <f t="shared" si="27"/>
        <v>250</v>
      </c>
      <c r="S160" s="9">
        <v>1000</v>
      </c>
      <c r="T160" s="10">
        <f t="shared" si="28"/>
        <v>40</v>
      </c>
      <c r="U160" s="10">
        <v>0</v>
      </c>
      <c r="V160" s="12">
        <f t="shared" si="29"/>
        <v>40</v>
      </c>
      <c r="W160" s="12">
        <f t="shared" si="22"/>
        <v>40</v>
      </c>
      <c r="X160" s="9">
        <f t="shared" si="23"/>
        <v>210</v>
      </c>
      <c r="Y160" s="10">
        <f t="shared" si="24"/>
        <v>0</v>
      </c>
    </row>
    <row r="161" spans="1:25" ht="16.5">
      <c r="A161" s="7">
        <v>157</v>
      </c>
      <c r="B161" s="52">
        <v>859</v>
      </c>
      <c r="C161" s="95" t="s">
        <v>878</v>
      </c>
      <c r="D161" s="94">
        <v>0</v>
      </c>
      <c r="E161" s="94">
        <v>0</v>
      </c>
      <c r="F161" s="94">
        <v>0</v>
      </c>
      <c r="G161" s="94">
        <v>0</v>
      </c>
      <c r="H161" s="94">
        <v>1969</v>
      </c>
      <c r="I161" s="94">
        <v>1</v>
      </c>
      <c r="J161" s="94">
        <v>860</v>
      </c>
      <c r="K161" s="94">
        <v>877</v>
      </c>
      <c r="L161" s="7" t="s">
        <v>921</v>
      </c>
      <c r="M161" s="100">
        <f t="shared" si="25"/>
        <v>196950</v>
      </c>
      <c r="N161" s="100">
        <f t="shared" si="26"/>
        <v>173700</v>
      </c>
      <c r="O161" s="101">
        <v>0</v>
      </c>
      <c r="P161" s="101">
        <f t="shared" si="21"/>
        <v>0</v>
      </c>
      <c r="Q161" s="101">
        <f t="shared" si="21"/>
        <v>0</v>
      </c>
      <c r="R161" s="9">
        <f t="shared" si="27"/>
        <v>173700</v>
      </c>
      <c r="S161" s="9">
        <v>0</v>
      </c>
      <c r="T161" s="10">
        <f t="shared" si="28"/>
        <v>0</v>
      </c>
      <c r="U161" s="10">
        <v>0</v>
      </c>
      <c r="V161" s="12">
        <f t="shared" si="29"/>
        <v>0</v>
      </c>
      <c r="W161" s="12">
        <f t="shared" si="22"/>
        <v>0</v>
      </c>
      <c r="X161" s="9">
        <f t="shared" si="23"/>
        <v>173700</v>
      </c>
      <c r="Y161" s="10">
        <f t="shared" si="24"/>
        <v>0</v>
      </c>
    </row>
    <row r="162" spans="1:25" ht="16.5">
      <c r="A162" s="7">
        <v>158</v>
      </c>
      <c r="B162" s="52">
        <v>863</v>
      </c>
      <c r="C162" s="95" t="s">
        <v>862</v>
      </c>
      <c r="D162" s="94">
        <v>18748</v>
      </c>
      <c r="E162" s="94">
        <v>7210</v>
      </c>
      <c r="F162" s="94">
        <v>11538</v>
      </c>
      <c r="G162" s="94">
        <v>0</v>
      </c>
      <c r="H162" s="94">
        <v>56548</v>
      </c>
      <c r="I162" s="94">
        <v>18313</v>
      </c>
      <c r="J162" s="94">
        <v>10583</v>
      </c>
      <c r="K162" s="94">
        <v>15945</v>
      </c>
      <c r="L162" s="7" t="s">
        <v>922</v>
      </c>
      <c r="M162" s="100">
        <f t="shared" si="25"/>
        <v>6181450</v>
      </c>
      <c r="N162" s="100">
        <f t="shared" si="26"/>
        <v>2263800</v>
      </c>
      <c r="O162" s="101">
        <v>0</v>
      </c>
      <c r="P162" s="101">
        <f t="shared" si="21"/>
        <v>0</v>
      </c>
      <c r="Q162" s="101">
        <f t="shared" si="21"/>
        <v>0</v>
      </c>
      <c r="R162" s="9">
        <f t="shared" si="27"/>
        <v>2263800</v>
      </c>
      <c r="S162" s="9">
        <v>20859000</v>
      </c>
      <c r="T162" s="10">
        <f t="shared" si="28"/>
        <v>618145</v>
      </c>
      <c r="U162" s="10">
        <v>0</v>
      </c>
      <c r="V162" s="12">
        <f t="shared" si="29"/>
        <v>618145</v>
      </c>
      <c r="W162" s="12">
        <f t="shared" si="22"/>
        <v>618145</v>
      </c>
      <c r="X162" s="9">
        <f t="shared" si="23"/>
        <v>1645655</v>
      </c>
      <c r="Y162" s="10">
        <f t="shared" si="24"/>
        <v>0</v>
      </c>
    </row>
    <row r="163" spans="1:25" ht="16.5">
      <c r="A163" s="7">
        <v>159</v>
      </c>
      <c r="B163" s="52">
        <v>866</v>
      </c>
      <c r="C163" s="95" t="s">
        <v>639</v>
      </c>
      <c r="D163" s="94">
        <v>84</v>
      </c>
      <c r="E163" s="94">
        <v>84</v>
      </c>
      <c r="F163" s="94">
        <v>0</v>
      </c>
      <c r="G163" s="94">
        <v>84</v>
      </c>
      <c r="H163" s="94">
        <v>0</v>
      </c>
      <c r="I163" s="94">
        <v>0</v>
      </c>
      <c r="J163" s="94">
        <v>0</v>
      </c>
      <c r="K163" s="94">
        <v>0</v>
      </c>
      <c r="L163" s="7" t="s">
        <v>922</v>
      </c>
      <c r="M163" s="100">
        <f t="shared" si="25"/>
        <v>4200</v>
      </c>
      <c r="N163" s="100">
        <f t="shared" si="26"/>
        <v>4200</v>
      </c>
      <c r="O163" s="101">
        <v>0</v>
      </c>
      <c r="P163" s="101">
        <f t="shared" si="21"/>
        <v>0</v>
      </c>
      <c r="Q163" s="101">
        <f t="shared" si="21"/>
        <v>0</v>
      </c>
      <c r="R163" s="9">
        <f t="shared" si="27"/>
        <v>4200</v>
      </c>
      <c r="S163" s="9">
        <v>36000</v>
      </c>
      <c r="T163" s="10">
        <f t="shared" si="28"/>
        <v>420</v>
      </c>
      <c r="U163" s="10">
        <v>0</v>
      </c>
      <c r="V163" s="12">
        <f t="shared" si="29"/>
        <v>420</v>
      </c>
      <c r="W163" s="12">
        <f t="shared" si="22"/>
        <v>420</v>
      </c>
      <c r="X163" s="9">
        <f t="shared" si="23"/>
        <v>3780</v>
      </c>
      <c r="Y163" s="10">
        <f t="shared" si="24"/>
        <v>0</v>
      </c>
    </row>
    <row r="164" spans="1:25" ht="16.5">
      <c r="A164" s="7">
        <v>160</v>
      </c>
      <c r="B164" s="52">
        <v>867</v>
      </c>
      <c r="C164" s="95" t="s">
        <v>640</v>
      </c>
      <c r="D164" s="94">
        <v>3132</v>
      </c>
      <c r="E164" s="94">
        <v>2194</v>
      </c>
      <c r="F164" s="94">
        <v>938</v>
      </c>
      <c r="G164" s="94">
        <v>0</v>
      </c>
      <c r="H164" s="94">
        <v>49442</v>
      </c>
      <c r="I164" s="94">
        <v>7339</v>
      </c>
      <c r="J164" s="94">
        <v>33835</v>
      </c>
      <c r="K164" s="94">
        <v>6146</v>
      </c>
      <c r="L164" s="7" t="s">
        <v>921</v>
      </c>
      <c r="M164" s="100">
        <f t="shared" si="25"/>
        <v>5514650</v>
      </c>
      <c r="N164" s="100">
        <f t="shared" si="26"/>
        <v>4201600</v>
      </c>
      <c r="O164" s="101">
        <v>0</v>
      </c>
      <c r="P164" s="101">
        <f t="shared" si="21"/>
        <v>0</v>
      </c>
      <c r="Q164" s="101">
        <f t="shared" si="21"/>
        <v>0</v>
      </c>
      <c r="R164" s="9">
        <f t="shared" si="27"/>
        <v>4201600</v>
      </c>
      <c r="S164" s="9">
        <v>1997000</v>
      </c>
      <c r="T164" s="10">
        <f t="shared" si="28"/>
        <v>551465</v>
      </c>
      <c r="U164" s="10">
        <v>0</v>
      </c>
      <c r="V164" s="12">
        <f t="shared" si="29"/>
        <v>551465</v>
      </c>
      <c r="W164" s="12">
        <f t="shared" si="22"/>
        <v>551465</v>
      </c>
      <c r="X164" s="9">
        <f t="shared" si="23"/>
        <v>3650135</v>
      </c>
      <c r="Y164" s="10">
        <f t="shared" si="24"/>
        <v>0</v>
      </c>
    </row>
    <row r="165" spans="1:25" ht="16.5">
      <c r="A165" s="7">
        <v>161</v>
      </c>
      <c r="B165" s="52">
        <v>868</v>
      </c>
      <c r="C165" s="95" t="s">
        <v>830</v>
      </c>
      <c r="D165" s="94">
        <v>347</v>
      </c>
      <c r="E165" s="94">
        <v>214</v>
      </c>
      <c r="F165" s="94">
        <v>133</v>
      </c>
      <c r="G165" s="94">
        <v>0</v>
      </c>
      <c r="H165" s="94">
        <v>738</v>
      </c>
      <c r="I165" s="94">
        <v>229</v>
      </c>
      <c r="J165" s="94">
        <v>101</v>
      </c>
      <c r="K165" s="94">
        <v>229</v>
      </c>
      <c r="L165" s="7" t="s">
        <v>922</v>
      </c>
      <c r="M165" s="100">
        <f t="shared" si="25"/>
        <v>86100</v>
      </c>
      <c r="N165" s="100">
        <f t="shared" si="26"/>
        <v>33850</v>
      </c>
      <c r="O165" s="101">
        <v>0</v>
      </c>
      <c r="P165" s="101">
        <f t="shared" si="21"/>
        <v>0</v>
      </c>
      <c r="Q165" s="101">
        <f t="shared" si="21"/>
        <v>0</v>
      </c>
      <c r="R165" s="9">
        <f t="shared" si="27"/>
        <v>33850</v>
      </c>
      <c r="S165" s="9">
        <v>79000</v>
      </c>
      <c r="T165" s="10">
        <f t="shared" si="28"/>
        <v>8610</v>
      </c>
      <c r="U165" s="10">
        <v>0</v>
      </c>
      <c r="V165" s="12">
        <f t="shared" si="29"/>
        <v>8610</v>
      </c>
      <c r="W165" s="12">
        <f t="shared" si="22"/>
        <v>8610</v>
      </c>
      <c r="X165" s="9">
        <f t="shared" si="23"/>
        <v>25240</v>
      </c>
      <c r="Y165" s="10">
        <f t="shared" si="24"/>
        <v>0</v>
      </c>
    </row>
    <row r="166" spans="1:25" ht="16.5">
      <c r="A166" s="7">
        <v>162</v>
      </c>
      <c r="B166" s="52">
        <v>869</v>
      </c>
      <c r="C166" s="95" t="s">
        <v>758</v>
      </c>
      <c r="D166" s="94">
        <v>217</v>
      </c>
      <c r="E166" s="94">
        <v>46</v>
      </c>
      <c r="F166" s="94">
        <v>171</v>
      </c>
      <c r="G166" s="94">
        <v>0</v>
      </c>
      <c r="H166" s="94">
        <v>531</v>
      </c>
      <c r="I166" s="94">
        <v>156</v>
      </c>
      <c r="J166" s="94">
        <v>81</v>
      </c>
      <c r="K166" s="94">
        <v>221</v>
      </c>
      <c r="L166" s="7" t="s">
        <v>921</v>
      </c>
      <c r="M166" s="100">
        <f t="shared" si="25"/>
        <v>80300</v>
      </c>
      <c r="N166" s="100">
        <f t="shared" si="26"/>
        <v>49600</v>
      </c>
      <c r="O166" s="101">
        <v>0</v>
      </c>
      <c r="P166" s="101">
        <f t="shared" si="21"/>
        <v>0</v>
      </c>
      <c r="Q166" s="101">
        <f t="shared" si="21"/>
        <v>0</v>
      </c>
      <c r="R166" s="9">
        <f t="shared" si="27"/>
        <v>49600</v>
      </c>
      <c r="S166" s="9">
        <v>103000</v>
      </c>
      <c r="T166" s="10">
        <f t="shared" si="28"/>
        <v>8030</v>
      </c>
      <c r="U166" s="10">
        <v>0</v>
      </c>
      <c r="V166" s="12">
        <f t="shared" si="29"/>
        <v>8030</v>
      </c>
      <c r="W166" s="12">
        <f t="shared" si="22"/>
        <v>8030</v>
      </c>
      <c r="X166" s="9">
        <f t="shared" si="23"/>
        <v>41570</v>
      </c>
      <c r="Y166" s="10">
        <f t="shared" si="24"/>
        <v>0</v>
      </c>
    </row>
    <row r="167" spans="1:25" ht="16.5">
      <c r="A167" s="7">
        <v>163</v>
      </c>
      <c r="B167" s="52">
        <v>870</v>
      </c>
      <c r="C167" s="95" t="s">
        <v>793</v>
      </c>
      <c r="D167" s="94">
        <v>33440</v>
      </c>
      <c r="E167" s="94">
        <v>30975</v>
      </c>
      <c r="F167" s="94">
        <v>2465</v>
      </c>
      <c r="G167" s="94">
        <v>26194</v>
      </c>
      <c r="H167" s="94">
        <v>3522</v>
      </c>
      <c r="I167" s="94">
        <v>3833</v>
      </c>
      <c r="J167" s="94">
        <v>817</v>
      </c>
      <c r="K167" s="94">
        <v>993</v>
      </c>
      <c r="L167" s="7" t="s">
        <v>922</v>
      </c>
      <c r="M167" s="100">
        <f t="shared" si="25"/>
        <v>2125350</v>
      </c>
      <c r="N167" s="100">
        <f t="shared" si="26"/>
        <v>1762500</v>
      </c>
      <c r="O167" s="101">
        <v>0</v>
      </c>
      <c r="P167" s="101">
        <f t="shared" si="21"/>
        <v>0</v>
      </c>
      <c r="Q167" s="101">
        <f t="shared" si="21"/>
        <v>0</v>
      </c>
      <c r="R167" s="9">
        <f t="shared" si="27"/>
        <v>1762500</v>
      </c>
      <c r="S167" s="9">
        <v>21137000</v>
      </c>
      <c r="T167" s="10">
        <f t="shared" si="28"/>
        <v>212535</v>
      </c>
      <c r="U167" s="10">
        <v>0</v>
      </c>
      <c r="V167" s="12">
        <f t="shared" si="29"/>
        <v>212535</v>
      </c>
      <c r="W167" s="12">
        <f t="shared" si="22"/>
        <v>212535</v>
      </c>
      <c r="X167" s="9">
        <f t="shared" si="23"/>
        <v>1549965</v>
      </c>
      <c r="Y167" s="10">
        <f t="shared" si="24"/>
        <v>0</v>
      </c>
    </row>
    <row r="168" spans="1:25" ht="16.5">
      <c r="A168" s="7">
        <v>164</v>
      </c>
      <c r="B168" s="52">
        <v>871</v>
      </c>
      <c r="C168" s="95" t="s">
        <v>641</v>
      </c>
      <c r="D168" s="94">
        <v>81219</v>
      </c>
      <c r="E168" s="94">
        <v>22980</v>
      </c>
      <c r="F168" s="94">
        <v>58239</v>
      </c>
      <c r="G168" s="94">
        <v>0</v>
      </c>
      <c r="H168" s="94">
        <v>75485</v>
      </c>
      <c r="I168" s="94">
        <v>25910</v>
      </c>
      <c r="J168" s="94">
        <v>14515</v>
      </c>
      <c r="K168" s="94">
        <v>21541</v>
      </c>
      <c r="L168" s="7" t="s">
        <v>921</v>
      </c>
      <c r="M168" s="100">
        <f t="shared" si="25"/>
        <v>15816900</v>
      </c>
      <c r="N168" s="100">
        <f t="shared" si="26"/>
        <v>10578500</v>
      </c>
      <c r="O168" s="101">
        <v>0</v>
      </c>
      <c r="P168" s="101">
        <f t="shared" si="21"/>
        <v>0</v>
      </c>
      <c r="Q168" s="101">
        <f t="shared" si="21"/>
        <v>0</v>
      </c>
      <c r="R168" s="9">
        <f t="shared" si="27"/>
        <v>10578500</v>
      </c>
      <c r="S168" s="9">
        <v>33262000</v>
      </c>
      <c r="T168" s="10">
        <f t="shared" si="28"/>
        <v>1581690</v>
      </c>
      <c r="U168" s="10">
        <v>0</v>
      </c>
      <c r="V168" s="12">
        <f t="shared" si="29"/>
        <v>1581690</v>
      </c>
      <c r="W168" s="12">
        <f t="shared" si="22"/>
        <v>1581690</v>
      </c>
      <c r="X168" s="9">
        <f t="shared" si="23"/>
        <v>8996810</v>
      </c>
      <c r="Y168" s="10">
        <f t="shared" si="24"/>
        <v>0</v>
      </c>
    </row>
    <row r="169" spans="1:25" ht="16.5">
      <c r="A169" s="7">
        <v>165</v>
      </c>
      <c r="B169" s="52">
        <v>872</v>
      </c>
      <c r="C169" s="95" t="s">
        <v>642</v>
      </c>
      <c r="D169" s="94">
        <v>21990</v>
      </c>
      <c r="E169" s="94">
        <v>11863</v>
      </c>
      <c r="F169" s="94">
        <v>10127</v>
      </c>
      <c r="G169" s="94">
        <v>865</v>
      </c>
      <c r="H169" s="94">
        <v>35262</v>
      </c>
      <c r="I169" s="94">
        <v>11366</v>
      </c>
      <c r="J169" s="94">
        <v>8646</v>
      </c>
      <c r="K169" s="94">
        <v>11571</v>
      </c>
      <c r="L169" s="7" t="s">
        <v>921</v>
      </c>
      <c r="M169" s="100">
        <f t="shared" si="25"/>
        <v>5700350</v>
      </c>
      <c r="N169" s="100">
        <f t="shared" si="26"/>
        <v>3627550</v>
      </c>
      <c r="O169" s="101">
        <v>0</v>
      </c>
      <c r="P169" s="101">
        <f t="shared" si="21"/>
        <v>0</v>
      </c>
      <c r="Q169" s="101">
        <f t="shared" si="21"/>
        <v>0</v>
      </c>
      <c r="R169" s="9">
        <f t="shared" si="27"/>
        <v>3627550</v>
      </c>
      <c r="S169" s="9">
        <v>4957000</v>
      </c>
      <c r="T169" s="10">
        <f t="shared" si="28"/>
        <v>570035</v>
      </c>
      <c r="U169" s="10">
        <v>0</v>
      </c>
      <c r="V169" s="12">
        <f t="shared" si="29"/>
        <v>570035</v>
      </c>
      <c r="W169" s="12">
        <f t="shared" si="22"/>
        <v>570035</v>
      </c>
      <c r="X169" s="9">
        <f t="shared" si="23"/>
        <v>3057515</v>
      </c>
      <c r="Y169" s="10">
        <f t="shared" si="24"/>
        <v>0</v>
      </c>
    </row>
    <row r="170" spans="1:25" ht="16.5">
      <c r="A170" s="7">
        <v>166</v>
      </c>
      <c r="B170" s="52">
        <v>873</v>
      </c>
      <c r="C170" s="95" t="s">
        <v>643</v>
      </c>
      <c r="D170" s="94">
        <v>305</v>
      </c>
      <c r="E170" s="94">
        <v>233</v>
      </c>
      <c r="F170" s="94">
        <v>72</v>
      </c>
      <c r="G170" s="94">
        <v>0</v>
      </c>
      <c r="H170" s="94">
        <v>2330</v>
      </c>
      <c r="I170" s="94">
        <v>971</v>
      </c>
      <c r="J170" s="94">
        <v>492</v>
      </c>
      <c r="K170" s="94">
        <v>772</v>
      </c>
      <c r="L170" s="7" t="s">
        <v>921</v>
      </c>
      <c r="M170" s="100">
        <f t="shared" si="25"/>
        <v>300400</v>
      </c>
      <c r="N170" s="100">
        <f t="shared" si="26"/>
        <v>145250</v>
      </c>
      <c r="O170" s="101">
        <v>0</v>
      </c>
      <c r="P170" s="101">
        <f t="shared" si="21"/>
        <v>0</v>
      </c>
      <c r="Q170" s="101">
        <f t="shared" si="21"/>
        <v>0</v>
      </c>
      <c r="R170" s="9">
        <f t="shared" si="27"/>
        <v>145250</v>
      </c>
      <c r="S170" s="9">
        <v>167000</v>
      </c>
      <c r="T170" s="10">
        <f t="shared" si="28"/>
        <v>30040</v>
      </c>
      <c r="U170" s="10">
        <v>0</v>
      </c>
      <c r="V170" s="12">
        <f t="shared" si="29"/>
        <v>30040</v>
      </c>
      <c r="W170" s="12">
        <f t="shared" si="22"/>
        <v>30040</v>
      </c>
      <c r="X170" s="9">
        <f t="shared" si="23"/>
        <v>115210</v>
      </c>
      <c r="Y170" s="10">
        <f t="shared" si="24"/>
        <v>0</v>
      </c>
    </row>
    <row r="171" spans="1:25" ht="16.5">
      <c r="A171" s="7">
        <v>167</v>
      </c>
      <c r="B171" s="52">
        <v>918</v>
      </c>
      <c r="C171" s="95" t="s">
        <v>839</v>
      </c>
      <c r="D171" s="94">
        <v>11</v>
      </c>
      <c r="E171" s="94">
        <v>6</v>
      </c>
      <c r="F171" s="94">
        <v>5</v>
      </c>
      <c r="G171" s="94">
        <v>0</v>
      </c>
      <c r="H171" s="94">
        <v>85</v>
      </c>
      <c r="I171" s="94">
        <v>46</v>
      </c>
      <c r="J171" s="94">
        <v>4</v>
      </c>
      <c r="K171" s="94">
        <v>23</v>
      </c>
      <c r="L171" s="7" t="s">
        <v>922</v>
      </c>
      <c r="M171" s="100">
        <f t="shared" si="25"/>
        <v>10000</v>
      </c>
      <c r="N171" s="100">
        <f t="shared" si="26"/>
        <v>1900</v>
      </c>
      <c r="O171" s="101">
        <v>0</v>
      </c>
      <c r="P171" s="101">
        <f t="shared" si="21"/>
        <v>0</v>
      </c>
      <c r="Q171" s="101">
        <f t="shared" si="21"/>
        <v>0</v>
      </c>
      <c r="R171" s="9">
        <f t="shared" si="27"/>
        <v>1900</v>
      </c>
      <c r="S171" s="9">
        <v>21000</v>
      </c>
      <c r="T171" s="10">
        <f t="shared" si="28"/>
        <v>1000</v>
      </c>
      <c r="U171" s="10">
        <v>0</v>
      </c>
      <c r="V171" s="12">
        <f t="shared" si="29"/>
        <v>1000</v>
      </c>
      <c r="W171" s="12">
        <f t="shared" si="22"/>
        <v>1000</v>
      </c>
      <c r="X171" s="9">
        <f t="shared" si="23"/>
        <v>900</v>
      </c>
      <c r="Y171" s="10">
        <f t="shared" si="24"/>
        <v>0</v>
      </c>
    </row>
    <row r="172" spans="1:25" ht="16.5">
      <c r="A172" s="7">
        <v>168</v>
      </c>
      <c r="B172" s="52">
        <v>923</v>
      </c>
      <c r="C172" s="95" t="s">
        <v>846</v>
      </c>
      <c r="D172" s="94">
        <v>4</v>
      </c>
      <c r="E172" s="94">
        <v>1</v>
      </c>
      <c r="F172" s="94">
        <v>3</v>
      </c>
      <c r="G172" s="94">
        <v>0</v>
      </c>
      <c r="H172" s="94">
        <v>28</v>
      </c>
      <c r="I172" s="94">
        <v>23</v>
      </c>
      <c r="J172" s="94">
        <v>1</v>
      </c>
      <c r="K172" s="94">
        <v>9</v>
      </c>
      <c r="L172" s="7" t="s">
        <v>922</v>
      </c>
      <c r="M172" s="100">
        <f t="shared" si="25"/>
        <v>3650</v>
      </c>
      <c r="N172" s="100">
        <f t="shared" si="26"/>
        <v>700</v>
      </c>
      <c r="O172" s="101">
        <v>0</v>
      </c>
      <c r="P172" s="101">
        <f t="shared" si="21"/>
        <v>0</v>
      </c>
      <c r="Q172" s="101">
        <f t="shared" si="21"/>
        <v>0</v>
      </c>
      <c r="R172" s="9">
        <f t="shared" si="27"/>
        <v>700</v>
      </c>
      <c r="S172" s="9">
        <v>5000</v>
      </c>
      <c r="T172" s="10">
        <f t="shared" si="28"/>
        <v>365</v>
      </c>
      <c r="U172" s="10">
        <v>0</v>
      </c>
      <c r="V172" s="12">
        <f t="shared" si="29"/>
        <v>365</v>
      </c>
      <c r="W172" s="12">
        <f t="shared" si="22"/>
        <v>365</v>
      </c>
      <c r="X172" s="9">
        <f t="shared" si="23"/>
        <v>335</v>
      </c>
      <c r="Y172" s="10">
        <f t="shared" si="24"/>
        <v>0</v>
      </c>
    </row>
    <row r="173" spans="1:25" ht="16.5">
      <c r="A173" s="7">
        <v>169</v>
      </c>
      <c r="B173" s="52">
        <v>930</v>
      </c>
      <c r="C173" s="95" t="s">
        <v>855</v>
      </c>
      <c r="D173" s="94">
        <v>1</v>
      </c>
      <c r="E173" s="94">
        <v>1</v>
      </c>
      <c r="F173" s="94">
        <v>0</v>
      </c>
      <c r="G173" s="94">
        <v>0</v>
      </c>
      <c r="H173" s="94">
        <v>13</v>
      </c>
      <c r="I173" s="94">
        <v>4</v>
      </c>
      <c r="J173" s="94">
        <v>0</v>
      </c>
      <c r="K173" s="94">
        <v>6</v>
      </c>
      <c r="L173" s="7" t="s">
        <v>922</v>
      </c>
      <c r="M173" s="100">
        <f t="shared" si="25"/>
        <v>1250</v>
      </c>
      <c r="N173" s="100">
        <f t="shared" si="26"/>
        <v>350</v>
      </c>
      <c r="O173" s="101">
        <v>0</v>
      </c>
      <c r="P173" s="101">
        <f t="shared" si="21"/>
        <v>0</v>
      </c>
      <c r="Q173" s="101">
        <f t="shared" si="21"/>
        <v>0</v>
      </c>
      <c r="R173" s="9">
        <f t="shared" si="27"/>
        <v>350</v>
      </c>
      <c r="S173" s="9">
        <v>0</v>
      </c>
      <c r="T173" s="10">
        <f t="shared" si="28"/>
        <v>0</v>
      </c>
      <c r="U173" s="10">
        <v>0</v>
      </c>
      <c r="V173" s="12">
        <f t="shared" si="29"/>
        <v>0</v>
      </c>
      <c r="W173" s="12">
        <f t="shared" si="22"/>
        <v>0</v>
      </c>
      <c r="X173" s="9">
        <f t="shared" si="23"/>
        <v>350</v>
      </c>
      <c r="Y173" s="10">
        <f t="shared" si="24"/>
        <v>0</v>
      </c>
    </row>
    <row r="174" spans="1:25" ht="16.5">
      <c r="A174" s="7">
        <v>170</v>
      </c>
      <c r="B174" s="52">
        <v>933</v>
      </c>
      <c r="C174" s="95" t="s">
        <v>877</v>
      </c>
      <c r="D174" s="94">
        <v>0</v>
      </c>
      <c r="E174" s="94">
        <v>0</v>
      </c>
      <c r="F174" s="94">
        <v>0</v>
      </c>
      <c r="G174" s="94">
        <v>0</v>
      </c>
      <c r="H174" s="94">
        <v>4</v>
      </c>
      <c r="I174" s="94">
        <v>0</v>
      </c>
      <c r="J174" s="94">
        <v>0</v>
      </c>
      <c r="K174" s="94">
        <v>0</v>
      </c>
      <c r="L174" s="7" t="s">
        <v>922</v>
      </c>
      <c r="M174" s="100">
        <f t="shared" si="25"/>
        <v>400</v>
      </c>
      <c r="N174" s="100">
        <f t="shared" si="26"/>
        <v>0</v>
      </c>
      <c r="O174" s="101">
        <v>0</v>
      </c>
      <c r="P174" s="101">
        <f t="shared" si="21"/>
        <v>0</v>
      </c>
      <c r="Q174" s="101">
        <f t="shared" si="21"/>
        <v>0</v>
      </c>
      <c r="R174" s="9">
        <f t="shared" si="27"/>
        <v>0</v>
      </c>
      <c r="S174" s="9">
        <v>0</v>
      </c>
      <c r="T174" s="10">
        <f t="shared" si="28"/>
        <v>0</v>
      </c>
      <c r="U174" s="10">
        <v>0</v>
      </c>
      <c r="V174" s="12">
        <f t="shared" si="29"/>
        <v>0</v>
      </c>
      <c r="W174" s="12">
        <f t="shared" si="22"/>
        <v>0</v>
      </c>
      <c r="X174" s="9">
        <f t="shared" si="23"/>
        <v>0</v>
      </c>
      <c r="Y174" s="10">
        <f t="shared" si="24"/>
        <v>0</v>
      </c>
    </row>
    <row r="175" spans="1:25" ht="16.5">
      <c r="A175" s="7">
        <v>171</v>
      </c>
      <c r="B175" s="52">
        <v>952</v>
      </c>
      <c r="C175" s="95" t="s">
        <v>644</v>
      </c>
      <c r="D175" s="94">
        <v>4207</v>
      </c>
      <c r="E175" s="94">
        <v>4207</v>
      </c>
      <c r="F175" s="94">
        <v>0</v>
      </c>
      <c r="G175" s="94">
        <v>4207</v>
      </c>
      <c r="H175" s="94">
        <v>0</v>
      </c>
      <c r="I175" s="94">
        <v>7532</v>
      </c>
      <c r="J175" s="94">
        <v>0</v>
      </c>
      <c r="K175" s="94">
        <v>0</v>
      </c>
      <c r="L175" s="7" t="s">
        <v>922</v>
      </c>
      <c r="M175" s="100">
        <f t="shared" si="25"/>
        <v>586950</v>
      </c>
      <c r="N175" s="100">
        <f t="shared" si="26"/>
        <v>210350</v>
      </c>
      <c r="O175" s="101">
        <v>0</v>
      </c>
      <c r="P175" s="101">
        <f t="shared" si="21"/>
        <v>0</v>
      </c>
      <c r="Q175" s="101">
        <f t="shared" si="21"/>
        <v>0</v>
      </c>
      <c r="R175" s="9">
        <f t="shared" si="27"/>
        <v>210350</v>
      </c>
      <c r="S175" s="9">
        <v>4239000</v>
      </c>
      <c r="T175" s="10">
        <f t="shared" si="28"/>
        <v>58695</v>
      </c>
      <c r="U175" s="10">
        <v>0</v>
      </c>
      <c r="V175" s="12">
        <f t="shared" si="29"/>
        <v>58695</v>
      </c>
      <c r="W175" s="12">
        <f t="shared" si="22"/>
        <v>58695</v>
      </c>
      <c r="X175" s="9">
        <f t="shared" si="23"/>
        <v>151655</v>
      </c>
      <c r="Y175" s="10">
        <f t="shared" si="24"/>
        <v>0</v>
      </c>
    </row>
    <row r="176" spans="1:25" ht="16.5">
      <c r="A176" s="7">
        <v>172</v>
      </c>
      <c r="B176" s="52">
        <v>955</v>
      </c>
      <c r="C176" s="95" t="s">
        <v>645</v>
      </c>
      <c r="D176" s="94">
        <v>1139</v>
      </c>
      <c r="E176" s="94">
        <v>1139</v>
      </c>
      <c r="F176" s="94">
        <v>0</v>
      </c>
      <c r="G176" s="94">
        <v>1139</v>
      </c>
      <c r="H176" s="94">
        <v>0</v>
      </c>
      <c r="I176" s="94">
        <v>14</v>
      </c>
      <c r="J176" s="94">
        <v>0</v>
      </c>
      <c r="K176" s="94">
        <v>0</v>
      </c>
      <c r="L176" s="7" t="s">
        <v>922</v>
      </c>
      <c r="M176" s="100">
        <f t="shared" si="25"/>
        <v>57650</v>
      </c>
      <c r="N176" s="100">
        <f t="shared" si="26"/>
        <v>56950</v>
      </c>
      <c r="O176" s="101">
        <v>0</v>
      </c>
      <c r="P176" s="101">
        <f t="shared" si="21"/>
        <v>0</v>
      </c>
      <c r="Q176" s="101">
        <f t="shared" si="21"/>
        <v>0</v>
      </c>
      <c r="R176" s="9">
        <f t="shared" si="27"/>
        <v>56950</v>
      </c>
      <c r="S176" s="9">
        <v>503000</v>
      </c>
      <c r="T176" s="10">
        <f t="shared" si="28"/>
        <v>5765</v>
      </c>
      <c r="U176" s="10">
        <v>0</v>
      </c>
      <c r="V176" s="12">
        <f t="shared" si="29"/>
        <v>5765</v>
      </c>
      <c r="W176" s="12">
        <f t="shared" si="22"/>
        <v>5765</v>
      </c>
      <c r="X176" s="9">
        <f t="shared" si="23"/>
        <v>51185</v>
      </c>
      <c r="Y176" s="10">
        <f t="shared" si="24"/>
        <v>0</v>
      </c>
    </row>
    <row r="177" spans="1:25" ht="16.5">
      <c r="A177" s="7">
        <v>173</v>
      </c>
      <c r="B177" s="52">
        <v>956</v>
      </c>
      <c r="C177" s="95" t="s">
        <v>671</v>
      </c>
      <c r="D177" s="94">
        <v>196</v>
      </c>
      <c r="E177" s="94">
        <v>196</v>
      </c>
      <c r="F177" s="94">
        <v>0</v>
      </c>
      <c r="G177" s="94">
        <v>196</v>
      </c>
      <c r="H177" s="94">
        <v>0</v>
      </c>
      <c r="I177" s="94">
        <v>33</v>
      </c>
      <c r="J177" s="94">
        <v>0</v>
      </c>
      <c r="K177" s="94">
        <v>0</v>
      </c>
      <c r="L177" s="7" t="s">
        <v>922</v>
      </c>
      <c r="M177" s="100">
        <f t="shared" si="25"/>
        <v>11450</v>
      </c>
      <c r="N177" s="100">
        <f t="shared" si="26"/>
        <v>9800</v>
      </c>
      <c r="O177" s="101">
        <v>0</v>
      </c>
      <c r="P177" s="101">
        <f t="shared" si="21"/>
        <v>0</v>
      </c>
      <c r="Q177" s="101">
        <f t="shared" si="21"/>
        <v>0</v>
      </c>
      <c r="R177" s="9">
        <f t="shared" si="27"/>
        <v>9800</v>
      </c>
      <c r="S177" s="9">
        <v>9000</v>
      </c>
      <c r="T177" s="10">
        <f t="shared" si="28"/>
        <v>1145</v>
      </c>
      <c r="U177" s="10">
        <v>0</v>
      </c>
      <c r="V177" s="12">
        <f t="shared" si="29"/>
        <v>1145</v>
      </c>
      <c r="W177" s="12">
        <f t="shared" si="22"/>
        <v>1145</v>
      </c>
      <c r="X177" s="9">
        <f t="shared" si="23"/>
        <v>8655</v>
      </c>
      <c r="Y177" s="10">
        <f t="shared" si="24"/>
        <v>0</v>
      </c>
    </row>
    <row r="178" spans="1:25" ht="16.5">
      <c r="A178" s="7">
        <v>174</v>
      </c>
      <c r="B178" s="52">
        <v>957</v>
      </c>
      <c r="C178" s="95" t="s">
        <v>646</v>
      </c>
      <c r="D178" s="94">
        <v>24087</v>
      </c>
      <c r="E178" s="94">
        <v>24087</v>
      </c>
      <c r="F178" s="94">
        <v>0</v>
      </c>
      <c r="G178" s="94">
        <v>24087</v>
      </c>
      <c r="H178" s="94">
        <v>0</v>
      </c>
      <c r="I178" s="94">
        <v>50233</v>
      </c>
      <c r="J178" s="94">
        <v>0</v>
      </c>
      <c r="K178" s="94">
        <v>0</v>
      </c>
      <c r="L178" s="7" t="s">
        <v>922</v>
      </c>
      <c r="M178" s="100">
        <f t="shared" si="25"/>
        <v>3716000</v>
      </c>
      <c r="N178" s="100">
        <f t="shared" si="26"/>
        <v>1204350</v>
      </c>
      <c r="O178" s="101">
        <v>0</v>
      </c>
      <c r="P178" s="101">
        <f t="shared" si="21"/>
        <v>0</v>
      </c>
      <c r="Q178" s="101">
        <f t="shared" si="21"/>
        <v>0</v>
      </c>
      <c r="R178" s="9">
        <f t="shared" si="27"/>
        <v>1204350</v>
      </c>
      <c r="S178" s="9">
        <v>1095000</v>
      </c>
      <c r="T178" s="10">
        <f t="shared" si="28"/>
        <v>371600</v>
      </c>
      <c r="U178" s="10">
        <v>0</v>
      </c>
      <c r="V178" s="12">
        <f t="shared" si="29"/>
        <v>371600</v>
      </c>
      <c r="W178" s="12">
        <f t="shared" si="22"/>
        <v>371600</v>
      </c>
      <c r="X178" s="9">
        <f t="shared" si="23"/>
        <v>832750</v>
      </c>
      <c r="Y178" s="10">
        <f t="shared" si="24"/>
        <v>0</v>
      </c>
    </row>
    <row r="179" spans="1:25" ht="16.5">
      <c r="A179" s="7">
        <v>175</v>
      </c>
      <c r="B179" s="52">
        <v>964</v>
      </c>
      <c r="C179" s="95" t="s">
        <v>647</v>
      </c>
      <c r="D179" s="94">
        <v>1508</v>
      </c>
      <c r="E179" s="94">
        <v>1508</v>
      </c>
      <c r="F179" s="94">
        <v>0</v>
      </c>
      <c r="G179" s="94">
        <v>1508</v>
      </c>
      <c r="H179" s="94">
        <v>0</v>
      </c>
      <c r="I179" s="94">
        <v>835</v>
      </c>
      <c r="J179" s="94">
        <v>0</v>
      </c>
      <c r="K179" s="94">
        <v>0</v>
      </c>
      <c r="L179" s="7" t="s">
        <v>922</v>
      </c>
      <c r="M179" s="100">
        <f t="shared" si="25"/>
        <v>117150</v>
      </c>
      <c r="N179" s="100">
        <f t="shared" si="26"/>
        <v>75400</v>
      </c>
      <c r="O179" s="101">
        <v>0</v>
      </c>
      <c r="P179" s="101">
        <f t="shared" si="21"/>
        <v>0</v>
      </c>
      <c r="Q179" s="101">
        <f t="shared" si="21"/>
        <v>0</v>
      </c>
      <c r="R179" s="9">
        <f t="shared" si="27"/>
        <v>75400</v>
      </c>
      <c r="S179" s="9">
        <v>1066000</v>
      </c>
      <c r="T179" s="10">
        <f t="shared" si="28"/>
        <v>11715</v>
      </c>
      <c r="U179" s="10">
        <v>0</v>
      </c>
      <c r="V179" s="12">
        <f t="shared" si="29"/>
        <v>11715</v>
      </c>
      <c r="W179" s="12">
        <f t="shared" si="22"/>
        <v>11715</v>
      </c>
      <c r="X179" s="9">
        <f t="shared" si="23"/>
        <v>63685</v>
      </c>
      <c r="Y179" s="10">
        <f t="shared" si="24"/>
        <v>0</v>
      </c>
    </row>
    <row r="180" spans="1:25" ht="16.5">
      <c r="A180" s="7">
        <v>176</v>
      </c>
      <c r="B180" s="52">
        <v>975</v>
      </c>
      <c r="C180" s="95" t="s">
        <v>799</v>
      </c>
      <c r="D180" s="94">
        <v>3482</v>
      </c>
      <c r="E180" s="94">
        <v>3482</v>
      </c>
      <c r="F180" s="94">
        <v>0</v>
      </c>
      <c r="G180" s="94">
        <v>3482</v>
      </c>
      <c r="H180" s="94">
        <v>0</v>
      </c>
      <c r="I180" s="94">
        <v>105</v>
      </c>
      <c r="J180" s="94">
        <v>0</v>
      </c>
      <c r="K180" s="94">
        <v>0</v>
      </c>
      <c r="L180" s="7" t="s">
        <v>922</v>
      </c>
      <c r="M180" s="100">
        <f t="shared" si="25"/>
        <v>179350</v>
      </c>
      <c r="N180" s="100">
        <f t="shared" si="26"/>
        <v>174100</v>
      </c>
      <c r="O180" s="101">
        <v>0</v>
      </c>
      <c r="P180" s="101">
        <f t="shared" si="21"/>
        <v>0</v>
      </c>
      <c r="Q180" s="101">
        <f t="shared" si="21"/>
        <v>0</v>
      </c>
      <c r="R180" s="9">
        <f t="shared" si="27"/>
        <v>174100</v>
      </c>
      <c r="S180" s="9">
        <v>2889000</v>
      </c>
      <c r="T180" s="10">
        <f t="shared" si="28"/>
        <v>17935</v>
      </c>
      <c r="U180" s="10">
        <v>0</v>
      </c>
      <c r="V180" s="12">
        <f t="shared" si="29"/>
        <v>17935</v>
      </c>
      <c r="W180" s="12">
        <f t="shared" si="22"/>
        <v>17935</v>
      </c>
      <c r="X180" s="9">
        <f t="shared" si="23"/>
        <v>156165</v>
      </c>
      <c r="Y180" s="10">
        <f t="shared" si="24"/>
        <v>0</v>
      </c>
    </row>
    <row r="181" spans="1:25" ht="16.5">
      <c r="A181" s="7">
        <v>177</v>
      </c>
      <c r="B181" s="52">
        <v>977</v>
      </c>
      <c r="C181" s="95" t="s">
        <v>648</v>
      </c>
      <c r="D181" s="94">
        <v>9142</v>
      </c>
      <c r="E181" s="94">
        <v>9142</v>
      </c>
      <c r="F181" s="94">
        <v>0</v>
      </c>
      <c r="G181" s="94">
        <v>9142</v>
      </c>
      <c r="H181" s="94">
        <v>0</v>
      </c>
      <c r="I181" s="94">
        <v>8690</v>
      </c>
      <c r="J181" s="94">
        <v>0</v>
      </c>
      <c r="K181" s="94">
        <v>0</v>
      </c>
      <c r="L181" s="7" t="s">
        <v>922</v>
      </c>
      <c r="M181" s="100">
        <f t="shared" si="25"/>
        <v>891600</v>
      </c>
      <c r="N181" s="100">
        <f t="shared" si="26"/>
        <v>457100</v>
      </c>
      <c r="O181" s="101">
        <v>0</v>
      </c>
      <c r="P181" s="101">
        <f t="shared" si="21"/>
        <v>0</v>
      </c>
      <c r="Q181" s="101">
        <f t="shared" si="21"/>
        <v>0</v>
      </c>
      <c r="R181" s="9">
        <f t="shared" si="27"/>
        <v>457100</v>
      </c>
      <c r="S181" s="9">
        <v>1782000</v>
      </c>
      <c r="T181" s="10">
        <f t="shared" si="28"/>
        <v>89160</v>
      </c>
      <c r="U181" s="10">
        <v>0</v>
      </c>
      <c r="V181" s="12">
        <f t="shared" si="29"/>
        <v>89160</v>
      </c>
      <c r="W181" s="12">
        <f t="shared" si="22"/>
        <v>89160</v>
      </c>
      <c r="X181" s="9">
        <f t="shared" si="23"/>
        <v>367940</v>
      </c>
      <c r="Y181" s="10">
        <f t="shared" si="24"/>
        <v>0</v>
      </c>
    </row>
    <row r="182" spans="1:25" ht="16.5">
      <c r="A182" s="7">
        <v>178</v>
      </c>
      <c r="B182" s="52">
        <v>983</v>
      </c>
      <c r="C182" s="95" t="s">
        <v>771</v>
      </c>
      <c r="D182" s="94">
        <v>6998</v>
      </c>
      <c r="E182" s="94">
        <v>4709</v>
      </c>
      <c r="F182" s="94">
        <v>2289</v>
      </c>
      <c r="G182" s="94">
        <v>0</v>
      </c>
      <c r="H182" s="94">
        <v>35606</v>
      </c>
      <c r="I182" s="94">
        <v>15484</v>
      </c>
      <c r="J182" s="94">
        <v>3468</v>
      </c>
      <c r="K182" s="94">
        <v>11924</v>
      </c>
      <c r="L182" s="7" t="s">
        <v>921</v>
      </c>
      <c r="M182" s="100">
        <f t="shared" si="25"/>
        <v>4799150</v>
      </c>
      <c r="N182" s="100">
        <f t="shared" si="26"/>
        <v>2003550</v>
      </c>
      <c r="O182" s="101">
        <v>0</v>
      </c>
      <c r="P182" s="101">
        <f t="shared" si="21"/>
        <v>0</v>
      </c>
      <c r="Q182" s="101">
        <f t="shared" si="21"/>
        <v>0</v>
      </c>
      <c r="R182" s="9">
        <f t="shared" si="27"/>
        <v>2003550</v>
      </c>
      <c r="S182" s="9">
        <v>4123000</v>
      </c>
      <c r="T182" s="10">
        <f t="shared" si="28"/>
        <v>479915</v>
      </c>
      <c r="U182" s="10">
        <v>100000</v>
      </c>
      <c r="V182" s="12">
        <f t="shared" si="29"/>
        <v>579915</v>
      </c>
      <c r="W182" s="12">
        <f t="shared" si="22"/>
        <v>579915</v>
      </c>
      <c r="X182" s="9">
        <f t="shared" si="23"/>
        <v>1423635</v>
      </c>
      <c r="Y182" s="10">
        <f t="shared" si="24"/>
        <v>0</v>
      </c>
    </row>
    <row r="183" spans="1:25" ht="16.5">
      <c r="A183" s="7">
        <v>179</v>
      </c>
      <c r="B183" s="52">
        <v>984</v>
      </c>
      <c r="C183" s="95" t="s">
        <v>649</v>
      </c>
      <c r="D183" s="94">
        <v>9034</v>
      </c>
      <c r="E183" s="94">
        <v>5610</v>
      </c>
      <c r="F183" s="94">
        <v>3424</v>
      </c>
      <c r="G183" s="94">
        <v>0</v>
      </c>
      <c r="H183" s="94">
        <v>47112</v>
      </c>
      <c r="I183" s="94">
        <v>47132</v>
      </c>
      <c r="J183" s="94">
        <v>4543</v>
      </c>
      <c r="K183" s="94">
        <v>14743</v>
      </c>
      <c r="L183" s="7" t="s">
        <v>921</v>
      </c>
      <c r="M183" s="100">
        <f t="shared" si="25"/>
        <v>7690700</v>
      </c>
      <c r="N183" s="100">
        <f t="shared" si="26"/>
        <v>2551500</v>
      </c>
      <c r="O183" s="101">
        <v>0</v>
      </c>
      <c r="P183" s="101">
        <f t="shared" si="21"/>
        <v>0</v>
      </c>
      <c r="Q183" s="101">
        <f t="shared" si="21"/>
        <v>0</v>
      </c>
      <c r="R183" s="9">
        <f t="shared" si="27"/>
        <v>2551500</v>
      </c>
      <c r="S183" s="9">
        <v>4586000</v>
      </c>
      <c r="T183" s="10">
        <f t="shared" si="28"/>
        <v>769070</v>
      </c>
      <c r="U183" s="10">
        <v>0</v>
      </c>
      <c r="V183" s="12">
        <f t="shared" si="29"/>
        <v>769070</v>
      </c>
      <c r="W183" s="12">
        <f t="shared" si="22"/>
        <v>769070</v>
      </c>
      <c r="X183" s="9">
        <f t="shared" si="23"/>
        <v>1782430</v>
      </c>
      <c r="Y183" s="10">
        <f t="shared" si="24"/>
        <v>0</v>
      </c>
    </row>
    <row r="184" spans="1:25" ht="16.5">
      <c r="A184" s="7">
        <v>180</v>
      </c>
      <c r="B184" s="52">
        <v>985</v>
      </c>
      <c r="C184" s="95" t="s">
        <v>650</v>
      </c>
      <c r="D184" s="94">
        <v>7437</v>
      </c>
      <c r="E184" s="94">
        <v>5197</v>
      </c>
      <c r="F184" s="94">
        <v>2240</v>
      </c>
      <c r="G184" s="94">
        <v>1069</v>
      </c>
      <c r="H184" s="94">
        <v>35637</v>
      </c>
      <c r="I184" s="94">
        <v>35700</v>
      </c>
      <c r="J184" s="94">
        <v>3097</v>
      </c>
      <c r="K184" s="94">
        <v>10410</v>
      </c>
      <c r="L184" s="7" t="s">
        <v>921</v>
      </c>
      <c r="M184" s="100">
        <f t="shared" si="25"/>
        <v>5832550</v>
      </c>
      <c r="N184" s="100">
        <f t="shared" si="26"/>
        <v>1834550</v>
      </c>
      <c r="O184" s="101">
        <v>0</v>
      </c>
      <c r="P184" s="101">
        <f t="shared" ref="P184:Q191" si="30">IF(O184&gt;0.1*N184,0.1*N184,O184)</f>
        <v>0</v>
      </c>
      <c r="Q184" s="101">
        <f t="shared" si="30"/>
        <v>0</v>
      </c>
      <c r="R184" s="9">
        <f t="shared" si="27"/>
        <v>1834550</v>
      </c>
      <c r="S184" s="9">
        <v>4294000</v>
      </c>
      <c r="T184" s="10">
        <f t="shared" si="28"/>
        <v>583255</v>
      </c>
      <c r="U184" s="10">
        <v>0</v>
      </c>
      <c r="V184" s="12">
        <f t="shared" si="29"/>
        <v>583255</v>
      </c>
      <c r="W184" s="12">
        <f t="shared" si="22"/>
        <v>583255</v>
      </c>
      <c r="X184" s="9">
        <f t="shared" si="23"/>
        <v>1251295</v>
      </c>
      <c r="Y184" s="10">
        <f t="shared" si="24"/>
        <v>0</v>
      </c>
    </row>
    <row r="185" spans="1:25" ht="16.5">
      <c r="A185" s="7">
        <v>181</v>
      </c>
      <c r="B185" s="52">
        <v>986</v>
      </c>
      <c r="C185" s="95" t="s">
        <v>651</v>
      </c>
      <c r="D185" s="94">
        <v>34187</v>
      </c>
      <c r="E185" s="94">
        <v>28930</v>
      </c>
      <c r="F185" s="94">
        <v>5257</v>
      </c>
      <c r="G185" s="94">
        <v>0</v>
      </c>
      <c r="H185" s="94">
        <v>270463</v>
      </c>
      <c r="I185" s="94">
        <v>259759</v>
      </c>
      <c r="J185" s="94">
        <v>47602</v>
      </c>
      <c r="K185" s="94">
        <v>72428</v>
      </c>
      <c r="L185" s="7" t="s">
        <v>922</v>
      </c>
      <c r="M185" s="100">
        <f t="shared" si="25"/>
        <v>35742100</v>
      </c>
      <c r="N185" s="100">
        <f t="shared" si="26"/>
        <v>7710850</v>
      </c>
      <c r="O185" s="101">
        <v>0</v>
      </c>
      <c r="P185" s="101">
        <f t="shared" si="30"/>
        <v>0</v>
      </c>
      <c r="Q185" s="101">
        <f t="shared" si="30"/>
        <v>0</v>
      </c>
      <c r="R185" s="9">
        <f t="shared" si="27"/>
        <v>7710850</v>
      </c>
      <c r="S185" s="9">
        <v>18937000</v>
      </c>
      <c r="T185" s="10">
        <f t="shared" si="28"/>
        <v>3574210</v>
      </c>
      <c r="U185" s="10">
        <v>0</v>
      </c>
      <c r="V185" s="12">
        <f t="shared" si="29"/>
        <v>3574210</v>
      </c>
      <c r="W185" s="12">
        <f t="shared" si="22"/>
        <v>3574210</v>
      </c>
      <c r="X185" s="9">
        <f t="shared" si="23"/>
        <v>4136640</v>
      </c>
      <c r="Y185" s="10">
        <f t="shared" si="24"/>
        <v>0</v>
      </c>
    </row>
    <row r="186" spans="1:25" ht="16.5">
      <c r="A186" s="7">
        <v>182</v>
      </c>
      <c r="B186" s="52">
        <v>987</v>
      </c>
      <c r="C186" s="95" t="s">
        <v>831</v>
      </c>
      <c r="D186" s="94">
        <v>3399</v>
      </c>
      <c r="E186" s="94">
        <v>2187</v>
      </c>
      <c r="F186" s="94">
        <v>1212</v>
      </c>
      <c r="G186" s="94">
        <v>0</v>
      </c>
      <c r="H186" s="94">
        <v>12387</v>
      </c>
      <c r="I186" s="94">
        <v>9650</v>
      </c>
      <c r="J186" s="94">
        <v>1463</v>
      </c>
      <c r="K186" s="94">
        <v>5287</v>
      </c>
      <c r="L186" s="7" t="s">
        <v>921</v>
      </c>
      <c r="M186" s="100">
        <f t="shared" si="25"/>
        <v>1951750</v>
      </c>
      <c r="N186" s="100">
        <f t="shared" si="26"/>
        <v>905550</v>
      </c>
      <c r="O186" s="101">
        <v>0</v>
      </c>
      <c r="P186" s="101">
        <f t="shared" si="30"/>
        <v>0</v>
      </c>
      <c r="Q186" s="101">
        <f t="shared" si="30"/>
        <v>0</v>
      </c>
      <c r="R186" s="9">
        <f t="shared" si="27"/>
        <v>905550</v>
      </c>
      <c r="S186" s="9">
        <v>1029000</v>
      </c>
      <c r="T186" s="10">
        <f t="shared" si="28"/>
        <v>195175</v>
      </c>
      <c r="U186" s="10">
        <v>0</v>
      </c>
      <c r="V186" s="12">
        <f t="shared" si="29"/>
        <v>195175</v>
      </c>
      <c r="W186" s="12">
        <f t="shared" si="22"/>
        <v>195175</v>
      </c>
      <c r="X186" s="9">
        <f t="shared" si="23"/>
        <v>710375</v>
      </c>
      <c r="Y186" s="10">
        <f t="shared" si="24"/>
        <v>0</v>
      </c>
    </row>
    <row r="187" spans="1:25" ht="16.5">
      <c r="A187" s="7">
        <v>183</v>
      </c>
      <c r="B187" s="52">
        <v>989</v>
      </c>
      <c r="C187" s="95" t="s">
        <v>652</v>
      </c>
      <c r="D187" s="94">
        <v>6977</v>
      </c>
      <c r="E187" s="94">
        <v>6977</v>
      </c>
      <c r="F187" s="94">
        <v>0</v>
      </c>
      <c r="G187" s="94">
        <v>6977</v>
      </c>
      <c r="H187" s="94">
        <v>0</v>
      </c>
      <c r="I187" s="94">
        <v>39320</v>
      </c>
      <c r="J187" s="94">
        <v>0</v>
      </c>
      <c r="K187" s="94">
        <v>0</v>
      </c>
      <c r="L187" s="7" t="s">
        <v>922</v>
      </c>
      <c r="M187" s="100">
        <f t="shared" si="25"/>
        <v>2314850</v>
      </c>
      <c r="N187" s="100">
        <f t="shared" si="26"/>
        <v>348850</v>
      </c>
      <c r="O187" s="101">
        <v>0</v>
      </c>
      <c r="P187" s="101">
        <f t="shared" si="30"/>
        <v>0</v>
      </c>
      <c r="Q187" s="101">
        <f t="shared" si="30"/>
        <v>0</v>
      </c>
      <c r="R187" s="9">
        <f t="shared" si="27"/>
        <v>348850</v>
      </c>
      <c r="S187" s="9">
        <v>118000</v>
      </c>
      <c r="T187" s="10">
        <f t="shared" si="28"/>
        <v>118000</v>
      </c>
      <c r="U187" s="10">
        <v>0</v>
      </c>
      <c r="V187" s="12">
        <f t="shared" si="29"/>
        <v>118000</v>
      </c>
      <c r="W187" s="12">
        <f t="shared" si="22"/>
        <v>118000</v>
      </c>
      <c r="X187" s="9">
        <f t="shared" si="23"/>
        <v>230850</v>
      </c>
      <c r="Y187" s="10">
        <f t="shared" si="24"/>
        <v>0</v>
      </c>
    </row>
    <row r="188" spans="1:25" ht="16.5">
      <c r="A188" s="7">
        <v>184</v>
      </c>
      <c r="B188" s="52">
        <v>991</v>
      </c>
      <c r="C188" s="95" t="s">
        <v>772</v>
      </c>
      <c r="D188" s="94">
        <v>1790</v>
      </c>
      <c r="E188" s="94">
        <v>26</v>
      </c>
      <c r="F188" s="94">
        <v>1764</v>
      </c>
      <c r="G188" s="94">
        <v>0</v>
      </c>
      <c r="H188" s="94">
        <v>5055</v>
      </c>
      <c r="I188" s="94">
        <v>13696</v>
      </c>
      <c r="J188" s="94">
        <v>243</v>
      </c>
      <c r="K188" s="94">
        <v>1056</v>
      </c>
      <c r="L188" s="7" t="s">
        <v>921</v>
      </c>
      <c r="M188" s="100">
        <f t="shared" si="25"/>
        <v>1368000</v>
      </c>
      <c r="N188" s="100">
        <f t="shared" si="26"/>
        <v>307600</v>
      </c>
      <c r="O188" s="101">
        <v>0</v>
      </c>
      <c r="P188" s="101">
        <f t="shared" si="30"/>
        <v>0</v>
      </c>
      <c r="Q188" s="101">
        <f t="shared" si="30"/>
        <v>0</v>
      </c>
      <c r="R188" s="9">
        <f t="shared" si="27"/>
        <v>307600</v>
      </c>
      <c r="S188" s="9">
        <v>1943000</v>
      </c>
      <c r="T188" s="10">
        <f t="shared" si="28"/>
        <v>136800</v>
      </c>
      <c r="U188" s="10">
        <v>0</v>
      </c>
      <c r="V188" s="12">
        <f t="shared" si="29"/>
        <v>136800</v>
      </c>
      <c r="W188" s="12">
        <f t="shared" si="22"/>
        <v>136800</v>
      </c>
      <c r="X188" s="9">
        <f t="shared" si="23"/>
        <v>170800</v>
      </c>
      <c r="Y188" s="10">
        <f t="shared" si="24"/>
        <v>0</v>
      </c>
    </row>
    <row r="189" spans="1:25" ht="16.5">
      <c r="A189" s="7">
        <v>185</v>
      </c>
      <c r="B189" s="52">
        <v>993</v>
      </c>
      <c r="C189" s="95" t="s">
        <v>817</v>
      </c>
      <c r="D189" s="94">
        <v>58</v>
      </c>
      <c r="E189" s="94">
        <v>52</v>
      </c>
      <c r="F189" s="94">
        <v>6</v>
      </c>
      <c r="G189" s="94">
        <v>34</v>
      </c>
      <c r="H189" s="94">
        <v>12</v>
      </c>
      <c r="I189" s="94">
        <v>14</v>
      </c>
      <c r="J189" s="94">
        <v>2</v>
      </c>
      <c r="K189" s="94">
        <v>1</v>
      </c>
      <c r="L189" s="7" t="s">
        <v>922</v>
      </c>
      <c r="M189" s="100">
        <f t="shared" si="25"/>
        <v>4650</v>
      </c>
      <c r="N189" s="100">
        <f t="shared" si="26"/>
        <v>3050</v>
      </c>
      <c r="O189" s="101">
        <v>0</v>
      </c>
      <c r="P189" s="101">
        <f t="shared" si="30"/>
        <v>0</v>
      </c>
      <c r="Q189" s="101">
        <f t="shared" si="30"/>
        <v>0</v>
      </c>
      <c r="R189" s="9">
        <f t="shared" si="27"/>
        <v>3050</v>
      </c>
      <c r="S189" s="9">
        <v>39000</v>
      </c>
      <c r="T189" s="10">
        <f t="shared" si="28"/>
        <v>465</v>
      </c>
      <c r="U189" s="10">
        <v>0</v>
      </c>
      <c r="V189" s="12">
        <f t="shared" si="29"/>
        <v>465</v>
      </c>
      <c r="W189" s="12">
        <f t="shared" si="22"/>
        <v>465</v>
      </c>
      <c r="X189" s="9">
        <f t="shared" si="23"/>
        <v>2585</v>
      </c>
      <c r="Y189" s="10">
        <f t="shared" si="24"/>
        <v>0</v>
      </c>
    </row>
    <row r="190" spans="1:25" ht="16.5">
      <c r="A190" s="7">
        <v>186</v>
      </c>
      <c r="B190" s="52">
        <v>995</v>
      </c>
      <c r="C190" s="95" t="s">
        <v>898</v>
      </c>
      <c r="D190" s="94">
        <v>1</v>
      </c>
      <c r="E190" s="94">
        <v>0</v>
      </c>
      <c r="F190" s="94">
        <v>1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7" t="s">
        <v>922</v>
      </c>
      <c r="M190" s="100">
        <f t="shared" si="25"/>
        <v>50</v>
      </c>
      <c r="N190" s="100">
        <f t="shared" si="26"/>
        <v>50</v>
      </c>
      <c r="O190" s="101">
        <v>0</v>
      </c>
      <c r="P190" s="101">
        <f t="shared" si="30"/>
        <v>0</v>
      </c>
      <c r="Q190" s="101">
        <f t="shared" si="30"/>
        <v>0</v>
      </c>
      <c r="R190" s="9">
        <f t="shared" si="27"/>
        <v>50</v>
      </c>
      <c r="S190" s="9">
        <f>VLOOKUP(B190,'Defi Report-02'!$B$3:$M$188,12,0)</f>
        <v>0</v>
      </c>
      <c r="T190" s="10">
        <f t="shared" si="28"/>
        <v>0</v>
      </c>
      <c r="U190" s="10">
        <v>0</v>
      </c>
      <c r="V190" s="12">
        <f t="shared" si="29"/>
        <v>0</v>
      </c>
      <c r="W190" s="12">
        <f t="shared" si="22"/>
        <v>0</v>
      </c>
      <c r="X190" s="9">
        <f t="shared" si="23"/>
        <v>50</v>
      </c>
      <c r="Y190" s="10">
        <f t="shared" si="24"/>
        <v>0</v>
      </c>
    </row>
    <row r="191" spans="1:25" ht="16.5">
      <c r="A191" s="7">
        <v>187</v>
      </c>
      <c r="B191" s="52">
        <v>996</v>
      </c>
      <c r="C191" s="95" t="s">
        <v>899</v>
      </c>
      <c r="D191" s="94">
        <v>2</v>
      </c>
      <c r="E191" s="94">
        <v>2</v>
      </c>
      <c r="F191" s="94">
        <v>0</v>
      </c>
      <c r="G191" s="94">
        <v>0</v>
      </c>
      <c r="H191" s="94">
        <v>1</v>
      </c>
      <c r="I191" s="94">
        <v>0</v>
      </c>
      <c r="J191" s="94">
        <v>0</v>
      </c>
      <c r="K191" s="94">
        <v>0</v>
      </c>
      <c r="L191" s="7" t="s">
        <v>922</v>
      </c>
      <c r="M191" s="100">
        <f t="shared" si="25"/>
        <v>200</v>
      </c>
      <c r="N191" s="100">
        <f t="shared" si="26"/>
        <v>100</v>
      </c>
      <c r="O191" s="101">
        <v>0</v>
      </c>
      <c r="P191" s="101">
        <f t="shared" si="30"/>
        <v>0</v>
      </c>
      <c r="Q191" s="101">
        <f t="shared" si="30"/>
        <v>0</v>
      </c>
      <c r="R191" s="9">
        <f t="shared" si="27"/>
        <v>100</v>
      </c>
      <c r="S191" s="9">
        <f>VLOOKUP(B191,'Defi Report-02'!$B$3:$M$188,12,0)</f>
        <v>0</v>
      </c>
      <c r="T191" s="10">
        <f t="shared" si="28"/>
        <v>0</v>
      </c>
      <c r="U191" s="10">
        <v>0</v>
      </c>
      <c r="V191" s="12">
        <f t="shared" si="29"/>
        <v>0</v>
      </c>
      <c r="W191" s="12">
        <f t="shared" si="22"/>
        <v>0</v>
      </c>
      <c r="X191" s="9">
        <f t="shared" si="23"/>
        <v>100</v>
      </c>
      <c r="Y191" s="10">
        <f t="shared" si="24"/>
        <v>0</v>
      </c>
    </row>
    <row r="192" spans="1:25" ht="25.5">
      <c r="A192" s="7">
        <v>188</v>
      </c>
      <c r="B192" s="54">
        <v>954</v>
      </c>
      <c r="C192" s="55" t="s">
        <v>985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54" t="s">
        <v>922</v>
      </c>
      <c r="M192" s="8">
        <v>0</v>
      </c>
      <c r="N192" s="8">
        <v>0</v>
      </c>
      <c r="O192" s="56">
        <v>3052</v>
      </c>
      <c r="P192" s="8">
        <f>IF(O192&gt;0.1*N192,0.1*N192,O192)</f>
        <v>0</v>
      </c>
      <c r="Q192" s="57">
        <f t="shared" ref="Q192:Q194" si="31">O192-P192</f>
        <v>3052</v>
      </c>
      <c r="R192" s="9">
        <f t="shared" si="27"/>
        <v>0</v>
      </c>
      <c r="S192" s="9">
        <v>0</v>
      </c>
      <c r="T192" s="10">
        <f t="shared" si="28"/>
        <v>0</v>
      </c>
      <c r="U192" s="10">
        <v>0</v>
      </c>
      <c r="V192" s="11">
        <f t="shared" si="29"/>
        <v>0</v>
      </c>
      <c r="W192" s="12">
        <f t="shared" si="22"/>
        <v>0</v>
      </c>
      <c r="X192" s="9">
        <f t="shared" si="23"/>
        <v>0</v>
      </c>
      <c r="Y192" s="10">
        <f t="shared" si="24"/>
        <v>0</v>
      </c>
    </row>
    <row r="193" spans="1:25" ht="16.5">
      <c r="A193" s="7">
        <v>189</v>
      </c>
      <c r="B193" s="54">
        <v>921</v>
      </c>
      <c r="C193" s="55" t="s">
        <v>986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54" t="s">
        <v>922</v>
      </c>
      <c r="M193" s="8">
        <v>0</v>
      </c>
      <c r="N193" s="8">
        <v>0</v>
      </c>
      <c r="O193" s="56">
        <v>96436</v>
      </c>
      <c r="P193" s="8">
        <f t="shared" ref="P193:P194" si="32">IF(O193&gt;0.1*N193,0.1*N193,O193)</f>
        <v>0</v>
      </c>
      <c r="Q193" s="57">
        <f t="shared" si="31"/>
        <v>96436</v>
      </c>
      <c r="R193" s="9">
        <f t="shared" si="27"/>
        <v>0</v>
      </c>
      <c r="S193" s="9">
        <v>0</v>
      </c>
      <c r="T193" s="10">
        <f t="shared" si="28"/>
        <v>0</v>
      </c>
      <c r="U193" s="10">
        <v>0</v>
      </c>
      <c r="V193" s="11">
        <f t="shared" si="29"/>
        <v>0</v>
      </c>
      <c r="W193" s="12">
        <f t="shared" si="22"/>
        <v>0</v>
      </c>
      <c r="X193" s="9">
        <f t="shared" si="23"/>
        <v>0</v>
      </c>
      <c r="Y193" s="10">
        <f t="shared" si="24"/>
        <v>0</v>
      </c>
    </row>
    <row r="194" spans="1:25" ht="16.5">
      <c r="A194" s="7">
        <v>190</v>
      </c>
      <c r="B194" s="54">
        <v>928</v>
      </c>
      <c r="C194" s="55" t="s">
        <v>987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54" t="s">
        <v>922</v>
      </c>
      <c r="M194" s="8">
        <v>0</v>
      </c>
      <c r="N194" s="8">
        <v>0</v>
      </c>
      <c r="O194" s="56">
        <v>13476</v>
      </c>
      <c r="P194" s="8">
        <f t="shared" si="32"/>
        <v>0</v>
      </c>
      <c r="Q194" s="57">
        <f t="shared" si="31"/>
        <v>13476</v>
      </c>
      <c r="R194" s="9">
        <f t="shared" si="27"/>
        <v>0</v>
      </c>
      <c r="S194" s="9">
        <v>0</v>
      </c>
      <c r="T194" s="10">
        <f t="shared" si="28"/>
        <v>0</v>
      </c>
      <c r="U194" s="10">
        <v>0</v>
      </c>
      <c r="V194" s="11">
        <f t="shared" si="29"/>
        <v>0</v>
      </c>
      <c r="W194" s="12">
        <f t="shared" si="22"/>
        <v>0</v>
      </c>
      <c r="X194" s="9">
        <f t="shared" si="23"/>
        <v>0</v>
      </c>
      <c r="Y194" s="10">
        <f t="shared" si="24"/>
        <v>0</v>
      </c>
    </row>
    <row r="195" spans="1:25">
      <c r="A195" s="99"/>
      <c r="B195" s="99"/>
      <c r="C195" s="102" t="s">
        <v>924</v>
      </c>
      <c r="D195" s="103">
        <f>SUM(D4:D191)</f>
        <v>2474942</v>
      </c>
      <c r="E195" s="103">
        <f t="shared" ref="E195:N195" si="33">SUM(E4:E191)</f>
        <v>1705275</v>
      </c>
      <c r="F195" s="103">
        <f t="shared" si="33"/>
        <v>769667</v>
      </c>
      <c r="G195" s="103">
        <f t="shared" si="33"/>
        <v>388181</v>
      </c>
      <c r="H195" s="103">
        <f t="shared" si="33"/>
        <v>8451537</v>
      </c>
      <c r="I195" s="103">
        <f t="shared" si="33"/>
        <v>7944188</v>
      </c>
      <c r="J195" s="103">
        <f t="shared" si="33"/>
        <v>1352932</v>
      </c>
      <c r="K195" s="103">
        <f t="shared" si="33"/>
        <v>2874147</v>
      </c>
      <c r="L195" s="103"/>
      <c r="M195" s="110">
        <f t="shared" si="33"/>
        <v>1270487200</v>
      </c>
      <c r="N195" s="110">
        <f t="shared" si="33"/>
        <v>450832000</v>
      </c>
      <c r="O195" s="109">
        <f>SUM(O4:O194)</f>
        <v>112964</v>
      </c>
      <c r="P195" s="109">
        <f t="shared" ref="P195:Q195" si="34">SUM(P4:P194)</f>
        <v>0</v>
      </c>
      <c r="Q195" s="109">
        <f t="shared" si="34"/>
        <v>112964</v>
      </c>
      <c r="R195" s="109">
        <f>SUM(R4:R194)</f>
        <v>450832000</v>
      </c>
      <c r="S195" s="109">
        <f t="shared" ref="S195:Y195" si="35">SUM(S4:S194)</f>
        <v>840843000</v>
      </c>
      <c r="T195" s="109">
        <f t="shared" si="35"/>
        <v>126796830</v>
      </c>
      <c r="U195" s="109">
        <f t="shared" si="35"/>
        <v>9850000</v>
      </c>
      <c r="V195" s="109">
        <f t="shared" si="35"/>
        <v>136646830</v>
      </c>
      <c r="W195" s="109">
        <f>SUM(W4:W194)</f>
        <v>135638390</v>
      </c>
      <c r="X195" s="109">
        <f t="shared" si="35"/>
        <v>315193610</v>
      </c>
      <c r="Y195" s="109">
        <f t="shared" si="35"/>
        <v>1008440</v>
      </c>
    </row>
    <row r="196" spans="1:25">
      <c r="A196" s="99"/>
      <c r="B196" s="99"/>
      <c r="C196" s="99"/>
      <c r="D196" s="104"/>
      <c r="E196" s="104"/>
      <c r="F196" s="104"/>
      <c r="G196" s="104"/>
      <c r="H196" s="104"/>
      <c r="I196" s="104"/>
      <c r="J196" s="104"/>
      <c r="K196" s="104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</row>
    <row r="197" spans="1:25">
      <c r="M197" s="110"/>
      <c r="N197" s="110"/>
      <c r="R197" s="109"/>
      <c r="S197" s="109"/>
      <c r="T197" s="109"/>
      <c r="U197" s="109"/>
      <c r="V197" s="109"/>
      <c r="W197" s="109"/>
      <c r="X197" s="109"/>
      <c r="Y197" s="109"/>
    </row>
    <row r="198" spans="1:25">
      <c r="B198" t="s">
        <v>0</v>
      </c>
      <c r="C198" s="37" t="s">
        <v>514</v>
      </c>
      <c r="D198" s="13">
        <v>171</v>
      </c>
      <c r="E198" s="13">
        <v>41</v>
      </c>
      <c r="F198" s="13">
        <v>130</v>
      </c>
      <c r="G198" s="13">
        <v>3</v>
      </c>
      <c r="H198" s="13">
        <v>772</v>
      </c>
      <c r="I198" s="13">
        <v>1616481</v>
      </c>
      <c r="J198" s="13">
        <v>59</v>
      </c>
      <c r="K198" s="13">
        <v>290</v>
      </c>
      <c r="W198" s="149"/>
      <c r="X198" s="149"/>
    </row>
    <row r="199" spans="1:25">
      <c r="B199" t="s">
        <v>11</v>
      </c>
      <c r="C199" s="37" t="s">
        <v>515</v>
      </c>
      <c r="D199" s="13">
        <v>133664</v>
      </c>
      <c r="E199" s="13">
        <v>71900</v>
      </c>
      <c r="F199" s="13">
        <v>61764</v>
      </c>
      <c r="G199" s="13">
        <v>0</v>
      </c>
      <c r="H199" s="13">
        <v>506179</v>
      </c>
      <c r="I199" s="13">
        <v>503981</v>
      </c>
      <c r="J199" s="13">
        <v>67798</v>
      </c>
      <c r="K199" s="13">
        <v>171423</v>
      </c>
      <c r="X199" s="149"/>
    </row>
    <row r="200" spans="1:25">
      <c r="D200" s="36"/>
      <c r="E200" s="36"/>
      <c r="F200" s="36"/>
      <c r="G200" s="36"/>
      <c r="H200" s="36"/>
      <c r="I200" s="36"/>
      <c r="J200" s="36"/>
      <c r="K200" s="36"/>
      <c r="M200" s="36"/>
      <c r="X200" s="149"/>
    </row>
    <row r="201" spans="1:25" s="36" customFormat="1">
      <c r="C201" s="36" t="s">
        <v>984</v>
      </c>
      <c r="D201" s="36">
        <f>D195+D198+D199</f>
        <v>2608777</v>
      </c>
      <c r="E201" s="36">
        <f t="shared" ref="E201:K201" si="36">E195+E198+E199</f>
        <v>1777216</v>
      </c>
      <c r="F201" s="36">
        <f t="shared" si="36"/>
        <v>831561</v>
      </c>
      <c r="G201" s="36">
        <f t="shared" si="36"/>
        <v>388184</v>
      </c>
      <c r="H201" s="36">
        <f t="shared" si="36"/>
        <v>8958488</v>
      </c>
      <c r="I201" s="36">
        <f t="shared" si="36"/>
        <v>10064650</v>
      </c>
      <c r="J201" s="36">
        <f t="shared" si="36"/>
        <v>1420789</v>
      </c>
      <c r="K201" s="36">
        <f t="shared" si="36"/>
        <v>3045860</v>
      </c>
    </row>
    <row r="202" spans="1:25">
      <c r="T202" s="149"/>
    </row>
    <row r="203" spans="1:25">
      <c r="E203" s="53" t="s">
        <v>1033</v>
      </c>
      <c r="F203" s="53" t="s">
        <v>1032</v>
      </c>
      <c r="T203" s="149">
        <f>T202+V196</f>
        <v>0</v>
      </c>
    </row>
    <row r="204" spans="1:25">
      <c r="E204" s="108">
        <f>E201-5</f>
        <v>1777211</v>
      </c>
      <c r="F204" s="108">
        <f>F201+5</f>
        <v>831566</v>
      </c>
    </row>
    <row r="207" spans="1:25">
      <c r="D207" s="94">
        <v>98445</v>
      </c>
      <c r="E207" s="94">
        <v>65404</v>
      </c>
      <c r="F207" s="94">
        <v>33041</v>
      </c>
      <c r="G207" s="94">
        <v>0</v>
      </c>
      <c r="H207" s="94">
        <v>422646</v>
      </c>
      <c r="I207" s="94">
        <v>244906</v>
      </c>
      <c r="J207" s="94">
        <v>69774</v>
      </c>
      <c r="K207" s="94">
        <v>166135</v>
      </c>
    </row>
  </sheetData>
  <mergeCells count="11">
    <mergeCell ref="W89:W90"/>
    <mergeCell ref="X89:X90"/>
    <mergeCell ref="Y89:Y90"/>
    <mergeCell ref="R89:R90"/>
    <mergeCell ref="A89:A90"/>
    <mergeCell ref="B89:B90"/>
    <mergeCell ref="C89:C90"/>
    <mergeCell ref="S89:S90"/>
    <mergeCell ref="T89:T90"/>
    <mergeCell ref="U89:U90"/>
    <mergeCell ref="V89:V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110"/>
  <sheetViews>
    <sheetView workbookViewId="0">
      <selection activeCell="E6" sqref="E6"/>
    </sheetView>
  </sheetViews>
  <sheetFormatPr defaultRowHeight="15"/>
  <cols>
    <col min="2" max="2" width="8" bestFit="1" customWidth="1"/>
    <col min="3" max="3" width="12.85546875" bestFit="1" customWidth="1"/>
    <col min="4" max="4" width="70.85546875" bestFit="1" customWidth="1"/>
    <col min="5" max="5" width="16.85546875" bestFit="1" customWidth="1"/>
  </cols>
  <sheetData>
    <row r="2" spans="2:5">
      <c r="B2" s="1"/>
      <c r="C2" s="1"/>
      <c r="D2" s="1"/>
      <c r="E2" s="1"/>
    </row>
    <row r="3" spans="2:5" ht="16.5">
      <c r="B3" s="184" t="s">
        <v>926</v>
      </c>
      <c r="C3" s="184"/>
      <c r="D3" s="184"/>
      <c r="E3" s="184"/>
    </row>
    <row r="4" spans="2:5" ht="16.5">
      <c r="B4" s="25"/>
      <c r="C4" s="25"/>
      <c r="D4" s="25"/>
      <c r="E4" s="25"/>
    </row>
    <row r="5" spans="2:5" ht="16.5">
      <c r="B5" s="19" t="s">
        <v>927</v>
      </c>
      <c r="C5" s="19" t="s">
        <v>465</v>
      </c>
      <c r="D5" s="19" t="s">
        <v>928</v>
      </c>
      <c r="E5" s="19" t="s">
        <v>929</v>
      </c>
    </row>
    <row r="6" spans="2:5" ht="16.5">
      <c r="B6" s="20">
        <v>1</v>
      </c>
      <c r="C6" s="21">
        <v>101</v>
      </c>
      <c r="D6" s="22" t="s">
        <v>516</v>
      </c>
      <c r="E6" s="23" t="s">
        <v>921</v>
      </c>
    </row>
    <row r="7" spans="2:5" ht="16.5">
      <c r="B7" s="20">
        <v>2</v>
      </c>
      <c r="C7" s="24">
        <v>103</v>
      </c>
      <c r="D7" s="25" t="s">
        <v>518</v>
      </c>
      <c r="E7" s="23" t="s">
        <v>921</v>
      </c>
    </row>
    <row r="8" spans="2:5" ht="16.5">
      <c r="B8" s="20">
        <v>3</v>
      </c>
      <c r="C8" s="21">
        <v>116</v>
      </c>
      <c r="D8" s="22" t="s">
        <v>930</v>
      </c>
      <c r="E8" s="23" t="s">
        <v>921</v>
      </c>
    </row>
    <row r="9" spans="2:5" ht="16.5">
      <c r="B9" s="20">
        <v>4</v>
      </c>
      <c r="C9" s="24">
        <v>124</v>
      </c>
      <c r="D9" s="26" t="s">
        <v>525</v>
      </c>
      <c r="E9" s="23" t="s">
        <v>921</v>
      </c>
    </row>
    <row r="10" spans="2:5" ht="16.5">
      <c r="B10" s="20">
        <v>5</v>
      </c>
      <c r="C10" s="21">
        <v>130</v>
      </c>
      <c r="D10" s="22" t="s">
        <v>530</v>
      </c>
      <c r="E10" s="23" t="s">
        <v>921</v>
      </c>
    </row>
    <row r="11" spans="2:5" ht="16.5">
      <c r="B11" s="20">
        <v>6</v>
      </c>
      <c r="C11" s="21">
        <v>143</v>
      </c>
      <c r="D11" s="22" t="s">
        <v>535</v>
      </c>
      <c r="E11" s="23" t="s">
        <v>921</v>
      </c>
    </row>
    <row r="12" spans="2:5" ht="16.5">
      <c r="B12" s="20">
        <v>7</v>
      </c>
      <c r="C12" s="21">
        <v>145</v>
      </c>
      <c r="D12" s="22" t="s">
        <v>931</v>
      </c>
      <c r="E12" s="23" t="s">
        <v>921</v>
      </c>
    </row>
    <row r="13" spans="2:5" ht="16.5">
      <c r="B13" s="20">
        <v>8</v>
      </c>
      <c r="C13" s="21">
        <v>146</v>
      </c>
      <c r="D13" s="22" t="s">
        <v>932</v>
      </c>
      <c r="E13" s="23" t="s">
        <v>921</v>
      </c>
    </row>
    <row r="14" spans="2:5" ht="16.5">
      <c r="B14" s="20">
        <v>9</v>
      </c>
      <c r="C14" s="21">
        <v>147</v>
      </c>
      <c r="D14" s="22" t="s">
        <v>933</v>
      </c>
      <c r="E14" s="23" t="s">
        <v>921</v>
      </c>
    </row>
    <row r="15" spans="2:5" ht="16.5">
      <c r="B15" s="20">
        <v>10</v>
      </c>
      <c r="C15" s="21">
        <v>148</v>
      </c>
      <c r="D15" s="22" t="s">
        <v>934</v>
      </c>
      <c r="E15" s="23" t="s">
        <v>921</v>
      </c>
    </row>
    <row r="16" spans="2:5" ht="16.5">
      <c r="B16" s="20">
        <v>11</v>
      </c>
      <c r="C16" s="21">
        <v>149</v>
      </c>
      <c r="D16" s="22" t="s">
        <v>935</v>
      </c>
      <c r="E16" s="23" t="s">
        <v>921</v>
      </c>
    </row>
    <row r="17" spans="2:5" ht="16.5">
      <c r="B17" s="20">
        <v>12</v>
      </c>
      <c r="C17" s="21">
        <v>150</v>
      </c>
      <c r="D17" s="22" t="s">
        <v>936</v>
      </c>
      <c r="E17" s="23" t="s">
        <v>921</v>
      </c>
    </row>
    <row r="18" spans="2:5" ht="16.5">
      <c r="B18" s="20">
        <v>13</v>
      </c>
      <c r="C18" s="21">
        <v>151</v>
      </c>
      <c r="D18" s="22" t="s">
        <v>937</v>
      </c>
      <c r="E18" s="23" t="s">
        <v>921</v>
      </c>
    </row>
    <row r="19" spans="2:5" ht="16.5">
      <c r="B19" s="20">
        <v>14</v>
      </c>
      <c r="C19" s="21">
        <v>152</v>
      </c>
      <c r="D19" s="22" t="s">
        <v>938</v>
      </c>
      <c r="E19" s="23" t="s">
        <v>921</v>
      </c>
    </row>
    <row r="20" spans="2:5" ht="16.5">
      <c r="B20" s="20">
        <v>15</v>
      </c>
      <c r="C20" s="21">
        <v>153</v>
      </c>
      <c r="D20" s="22" t="s">
        <v>939</v>
      </c>
      <c r="E20" s="23" t="s">
        <v>921</v>
      </c>
    </row>
    <row r="21" spans="2:5" ht="16.5">
      <c r="B21" s="20">
        <v>16</v>
      </c>
      <c r="C21" s="21">
        <v>154</v>
      </c>
      <c r="D21" s="22" t="s">
        <v>940</v>
      </c>
      <c r="E21" s="23" t="s">
        <v>921</v>
      </c>
    </row>
    <row r="22" spans="2:5" ht="16.5">
      <c r="B22" s="20">
        <v>17</v>
      </c>
      <c r="C22" s="21">
        <v>155</v>
      </c>
      <c r="D22" s="22" t="s">
        <v>941</v>
      </c>
      <c r="E22" s="23" t="s">
        <v>921</v>
      </c>
    </row>
    <row r="23" spans="2:5" ht="16.5">
      <c r="B23" s="20">
        <v>18</v>
      </c>
      <c r="C23" s="21">
        <v>156</v>
      </c>
      <c r="D23" s="22" t="s">
        <v>942</v>
      </c>
      <c r="E23" s="23" t="s">
        <v>921</v>
      </c>
    </row>
    <row r="24" spans="2:5" ht="16.5">
      <c r="B24" s="20">
        <v>19</v>
      </c>
      <c r="C24" s="21">
        <v>157</v>
      </c>
      <c r="D24" s="22" t="s">
        <v>943</v>
      </c>
      <c r="E24" s="23" t="s">
        <v>921</v>
      </c>
    </row>
    <row r="25" spans="2:5" ht="16.5">
      <c r="B25" s="20">
        <v>20</v>
      </c>
      <c r="C25" s="21">
        <v>158</v>
      </c>
      <c r="D25" s="22" t="s">
        <v>944</v>
      </c>
      <c r="E25" s="23" t="s">
        <v>921</v>
      </c>
    </row>
    <row r="26" spans="2:5" ht="16.5">
      <c r="B26" s="20">
        <v>21</v>
      </c>
      <c r="C26" s="21">
        <v>159</v>
      </c>
      <c r="D26" s="22" t="s">
        <v>945</v>
      </c>
      <c r="E26" s="23" t="s">
        <v>921</v>
      </c>
    </row>
    <row r="27" spans="2:5" ht="16.5">
      <c r="B27" s="20">
        <v>22</v>
      </c>
      <c r="C27" s="21">
        <v>160</v>
      </c>
      <c r="D27" s="22" t="s">
        <v>946</v>
      </c>
      <c r="E27" s="23" t="s">
        <v>921</v>
      </c>
    </row>
    <row r="28" spans="2:5" ht="16.5">
      <c r="B28" s="20">
        <v>23</v>
      </c>
      <c r="C28" s="21">
        <v>161</v>
      </c>
      <c r="D28" s="22" t="s">
        <v>947</v>
      </c>
      <c r="E28" s="23" t="s">
        <v>921</v>
      </c>
    </row>
    <row r="29" spans="2:5" ht="16.5">
      <c r="B29" s="20">
        <v>24</v>
      </c>
      <c r="C29" s="21">
        <v>162</v>
      </c>
      <c r="D29" s="22" t="s">
        <v>948</v>
      </c>
      <c r="E29" s="23" t="s">
        <v>921</v>
      </c>
    </row>
    <row r="30" spans="2:5" ht="16.5">
      <c r="B30" s="20">
        <v>25</v>
      </c>
      <c r="C30" s="21">
        <v>163</v>
      </c>
      <c r="D30" s="22" t="s">
        <v>949</v>
      </c>
      <c r="E30" s="23" t="s">
        <v>921</v>
      </c>
    </row>
    <row r="31" spans="2:5" ht="16.5">
      <c r="B31" s="20">
        <v>26</v>
      </c>
      <c r="C31" s="21">
        <v>164</v>
      </c>
      <c r="D31" s="22" t="s">
        <v>950</v>
      </c>
      <c r="E31" s="23" t="s">
        <v>921</v>
      </c>
    </row>
    <row r="32" spans="2:5" ht="16.5">
      <c r="B32" s="20">
        <v>27</v>
      </c>
      <c r="C32" s="24">
        <v>165</v>
      </c>
      <c r="D32" s="22" t="s">
        <v>951</v>
      </c>
      <c r="E32" s="23" t="s">
        <v>921</v>
      </c>
    </row>
    <row r="33" spans="2:5" ht="16.5">
      <c r="B33" s="20">
        <v>28</v>
      </c>
      <c r="C33" s="24">
        <v>175</v>
      </c>
      <c r="D33" s="25" t="s">
        <v>542</v>
      </c>
      <c r="E33" s="23" t="s">
        <v>921</v>
      </c>
    </row>
    <row r="34" spans="2:5" ht="16.5">
      <c r="B34" s="20">
        <v>29</v>
      </c>
      <c r="C34" s="21">
        <v>208</v>
      </c>
      <c r="D34" s="22" t="s">
        <v>543</v>
      </c>
      <c r="E34" s="23" t="s">
        <v>921</v>
      </c>
    </row>
    <row r="35" spans="2:5" ht="16.5">
      <c r="B35" s="20">
        <v>30</v>
      </c>
      <c r="C35" s="21">
        <v>214</v>
      </c>
      <c r="D35" s="22" t="s">
        <v>546</v>
      </c>
      <c r="E35" s="23" t="s">
        <v>921</v>
      </c>
    </row>
    <row r="36" spans="2:5" ht="16.5">
      <c r="B36" s="20">
        <v>31</v>
      </c>
      <c r="C36" s="24">
        <v>218</v>
      </c>
      <c r="D36" s="22" t="s">
        <v>952</v>
      </c>
      <c r="E36" s="23" t="s">
        <v>921</v>
      </c>
    </row>
    <row r="37" spans="2:5" ht="16.5">
      <c r="B37" s="20">
        <v>32</v>
      </c>
      <c r="C37" s="24">
        <v>221</v>
      </c>
      <c r="D37" s="22" t="s">
        <v>893</v>
      </c>
      <c r="E37" s="23" t="s">
        <v>921</v>
      </c>
    </row>
    <row r="38" spans="2:5" ht="16.5">
      <c r="B38" s="20">
        <v>33</v>
      </c>
      <c r="C38" s="23">
        <v>222</v>
      </c>
      <c r="D38" s="27" t="s">
        <v>550</v>
      </c>
      <c r="E38" s="23" t="s">
        <v>921</v>
      </c>
    </row>
    <row r="39" spans="2:5" ht="16.5">
      <c r="B39" s="20">
        <v>34</v>
      </c>
      <c r="C39" s="24">
        <v>230</v>
      </c>
      <c r="D39" s="25" t="s">
        <v>953</v>
      </c>
      <c r="E39" s="23" t="s">
        <v>921</v>
      </c>
    </row>
    <row r="40" spans="2:5" ht="16.5">
      <c r="B40" s="20">
        <v>35</v>
      </c>
      <c r="C40" s="24">
        <v>241</v>
      </c>
      <c r="D40" s="25" t="s">
        <v>954</v>
      </c>
      <c r="E40" s="23" t="s">
        <v>921</v>
      </c>
    </row>
    <row r="41" spans="2:5" ht="16.5">
      <c r="B41" s="20">
        <v>36</v>
      </c>
      <c r="C41" s="28">
        <v>250</v>
      </c>
      <c r="D41" s="29" t="s">
        <v>955</v>
      </c>
      <c r="E41" s="30" t="s">
        <v>921</v>
      </c>
    </row>
    <row r="42" spans="2:5" ht="16.5">
      <c r="B42" s="20">
        <v>37</v>
      </c>
      <c r="C42" s="24">
        <v>513</v>
      </c>
      <c r="D42" s="25" t="s">
        <v>551</v>
      </c>
      <c r="E42" s="23" t="s">
        <v>921</v>
      </c>
    </row>
    <row r="43" spans="2:5" ht="16.5">
      <c r="B43" s="20">
        <v>38</v>
      </c>
      <c r="C43" s="24">
        <v>516</v>
      </c>
      <c r="D43" s="25" t="s">
        <v>956</v>
      </c>
      <c r="E43" s="23" t="s">
        <v>921</v>
      </c>
    </row>
    <row r="44" spans="2:5" ht="16.5">
      <c r="B44" s="20">
        <v>39</v>
      </c>
      <c r="C44" s="24">
        <v>519</v>
      </c>
      <c r="D44" s="25" t="s">
        <v>957</v>
      </c>
      <c r="E44" s="23" t="s">
        <v>921</v>
      </c>
    </row>
    <row r="45" spans="2:5" ht="16.5">
      <c r="B45" s="20">
        <v>40</v>
      </c>
      <c r="C45" s="21">
        <v>604</v>
      </c>
      <c r="D45" s="22" t="s">
        <v>555</v>
      </c>
      <c r="E45" s="23" t="s">
        <v>921</v>
      </c>
    </row>
    <row r="46" spans="2:5" ht="16.5">
      <c r="B46" s="20">
        <v>41</v>
      </c>
      <c r="C46" s="21">
        <v>620</v>
      </c>
      <c r="D46" s="22" t="s">
        <v>556</v>
      </c>
      <c r="E46" s="23" t="s">
        <v>921</v>
      </c>
    </row>
    <row r="47" spans="2:5" ht="16.5">
      <c r="B47" s="20">
        <v>42</v>
      </c>
      <c r="C47" s="24">
        <v>629</v>
      </c>
      <c r="D47" s="25" t="s">
        <v>559</v>
      </c>
      <c r="E47" s="23" t="s">
        <v>921</v>
      </c>
    </row>
    <row r="48" spans="2:5" ht="16.5">
      <c r="B48" s="20">
        <v>43</v>
      </c>
      <c r="C48" s="21">
        <v>630</v>
      </c>
      <c r="D48" s="22" t="s">
        <v>560</v>
      </c>
      <c r="E48" s="23" t="s">
        <v>921</v>
      </c>
    </row>
    <row r="49" spans="2:5" ht="16.5">
      <c r="B49" s="20">
        <v>44</v>
      </c>
      <c r="C49" s="21">
        <v>631</v>
      </c>
      <c r="D49" s="31" t="s">
        <v>778</v>
      </c>
      <c r="E49" s="32" t="s">
        <v>921</v>
      </c>
    </row>
    <row r="50" spans="2:5" ht="16.5">
      <c r="B50" s="20">
        <v>45</v>
      </c>
      <c r="C50" s="21">
        <v>633</v>
      </c>
      <c r="D50" s="22" t="s">
        <v>562</v>
      </c>
      <c r="E50" s="23" t="s">
        <v>921</v>
      </c>
    </row>
    <row r="51" spans="2:5" ht="16.5">
      <c r="B51" s="20">
        <v>46</v>
      </c>
      <c r="C51" s="21">
        <v>635</v>
      </c>
      <c r="D51" s="22" t="s">
        <v>564</v>
      </c>
      <c r="E51" s="23" t="s">
        <v>921</v>
      </c>
    </row>
    <row r="52" spans="2:5" ht="16.5">
      <c r="B52" s="20">
        <v>47</v>
      </c>
      <c r="C52" s="21">
        <v>636</v>
      </c>
      <c r="D52" s="22" t="s">
        <v>565</v>
      </c>
      <c r="E52" s="23" t="s">
        <v>921</v>
      </c>
    </row>
    <row r="53" spans="2:5" ht="16.5">
      <c r="B53" s="20">
        <v>48</v>
      </c>
      <c r="C53" s="24">
        <v>637</v>
      </c>
      <c r="D53" s="25" t="s">
        <v>566</v>
      </c>
      <c r="E53" s="23" t="s">
        <v>921</v>
      </c>
    </row>
    <row r="54" spans="2:5" ht="16.5">
      <c r="B54" s="20">
        <v>49</v>
      </c>
      <c r="C54" s="21">
        <v>638</v>
      </c>
      <c r="D54" s="22" t="s">
        <v>567</v>
      </c>
      <c r="E54" s="23" t="s">
        <v>921</v>
      </c>
    </row>
    <row r="55" spans="2:5" ht="16.5">
      <c r="B55" s="20">
        <v>50</v>
      </c>
      <c r="C55" s="21">
        <v>639</v>
      </c>
      <c r="D55" s="22" t="s">
        <v>568</v>
      </c>
      <c r="E55" s="23" t="s">
        <v>921</v>
      </c>
    </row>
    <row r="56" spans="2:5" ht="16.5">
      <c r="B56" s="20">
        <v>51</v>
      </c>
      <c r="C56" s="21">
        <v>642</v>
      </c>
      <c r="D56" s="22" t="s">
        <v>571</v>
      </c>
      <c r="E56" s="23" t="s">
        <v>921</v>
      </c>
    </row>
    <row r="57" spans="2:5" ht="16.5">
      <c r="B57" s="20">
        <v>52</v>
      </c>
      <c r="C57" s="21">
        <v>644</v>
      </c>
      <c r="D57" s="22" t="s">
        <v>573</v>
      </c>
      <c r="E57" s="23" t="s">
        <v>921</v>
      </c>
    </row>
    <row r="58" spans="2:5" ht="16.5">
      <c r="B58" s="20">
        <v>53</v>
      </c>
      <c r="C58" s="21">
        <v>645</v>
      </c>
      <c r="D58" s="22" t="s">
        <v>574</v>
      </c>
      <c r="E58" s="23" t="s">
        <v>921</v>
      </c>
    </row>
    <row r="59" spans="2:5" ht="16.5">
      <c r="B59" s="20">
        <v>54</v>
      </c>
      <c r="C59" s="21">
        <v>647</v>
      </c>
      <c r="D59" s="22" t="s">
        <v>576</v>
      </c>
      <c r="E59" s="23" t="s">
        <v>921</v>
      </c>
    </row>
    <row r="60" spans="2:5" ht="16.5">
      <c r="B60" s="20">
        <v>55</v>
      </c>
      <c r="C60" s="21">
        <v>648</v>
      </c>
      <c r="D60" s="22" t="s">
        <v>577</v>
      </c>
      <c r="E60" s="23" t="s">
        <v>921</v>
      </c>
    </row>
    <row r="61" spans="2:5" ht="16.5">
      <c r="B61" s="20">
        <v>56</v>
      </c>
      <c r="C61" s="21">
        <v>650</v>
      </c>
      <c r="D61" s="22" t="s">
        <v>958</v>
      </c>
      <c r="E61" s="23" t="s">
        <v>921</v>
      </c>
    </row>
    <row r="62" spans="2:5" ht="16.5">
      <c r="B62" s="20">
        <v>57</v>
      </c>
      <c r="C62" s="24">
        <v>651</v>
      </c>
      <c r="D62" s="26" t="s">
        <v>580</v>
      </c>
      <c r="E62" s="23" t="s">
        <v>921</v>
      </c>
    </row>
    <row r="63" spans="2:5" ht="16.5">
      <c r="B63" s="20">
        <v>58</v>
      </c>
      <c r="C63" s="24">
        <v>654</v>
      </c>
      <c r="D63" s="25" t="s">
        <v>895</v>
      </c>
      <c r="E63" s="23" t="s">
        <v>921</v>
      </c>
    </row>
    <row r="64" spans="2:5" ht="16.5">
      <c r="B64" s="20">
        <v>59</v>
      </c>
      <c r="C64" s="21">
        <v>655</v>
      </c>
      <c r="D64" s="22" t="s">
        <v>959</v>
      </c>
      <c r="E64" s="23" t="s">
        <v>921</v>
      </c>
    </row>
    <row r="65" spans="2:5" ht="16.5">
      <c r="B65" s="20">
        <v>61</v>
      </c>
      <c r="C65" s="24">
        <v>659</v>
      </c>
      <c r="D65" s="25" t="s">
        <v>587</v>
      </c>
      <c r="E65" s="23" t="s">
        <v>921</v>
      </c>
    </row>
    <row r="66" spans="2:5" ht="16.5">
      <c r="B66" s="20">
        <v>62</v>
      </c>
      <c r="C66" s="21">
        <v>660</v>
      </c>
      <c r="D66" s="22" t="s">
        <v>588</v>
      </c>
      <c r="E66" s="23" t="s">
        <v>921</v>
      </c>
    </row>
    <row r="67" spans="2:5" ht="16.5">
      <c r="B67" s="20">
        <v>63</v>
      </c>
      <c r="C67" s="24">
        <v>662</v>
      </c>
      <c r="D67" s="25" t="s">
        <v>589</v>
      </c>
      <c r="E67" s="23" t="s">
        <v>921</v>
      </c>
    </row>
    <row r="68" spans="2:5" ht="16.5">
      <c r="B68" s="20">
        <v>64</v>
      </c>
      <c r="C68" s="21">
        <v>667</v>
      </c>
      <c r="D68" s="22" t="s">
        <v>590</v>
      </c>
      <c r="E68" s="23" t="s">
        <v>921</v>
      </c>
    </row>
    <row r="69" spans="2:5" ht="16.5">
      <c r="B69" s="20">
        <v>65</v>
      </c>
      <c r="C69" s="21">
        <v>696</v>
      </c>
      <c r="D69" s="22" t="s">
        <v>599</v>
      </c>
      <c r="E69" s="23" t="s">
        <v>921</v>
      </c>
    </row>
    <row r="70" spans="2:5" ht="16.5">
      <c r="B70" s="20">
        <v>66</v>
      </c>
      <c r="C70" s="21">
        <v>702</v>
      </c>
      <c r="D70" s="22" t="s">
        <v>600</v>
      </c>
      <c r="E70" s="23" t="s">
        <v>921</v>
      </c>
    </row>
    <row r="71" spans="2:5" ht="16.5">
      <c r="B71" s="20">
        <v>67</v>
      </c>
      <c r="C71" s="24">
        <v>704</v>
      </c>
      <c r="D71" s="25" t="s">
        <v>603</v>
      </c>
      <c r="E71" s="23" t="s">
        <v>921</v>
      </c>
    </row>
    <row r="72" spans="2:5" ht="16.5">
      <c r="B72" s="20">
        <v>68</v>
      </c>
      <c r="C72" s="24">
        <v>705</v>
      </c>
      <c r="D72" s="25" t="s">
        <v>604</v>
      </c>
      <c r="E72" s="23" t="s">
        <v>921</v>
      </c>
    </row>
    <row r="73" spans="2:5" ht="16.5">
      <c r="B73" s="20">
        <v>69</v>
      </c>
      <c r="C73" s="21">
        <v>706</v>
      </c>
      <c r="D73" s="22" t="s">
        <v>960</v>
      </c>
      <c r="E73" s="23" t="s">
        <v>921</v>
      </c>
    </row>
    <row r="74" spans="2:5" ht="16.5">
      <c r="B74" s="20">
        <v>70</v>
      </c>
      <c r="C74" s="21">
        <v>707</v>
      </c>
      <c r="D74" s="22" t="s">
        <v>961</v>
      </c>
      <c r="E74" s="23" t="s">
        <v>921</v>
      </c>
    </row>
    <row r="75" spans="2:5" ht="16.5">
      <c r="B75" s="20">
        <v>71</v>
      </c>
      <c r="C75" s="21">
        <v>711</v>
      </c>
      <c r="D75" s="22" t="s">
        <v>962</v>
      </c>
      <c r="E75" s="23" t="s">
        <v>921</v>
      </c>
    </row>
    <row r="76" spans="2:5" ht="16.5">
      <c r="B76" s="20">
        <v>72</v>
      </c>
      <c r="C76" s="24">
        <v>712</v>
      </c>
      <c r="D76" s="25" t="s">
        <v>607</v>
      </c>
      <c r="E76" s="23" t="s">
        <v>921</v>
      </c>
    </row>
    <row r="77" spans="2:5" ht="16.5">
      <c r="B77" s="20">
        <v>73</v>
      </c>
      <c r="C77" s="21">
        <v>713</v>
      </c>
      <c r="D77" s="22" t="s">
        <v>963</v>
      </c>
      <c r="E77" s="23" t="s">
        <v>921</v>
      </c>
    </row>
    <row r="78" spans="2:5" ht="16.5">
      <c r="B78" s="20">
        <v>74</v>
      </c>
      <c r="C78" s="24">
        <v>715</v>
      </c>
      <c r="D78" s="22" t="s">
        <v>964</v>
      </c>
      <c r="E78" s="23" t="s">
        <v>921</v>
      </c>
    </row>
    <row r="79" spans="2:5" ht="16.5">
      <c r="B79" s="20">
        <v>75</v>
      </c>
      <c r="C79" s="24">
        <v>717</v>
      </c>
      <c r="D79" s="25" t="s">
        <v>611</v>
      </c>
      <c r="E79" s="23" t="s">
        <v>921</v>
      </c>
    </row>
    <row r="80" spans="2:5" ht="16.5">
      <c r="B80" s="20">
        <v>76</v>
      </c>
      <c r="C80" s="24">
        <v>718</v>
      </c>
      <c r="D80" s="25" t="s">
        <v>612</v>
      </c>
      <c r="E80" s="23" t="s">
        <v>921</v>
      </c>
    </row>
    <row r="81" spans="2:5" ht="16.5">
      <c r="B81" s="20">
        <v>77</v>
      </c>
      <c r="C81" s="21">
        <v>728</v>
      </c>
      <c r="D81" s="22" t="s">
        <v>965</v>
      </c>
      <c r="E81" s="23" t="s">
        <v>921</v>
      </c>
    </row>
    <row r="82" spans="2:5" ht="16.5">
      <c r="B82" s="20">
        <v>78</v>
      </c>
      <c r="C82" s="21">
        <v>804</v>
      </c>
      <c r="D82" s="22" t="s">
        <v>616</v>
      </c>
      <c r="E82" s="23" t="s">
        <v>921</v>
      </c>
    </row>
    <row r="83" spans="2:5" ht="16.5">
      <c r="B83" s="20">
        <v>79</v>
      </c>
      <c r="C83" s="24">
        <v>821</v>
      </c>
      <c r="D83" s="33" t="s">
        <v>627</v>
      </c>
      <c r="E83" s="23" t="s">
        <v>921</v>
      </c>
    </row>
    <row r="84" spans="2:5" ht="16.5">
      <c r="B84" s="20">
        <v>80</v>
      </c>
      <c r="C84" s="24">
        <v>829</v>
      </c>
      <c r="D84" s="25" t="s">
        <v>966</v>
      </c>
      <c r="E84" s="23" t="s">
        <v>921</v>
      </c>
    </row>
    <row r="85" spans="2:5" ht="16.5">
      <c r="B85" s="20">
        <v>81</v>
      </c>
      <c r="C85" s="24">
        <v>840</v>
      </c>
      <c r="D85" s="25" t="s">
        <v>631</v>
      </c>
      <c r="E85" s="23" t="s">
        <v>921</v>
      </c>
    </row>
    <row r="86" spans="2:5" ht="16.5">
      <c r="B86" s="20">
        <v>82</v>
      </c>
      <c r="C86" s="21">
        <v>841</v>
      </c>
      <c r="D86" s="22" t="s">
        <v>632</v>
      </c>
      <c r="E86" s="23" t="s">
        <v>921</v>
      </c>
    </row>
    <row r="87" spans="2:5" ht="16.5">
      <c r="B87" s="20">
        <v>83</v>
      </c>
      <c r="C87" s="24">
        <v>855</v>
      </c>
      <c r="D87" s="25" t="s">
        <v>967</v>
      </c>
      <c r="E87" s="23" t="s">
        <v>921</v>
      </c>
    </row>
    <row r="88" spans="2:5" ht="16.5">
      <c r="B88" s="20">
        <v>84</v>
      </c>
      <c r="C88" s="24">
        <v>859</v>
      </c>
      <c r="D88" s="25" t="s">
        <v>968</v>
      </c>
      <c r="E88" s="23" t="s">
        <v>921</v>
      </c>
    </row>
    <row r="89" spans="2:5" ht="16.5">
      <c r="B89" s="20">
        <v>85</v>
      </c>
      <c r="C89" s="21">
        <v>867</v>
      </c>
      <c r="D89" s="22" t="s">
        <v>640</v>
      </c>
      <c r="E89" s="23" t="s">
        <v>921</v>
      </c>
    </row>
    <row r="90" spans="2:5" ht="16.5">
      <c r="B90" s="20">
        <v>86</v>
      </c>
      <c r="C90" s="24">
        <v>869</v>
      </c>
      <c r="D90" s="25" t="s">
        <v>758</v>
      </c>
      <c r="E90" s="23" t="s">
        <v>921</v>
      </c>
    </row>
    <row r="91" spans="2:5" ht="16.5">
      <c r="B91" s="20">
        <v>87</v>
      </c>
      <c r="C91" s="34">
        <v>871</v>
      </c>
      <c r="D91" s="35" t="s">
        <v>641</v>
      </c>
      <c r="E91" s="23" t="s">
        <v>921</v>
      </c>
    </row>
    <row r="92" spans="2:5" ht="16.5">
      <c r="B92" s="20">
        <v>88</v>
      </c>
      <c r="C92" s="21">
        <v>873</v>
      </c>
      <c r="D92" s="22" t="s">
        <v>643</v>
      </c>
      <c r="E92" s="23" t="s">
        <v>921</v>
      </c>
    </row>
    <row r="93" spans="2:5" ht="16.5">
      <c r="B93" s="20">
        <v>89</v>
      </c>
      <c r="C93" s="21">
        <v>983</v>
      </c>
      <c r="D93" s="22" t="s">
        <v>771</v>
      </c>
      <c r="E93" s="23" t="s">
        <v>921</v>
      </c>
    </row>
    <row r="94" spans="2:5" ht="16.5">
      <c r="B94" s="20">
        <v>90</v>
      </c>
      <c r="C94" s="21">
        <v>984</v>
      </c>
      <c r="D94" s="22" t="s">
        <v>649</v>
      </c>
      <c r="E94" s="23" t="s">
        <v>921</v>
      </c>
    </row>
    <row r="95" spans="2:5" ht="16.5">
      <c r="B95" s="20">
        <v>91</v>
      </c>
      <c r="C95" s="21">
        <v>985</v>
      </c>
      <c r="D95" s="22" t="s">
        <v>650</v>
      </c>
      <c r="E95" s="23" t="s">
        <v>921</v>
      </c>
    </row>
    <row r="96" spans="2:5" ht="16.5">
      <c r="B96" s="20">
        <v>92</v>
      </c>
      <c r="C96" s="34">
        <v>991</v>
      </c>
      <c r="D96" s="35" t="s">
        <v>772</v>
      </c>
      <c r="E96" s="23" t="s">
        <v>921</v>
      </c>
    </row>
    <row r="97" spans="2:5" ht="16.5">
      <c r="B97" s="20">
        <v>93</v>
      </c>
      <c r="C97" s="21">
        <v>997</v>
      </c>
      <c r="D97" s="27" t="s">
        <v>969</v>
      </c>
      <c r="E97" s="23" t="s">
        <v>921</v>
      </c>
    </row>
    <row r="98" spans="2:5" ht="16.5">
      <c r="B98" s="20">
        <v>94</v>
      </c>
      <c r="C98" s="24">
        <v>2765</v>
      </c>
      <c r="D98" s="22" t="s">
        <v>970</v>
      </c>
      <c r="E98" s="23" t="s">
        <v>921</v>
      </c>
    </row>
    <row r="99" spans="2:5" ht="16.5">
      <c r="B99" s="20">
        <v>95</v>
      </c>
      <c r="C99" s="34">
        <v>720</v>
      </c>
      <c r="D99" s="35" t="s">
        <v>678</v>
      </c>
      <c r="E99" s="23" t="s">
        <v>921</v>
      </c>
    </row>
    <row r="100" spans="2:5" ht="16.5">
      <c r="B100" s="20">
        <v>96</v>
      </c>
      <c r="C100" s="34">
        <v>727</v>
      </c>
      <c r="D100" s="35" t="s">
        <v>971</v>
      </c>
      <c r="E100" s="23" t="s">
        <v>921</v>
      </c>
    </row>
    <row r="101" spans="2:5" ht="16.5">
      <c r="B101" s="20">
        <v>97</v>
      </c>
      <c r="C101" s="34">
        <v>723</v>
      </c>
      <c r="D101" s="35" t="s">
        <v>770</v>
      </c>
      <c r="E101" s="23" t="s">
        <v>921</v>
      </c>
    </row>
    <row r="102" spans="2:5" ht="16.5">
      <c r="B102" s="20">
        <v>98</v>
      </c>
      <c r="C102" s="34">
        <v>170</v>
      </c>
      <c r="D102" s="35" t="s">
        <v>829</v>
      </c>
      <c r="E102" s="23" t="s">
        <v>921</v>
      </c>
    </row>
    <row r="103" spans="2:5" ht="16.5">
      <c r="B103" s="20">
        <v>99</v>
      </c>
      <c r="C103" s="34">
        <v>805</v>
      </c>
      <c r="D103" s="6" t="s">
        <v>617</v>
      </c>
      <c r="E103" s="23" t="s">
        <v>921</v>
      </c>
    </row>
    <row r="104" spans="2:5" ht="16.5">
      <c r="B104" s="20">
        <v>100</v>
      </c>
      <c r="C104" s="34">
        <v>813</v>
      </c>
      <c r="D104" s="6" t="s">
        <v>715</v>
      </c>
      <c r="E104" s="23" t="s">
        <v>921</v>
      </c>
    </row>
    <row r="105" spans="2:5" ht="16.5">
      <c r="B105" s="20">
        <v>101</v>
      </c>
      <c r="C105" s="34">
        <v>811</v>
      </c>
      <c r="D105" s="6" t="s">
        <v>622</v>
      </c>
      <c r="E105" s="23" t="s">
        <v>921</v>
      </c>
    </row>
    <row r="106" spans="2:5" ht="16.5">
      <c r="B106" s="20">
        <v>102</v>
      </c>
      <c r="C106" s="34">
        <v>167</v>
      </c>
      <c r="D106" s="6" t="s">
        <v>537</v>
      </c>
      <c r="E106" s="23" t="s">
        <v>921</v>
      </c>
    </row>
    <row r="107" spans="2:5" ht="16.5">
      <c r="B107" s="20">
        <v>103</v>
      </c>
      <c r="C107" s="34">
        <v>229</v>
      </c>
      <c r="D107" s="6" t="s">
        <v>972</v>
      </c>
      <c r="E107" s="23" t="s">
        <v>921</v>
      </c>
    </row>
    <row r="108" spans="2:5" ht="16.5">
      <c r="B108" s="20">
        <v>104</v>
      </c>
      <c r="C108" s="34">
        <v>689</v>
      </c>
      <c r="D108" s="6" t="s">
        <v>1014</v>
      </c>
      <c r="E108" s="23" t="s">
        <v>921</v>
      </c>
    </row>
    <row r="109" spans="2:5" ht="16.5">
      <c r="B109" s="20">
        <v>105</v>
      </c>
      <c r="C109" s="34">
        <v>872</v>
      </c>
      <c r="D109" s="95" t="s">
        <v>642</v>
      </c>
      <c r="E109" s="23" t="s">
        <v>921</v>
      </c>
    </row>
    <row r="110" spans="2:5" ht="16.5">
      <c r="B110" s="20">
        <v>106</v>
      </c>
      <c r="C110" s="34">
        <v>987</v>
      </c>
      <c r="D110" s="95" t="s">
        <v>831</v>
      </c>
      <c r="E110" s="23" t="s">
        <v>921</v>
      </c>
    </row>
  </sheetData>
  <mergeCells count="1"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0"/>
  <sheetViews>
    <sheetView workbookViewId="0">
      <pane xSplit="3" ySplit="2" topLeftCell="D177" activePane="bottomRight" state="frozen"/>
      <selection pane="topRight" activeCell="D1" sqref="D1"/>
      <selection pane="bottomLeft" activeCell="A3" sqref="A3"/>
      <selection pane="bottomRight" activeCell="C87" sqref="C87"/>
    </sheetView>
  </sheetViews>
  <sheetFormatPr defaultRowHeight="15"/>
  <cols>
    <col min="1" max="1" width="6.28515625" customWidth="1"/>
    <col min="2" max="2" width="7.5703125" customWidth="1"/>
    <col min="3" max="3" width="26.28515625" customWidth="1"/>
    <col min="4" max="8" width="10.7109375" customWidth="1"/>
    <col min="9" max="9" width="15.28515625" customWidth="1"/>
    <col min="10" max="10" width="13.140625" customWidth="1"/>
    <col min="11" max="12" width="10.7109375" customWidth="1"/>
    <col min="13" max="13" width="17.28515625" bestFit="1" customWidth="1"/>
  </cols>
  <sheetData>
    <row r="1" spans="1:13" ht="123" customHeight="1">
      <c r="A1" s="58" t="s">
        <v>900</v>
      </c>
      <c r="B1" s="58" t="s">
        <v>465</v>
      </c>
      <c r="C1" s="58" t="s">
        <v>928</v>
      </c>
      <c r="D1" s="58" t="s">
        <v>988</v>
      </c>
      <c r="E1" s="58" t="s">
        <v>989</v>
      </c>
      <c r="F1" s="58" t="s">
        <v>990</v>
      </c>
      <c r="G1" s="58" t="s">
        <v>991</v>
      </c>
      <c r="H1" s="58" t="s">
        <v>992</v>
      </c>
      <c r="I1" s="58" t="s">
        <v>993</v>
      </c>
      <c r="J1" s="58" t="s">
        <v>994</v>
      </c>
      <c r="K1" s="58" t="s">
        <v>995</v>
      </c>
      <c r="L1" s="58" t="s">
        <v>996</v>
      </c>
      <c r="M1" s="58" t="s">
        <v>1031</v>
      </c>
    </row>
    <row r="2" spans="1:13" ht="18.75" customHeight="1">
      <c r="A2" s="6"/>
      <c r="B2" s="6"/>
      <c r="C2" s="59" t="s">
        <v>997</v>
      </c>
      <c r="D2" s="60">
        <v>1000</v>
      </c>
      <c r="E2" s="60">
        <v>50000</v>
      </c>
      <c r="F2" s="60">
        <v>1000</v>
      </c>
      <c r="G2" s="60">
        <v>1000</v>
      </c>
      <c r="H2" s="60">
        <v>50000</v>
      </c>
      <c r="I2" s="60">
        <v>1000</v>
      </c>
      <c r="J2" s="60">
        <v>50000</v>
      </c>
      <c r="K2" s="60">
        <v>10000</v>
      </c>
      <c r="L2" s="60">
        <v>1000</v>
      </c>
      <c r="M2" s="61"/>
    </row>
    <row r="3" spans="1:13" ht="15" customHeight="1">
      <c r="A3" s="44">
        <v>1</v>
      </c>
      <c r="B3" s="62">
        <v>101</v>
      </c>
      <c r="C3" s="6" t="s">
        <v>516</v>
      </c>
      <c r="D3" s="46">
        <f>VLOOKUP(B3,'[2]Defi-01-TC &amp; QC'!$C$4:$AF$191,22,0)</f>
        <v>2</v>
      </c>
      <c r="E3" s="46">
        <f>VLOOKUP(B3,'[2]Defi-01-TC &amp; QC'!$C$4:$AF$191,23,0)</f>
        <v>0</v>
      </c>
      <c r="F3" s="46">
        <f>VLOOKUP(B3,'[2]Defi-01-TC &amp; QC'!$C$4:$AF$191,24,0)</f>
        <v>0</v>
      </c>
      <c r="G3" s="46">
        <f>VLOOKUP(B3,'[2]Defi-01-TC &amp; QC'!$C$4:$AF$191,25,0)</f>
        <v>2</v>
      </c>
      <c r="H3" s="46">
        <f>VLOOKUP(B3,'[2]Defi-01-TC &amp; QC'!$C$4:$AF$191,26,0)</f>
        <v>0</v>
      </c>
      <c r="I3" s="46">
        <f>VLOOKUP(B3,'[2]Defi-01-TC &amp; QC'!$C$4:$AF$191,27,0)</f>
        <v>0</v>
      </c>
      <c r="J3" s="46">
        <f>VLOOKUP(B3,'[2]Defi-01-TC &amp; QC'!$C$4:$AF$191,28,0)</f>
        <v>0</v>
      </c>
      <c r="K3" s="46">
        <f>VLOOKUP(B3,'[2]Defi-01-TC &amp; QC'!$C$4:$AF$191,29,0)</f>
        <v>0</v>
      </c>
      <c r="L3" s="46">
        <f>VLOOKUP(B3,'[2]Defi-01-TC &amp; QC'!$C$4:$AF$191,30,0)</f>
        <v>259</v>
      </c>
      <c r="M3" s="63">
        <f t="shared" ref="M3:M66" si="0">1000*(D3+F3+G3+I3+L3)+10000*(K3)+50000*(E3+H3+J3)</f>
        <v>263000</v>
      </c>
    </row>
    <row r="4" spans="1:13" ht="15" customHeight="1">
      <c r="A4" s="44">
        <v>2</v>
      </c>
      <c r="B4" s="62">
        <v>102</v>
      </c>
      <c r="C4" s="6" t="s">
        <v>517</v>
      </c>
      <c r="D4" s="46">
        <f>VLOOKUP(B4,'[2]Defi-01-TC &amp; QC'!$C$4:$AF$191,22,0)</f>
        <v>122</v>
      </c>
      <c r="E4" s="46">
        <f>VLOOKUP(B4,'[2]Defi-01-TC &amp; QC'!$C$4:$AF$191,23,0)</f>
        <v>0</v>
      </c>
      <c r="F4" s="46">
        <f>VLOOKUP(B4,'[2]Defi-01-TC &amp; QC'!$C$4:$AF$191,24,0)</f>
        <v>0</v>
      </c>
      <c r="G4" s="46">
        <f>VLOOKUP(B4,'[2]Defi-01-TC &amp; QC'!$C$4:$AF$191,25,0)</f>
        <v>33</v>
      </c>
      <c r="H4" s="46">
        <f>VLOOKUP(B4,'[2]Defi-01-TC &amp; QC'!$C$4:$AF$191,26,0)</f>
        <v>2</v>
      </c>
      <c r="I4" s="46">
        <f>VLOOKUP(B4,'[2]Defi-01-TC &amp; QC'!$C$4:$AF$191,27,0)</f>
        <v>2</v>
      </c>
      <c r="J4" s="46">
        <f>VLOOKUP(B4,'[2]Defi-01-TC &amp; QC'!$C$4:$AF$191,28,0)</f>
        <v>3</v>
      </c>
      <c r="K4" s="46">
        <f>VLOOKUP(B4,'[2]Defi-01-TC &amp; QC'!$C$4:$AF$191,29,0)</f>
        <v>1</v>
      </c>
      <c r="L4" s="46">
        <f>VLOOKUP(B4,'[2]Defi-01-TC &amp; QC'!$C$4:$AF$191,30,0)</f>
        <v>5171</v>
      </c>
      <c r="M4" s="63">
        <f t="shared" si="0"/>
        <v>5588000</v>
      </c>
    </row>
    <row r="5" spans="1:13" ht="15" customHeight="1">
      <c r="A5" s="44">
        <v>3</v>
      </c>
      <c r="B5" s="62">
        <v>103</v>
      </c>
      <c r="C5" s="6" t="s">
        <v>518</v>
      </c>
      <c r="D5" s="46">
        <f>VLOOKUP(B5,'[2]Defi-01-TC &amp; QC'!$C$4:$AF$191,22,0)</f>
        <v>627</v>
      </c>
      <c r="E5" s="46">
        <f>VLOOKUP(B5,'[2]Defi-01-TC &amp; QC'!$C$4:$AF$191,23,0)</f>
        <v>0</v>
      </c>
      <c r="F5" s="46">
        <f>VLOOKUP(B5,'[2]Defi-01-TC &amp; QC'!$C$4:$AF$191,24,0)</f>
        <v>1</v>
      </c>
      <c r="G5" s="46">
        <f>VLOOKUP(B5,'[2]Defi-01-TC &amp; QC'!$C$4:$AF$191,25,0)</f>
        <v>101</v>
      </c>
      <c r="H5" s="46">
        <f>VLOOKUP(B5,'[2]Defi-01-TC &amp; QC'!$C$4:$AF$191,26,0)</f>
        <v>0</v>
      </c>
      <c r="I5" s="46">
        <f>VLOOKUP(B5,'[2]Defi-01-TC &amp; QC'!$C$4:$AF$191,27,0)</f>
        <v>0</v>
      </c>
      <c r="J5" s="46">
        <f>VLOOKUP(B5,'[2]Defi-01-TC &amp; QC'!$C$4:$AF$191,28,0)</f>
        <v>0</v>
      </c>
      <c r="K5" s="46">
        <f>VLOOKUP(B5,'[2]Defi-01-TC &amp; QC'!$C$4:$AF$191,29,0)</f>
        <v>3</v>
      </c>
      <c r="L5" s="46">
        <f>VLOOKUP(B5,'[2]Defi-01-TC &amp; QC'!$C$4:$AF$191,30,0)</f>
        <v>16120</v>
      </c>
      <c r="M5" s="63">
        <f t="shared" si="0"/>
        <v>16879000</v>
      </c>
    </row>
    <row r="6" spans="1:13" ht="15" customHeight="1">
      <c r="A6" s="44">
        <v>4</v>
      </c>
      <c r="B6" s="62">
        <v>105</v>
      </c>
      <c r="C6" s="6" t="s">
        <v>519</v>
      </c>
      <c r="D6" s="46">
        <f>VLOOKUP(B6,'[2]Defi-01-TC &amp; QC'!$C$4:$AF$191,22,0)</f>
        <v>18</v>
      </c>
      <c r="E6" s="46">
        <f>VLOOKUP(B6,'[2]Defi-01-TC &amp; QC'!$C$4:$AF$191,23,0)</f>
        <v>0</v>
      </c>
      <c r="F6" s="46">
        <f>VLOOKUP(B6,'[2]Defi-01-TC &amp; QC'!$C$4:$AF$191,24,0)</f>
        <v>0</v>
      </c>
      <c r="G6" s="46">
        <f>VLOOKUP(B6,'[2]Defi-01-TC &amp; QC'!$C$4:$AF$191,25,0)</f>
        <v>6</v>
      </c>
      <c r="H6" s="46">
        <f>VLOOKUP(B6,'[2]Defi-01-TC &amp; QC'!$C$4:$AF$191,26,0)</f>
        <v>0</v>
      </c>
      <c r="I6" s="46">
        <f>VLOOKUP(B6,'[2]Defi-01-TC &amp; QC'!$C$4:$AF$191,27,0)</f>
        <v>0</v>
      </c>
      <c r="J6" s="46">
        <f>VLOOKUP(B6,'[2]Defi-01-TC &amp; QC'!$C$4:$AF$191,28,0)</f>
        <v>0</v>
      </c>
      <c r="K6" s="46">
        <f>VLOOKUP(B6,'[2]Defi-01-TC &amp; QC'!$C$4:$AF$191,29,0)</f>
        <v>1</v>
      </c>
      <c r="L6" s="46">
        <f>VLOOKUP(B6,'[2]Defi-01-TC &amp; QC'!$C$4:$AF$191,30,0)</f>
        <v>628</v>
      </c>
      <c r="M6" s="63">
        <f t="shared" si="0"/>
        <v>662000</v>
      </c>
    </row>
    <row r="7" spans="1:13" ht="15" customHeight="1">
      <c r="A7" s="44">
        <v>5</v>
      </c>
      <c r="B7" s="62">
        <v>106</v>
      </c>
      <c r="C7" s="6" t="s">
        <v>520</v>
      </c>
      <c r="D7" s="46">
        <f>VLOOKUP(B7,'[2]Defi-01-TC &amp; QC'!$C$4:$AF$191,22,0)</f>
        <v>553</v>
      </c>
      <c r="E7" s="46">
        <f>VLOOKUP(B7,'[2]Defi-01-TC &amp; QC'!$C$4:$AF$191,23,0)</f>
        <v>0</v>
      </c>
      <c r="F7" s="46">
        <f>VLOOKUP(B7,'[2]Defi-01-TC &amp; QC'!$C$4:$AF$191,24,0)</f>
        <v>1</v>
      </c>
      <c r="G7" s="46">
        <f>VLOOKUP(B7,'[2]Defi-01-TC &amp; QC'!$C$4:$AF$191,25,0)</f>
        <v>74</v>
      </c>
      <c r="H7" s="46">
        <f>VLOOKUP(B7,'[2]Defi-01-TC &amp; QC'!$C$4:$AF$191,26,0)</f>
        <v>0</v>
      </c>
      <c r="I7" s="46">
        <f>VLOOKUP(B7,'[2]Defi-01-TC &amp; QC'!$C$4:$AF$191,27,0)</f>
        <v>1</v>
      </c>
      <c r="J7" s="46">
        <f>VLOOKUP(B7,'[2]Defi-01-TC &amp; QC'!$C$4:$AF$191,28,0)</f>
        <v>0</v>
      </c>
      <c r="K7" s="46">
        <f>VLOOKUP(B7,'[2]Defi-01-TC &amp; QC'!$C$4:$AF$191,29,0)</f>
        <v>31</v>
      </c>
      <c r="L7" s="46">
        <f>VLOOKUP(B7,'[2]Defi-01-TC &amp; QC'!$C$4:$AF$191,30,0)</f>
        <v>10241</v>
      </c>
      <c r="M7" s="63">
        <f t="shared" si="0"/>
        <v>11180000</v>
      </c>
    </row>
    <row r="8" spans="1:13" ht="15" customHeight="1">
      <c r="A8" s="44">
        <v>6</v>
      </c>
      <c r="B8" s="62">
        <v>108</v>
      </c>
      <c r="C8" s="6" t="s">
        <v>521</v>
      </c>
      <c r="D8" s="46">
        <f>VLOOKUP(B8,'[2]Defi-01-TC &amp; QC'!$C$4:$AF$191,22,0)</f>
        <v>1052</v>
      </c>
      <c r="E8" s="46">
        <f>VLOOKUP(B8,'[2]Defi-01-TC &amp; QC'!$C$4:$AF$191,23,0)</f>
        <v>0</v>
      </c>
      <c r="F8" s="46">
        <f>VLOOKUP(B8,'[2]Defi-01-TC &amp; QC'!$C$4:$AF$191,24,0)</f>
        <v>1</v>
      </c>
      <c r="G8" s="46">
        <f>VLOOKUP(B8,'[2]Defi-01-TC &amp; QC'!$C$4:$AF$191,25,0)</f>
        <v>154</v>
      </c>
      <c r="H8" s="46">
        <f>VLOOKUP(B8,'[2]Defi-01-TC &amp; QC'!$C$4:$AF$191,26,0)</f>
        <v>7</v>
      </c>
      <c r="I8" s="46">
        <f>VLOOKUP(B8,'[2]Defi-01-TC &amp; QC'!$C$4:$AF$191,27,0)</f>
        <v>1</v>
      </c>
      <c r="J8" s="46">
        <f>VLOOKUP(B8,'[2]Defi-01-TC &amp; QC'!$C$4:$AF$191,28,0)</f>
        <v>4</v>
      </c>
      <c r="K8" s="46">
        <f>VLOOKUP(B8,'[2]Defi-01-TC &amp; QC'!$C$4:$AF$191,29,0)</f>
        <v>13</v>
      </c>
      <c r="L8" s="46">
        <f>VLOOKUP(B8,'[2]Defi-01-TC &amp; QC'!$C$4:$AF$191,30,0)</f>
        <v>30058</v>
      </c>
      <c r="M8" s="63">
        <f t="shared" si="0"/>
        <v>31946000</v>
      </c>
    </row>
    <row r="9" spans="1:13" ht="15" customHeight="1">
      <c r="A9" s="44">
        <v>7</v>
      </c>
      <c r="B9" s="62">
        <v>111</v>
      </c>
      <c r="C9" s="6" t="s">
        <v>522</v>
      </c>
      <c r="D9" s="46">
        <f>VLOOKUP(B9,'[2]Defi-01-TC &amp; QC'!$C$4:$AF$191,22,0)</f>
        <v>4</v>
      </c>
      <c r="E9" s="46">
        <f>VLOOKUP(B9,'[2]Defi-01-TC &amp; QC'!$C$4:$AF$191,23,0)</f>
        <v>0</v>
      </c>
      <c r="F9" s="46">
        <f>VLOOKUP(B9,'[2]Defi-01-TC &amp; QC'!$C$4:$AF$191,24,0)</f>
        <v>0</v>
      </c>
      <c r="G9" s="46">
        <f>VLOOKUP(B9,'[2]Defi-01-TC &amp; QC'!$C$4:$AF$191,25,0)</f>
        <v>0</v>
      </c>
      <c r="H9" s="46">
        <f>VLOOKUP(B9,'[2]Defi-01-TC &amp; QC'!$C$4:$AF$191,26,0)</f>
        <v>0</v>
      </c>
      <c r="I9" s="46">
        <f>VLOOKUP(B9,'[2]Defi-01-TC &amp; QC'!$C$4:$AF$191,27,0)</f>
        <v>0</v>
      </c>
      <c r="J9" s="46">
        <f>VLOOKUP(B9,'[2]Defi-01-TC &amp; QC'!$C$4:$AF$191,28,0)</f>
        <v>0</v>
      </c>
      <c r="K9" s="46">
        <f>VLOOKUP(B9,'[2]Defi-01-TC &amp; QC'!$C$4:$AF$191,29,0)</f>
        <v>0</v>
      </c>
      <c r="L9" s="46">
        <f>VLOOKUP(B9,'[2]Defi-01-TC &amp; QC'!$C$4:$AF$191,30,0)</f>
        <v>670</v>
      </c>
      <c r="M9" s="63">
        <f t="shared" si="0"/>
        <v>674000</v>
      </c>
    </row>
    <row r="10" spans="1:13" ht="15" customHeight="1">
      <c r="A10" s="44">
        <v>8</v>
      </c>
      <c r="B10" s="62">
        <v>116</v>
      </c>
      <c r="C10" s="6" t="s">
        <v>523</v>
      </c>
      <c r="D10" s="46">
        <f>VLOOKUP(B10,'[2]Defi-01-TC &amp; QC'!$C$4:$AF$191,22,0)</f>
        <v>2</v>
      </c>
      <c r="E10" s="46">
        <f>VLOOKUP(B10,'[2]Defi-01-TC &amp; QC'!$C$4:$AF$191,23,0)</f>
        <v>0</v>
      </c>
      <c r="F10" s="46">
        <f>VLOOKUP(B10,'[2]Defi-01-TC &amp; QC'!$C$4:$AF$191,24,0)</f>
        <v>0</v>
      </c>
      <c r="G10" s="46">
        <f>VLOOKUP(B10,'[2]Defi-01-TC &amp; QC'!$C$4:$AF$191,25,0)</f>
        <v>0</v>
      </c>
      <c r="H10" s="46">
        <f>VLOOKUP(B10,'[2]Defi-01-TC &amp; QC'!$C$4:$AF$191,26,0)</f>
        <v>0</v>
      </c>
      <c r="I10" s="46">
        <f>VLOOKUP(B10,'[2]Defi-01-TC &amp; QC'!$C$4:$AF$191,27,0)</f>
        <v>0</v>
      </c>
      <c r="J10" s="46">
        <f>VLOOKUP(B10,'[2]Defi-01-TC &amp; QC'!$C$4:$AF$191,28,0)</f>
        <v>0</v>
      </c>
      <c r="K10" s="46">
        <f>VLOOKUP(B10,'[2]Defi-01-TC &amp; QC'!$C$4:$AF$191,29,0)</f>
        <v>2</v>
      </c>
      <c r="L10" s="46">
        <f>VLOOKUP(B10,'[2]Defi-01-TC &amp; QC'!$C$4:$AF$191,30,0)</f>
        <v>386</v>
      </c>
      <c r="M10" s="63">
        <f t="shared" si="0"/>
        <v>408000</v>
      </c>
    </row>
    <row r="11" spans="1:13" ht="15" customHeight="1">
      <c r="A11" s="44">
        <v>9</v>
      </c>
      <c r="B11" s="62">
        <v>118</v>
      </c>
      <c r="C11" s="6" t="s">
        <v>524</v>
      </c>
      <c r="D11" s="46">
        <f>VLOOKUP(B11,'[2]Defi-01-TC &amp; QC'!$C$4:$AF$191,22,0)</f>
        <v>88</v>
      </c>
      <c r="E11" s="46">
        <f>VLOOKUP(B11,'[2]Defi-01-TC &amp; QC'!$C$4:$AF$191,23,0)</f>
        <v>0</v>
      </c>
      <c r="F11" s="46">
        <f>VLOOKUP(B11,'[2]Defi-01-TC &amp; QC'!$C$4:$AF$191,24,0)</f>
        <v>0</v>
      </c>
      <c r="G11" s="46">
        <f>VLOOKUP(B11,'[2]Defi-01-TC &amp; QC'!$C$4:$AF$191,25,0)</f>
        <v>12</v>
      </c>
      <c r="H11" s="46">
        <f>VLOOKUP(B11,'[2]Defi-01-TC &amp; QC'!$C$4:$AF$191,26,0)</f>
        <v>0</v>
      </c>
      <c r="I11" s="46">
        <f>VLOOKUP(B11,'[2]Defi-01-TC &amp; QC'!$C$4:$AF$191,27,0)</f>
        <v>0</v>
      </c>
      <c r="J11" s="46">
        <f>VLOOKUP(B11,'[2]Defi-01-TC &amp; QC'!$C$4:$AF$191,28,0)</f>
        <v>0</v>
      </c>
      <c r="K11" s="46">
        <f>VLOOKUP(B11,'[2]Defi-01-TC &amp; QC'!$C$4:$AF$191,29,0)</f>
        <v>4</v>
      </c>
      <c r="L11" s="46">
        <f>VLOOKUP(B11,'[2]Defi-01-TC &amp; QC'!$C$4:$AF$191,30,0)</f>
        <v>7407</v>
      </c>
      <c r="M11" s="63">
        <f t="shared" si="0"/>
        <v>7547000</v>
      </c>
    </row>
    <row r="12" spans="1:13" ht="15" customHeight="1">
      <c r="A12" s="44">
        <v>10</v>
      </c>
      <c r="B12" s="62">
        <v>124</v>
      </c>
      <c r="C12" s="6" t="s">
        <v>525</v>
      </c>
      <c r="D12" s="46">
        <f>VLOOKUP(B12,'[2]Defi-01-TC &amp; QC'!$C$4:$AF$191,22,0)</f>
        <v>78</v>
      </c>
      <c r="E12" s="46">
        <f>VLOOKUP(B12,'[2]Defi-01-TC &amp; QC'!$C$4:$AF$191,23,0)</f>
        <v>0</v>
      </c>
      <c r="F12" s="46">
        <f>VLOOKUP(B12,'[2]Defi-01-TC &amp; QC'!$C$4:$AF$191,24,0)</f>
        <v>0</v>
      </c>
      <c r="G12" s="46">
        <f>VLOOKUP(B12,'[2]Defi-01-TC &amp; QC'!$C$4:$AF$191,25,0)</f>
        <v>27</v>
      </c>
      <c r="H12" s="46">
        <f>VLOOKUP(B12,'[2]Defi-01-TC &amp; QC'!$C$4:$AF$191,26,0)</f>
        <v>0</v>
      </c>
      <c r="I12" s="46">
        <f>VLOOKUP(B12,'[2]Defi-01-TC &amp; QC'!$C$4:$AF$191,27,0)</f>
        <v>1</v>
      </c>
      <c r="J12" s="46">
        <f>VLOOKUP(B12,'[2]Defi-01-TC &amp; QC'!$C$4:$AF$191,28,0)</f>
        <v>0</v>
      </c>
      <c r="K12" s="46">
        <f>VLOOKUP(B12,'[2]Defi-01-TC &amp; QC'!$C$4:$AF$191,29,0)</f>
        <v>1</v>
      </c>
      <c r="L12" s="46">
        <f>VLOOKUP(B12,'[2]Defi-01-TC &amp; QC'!$C$4:$AF$191,30,0)</f>
        <v>4643</v>
      </c>
      <c r="M12" s="63">
        <f t="shared" si="0"/>
        <v>4759000</v>
      </c>
    </row>
    <row r="13" spans="1:13" ht="15" customHeight="1">
      <c r="A13" s="44">
        <v>11</v>
      </c>
      <c r="B13" s="62">
        <v>125</v>
      </c>
      <c r="C13" s="6" t="s">
        <v>526</v>
      </c>
      <c r="D13" s="46">
        <f>VLOOKUP(B13,'[2]Defi-01-TC &amp; QC'!$C$4:$AF$191,22,0)</f>
        <v>7</v>
      </c>
      <c r="E13" s="46">
        <f>VLOOKUP(B13,'[2]Defi-01-TC &amp; QC'!$C$4:$AF$191,23,0)</f>
        <v>0</v>
      </c>
      <c r="F13" s="46">
        <f>VLOOKUP(B13,'[2]Defi-01-TC &amp; QC'!$C$4:$AF$191,24,0)</f>
        <v>0</v>
      </c>
      <c r="G13" s="46">
        <f>VLOOKUP(B13,'[2]Defi-01-TC &amp; QC'!$C$4:$AF$191,25,0)</f>
        <v>0</v>
      </c>
      <c r="H13" s="46">
        <f>VLOOKUP(B13,'[2]Defi-01-TC &amp; QC'!$C$4:$AF$191,26,0)</f>
        <v>0</v>
      </c>
      <c r="I13" s="46">
        <f>VLOOKUP(B13,'[2]Defi-01-TC &amp; QC'!$C$4:$AF$191,27,0)</f>
        <v>0</v>
      </c>
      <c r="J13" s="46">
        <f>VLOOKUP(B13,'[2]Defi-01-TC &amp; QC'!$C$4:$AF$191,28,0)</f>
        <v>0</v>
      </c>
      <c r="K13" s="46">
        <f>VLOOKUP(B13,'[2]Defi-01-TC &amp; QC'!$C$4:$AF$191,29,0)</f>
        <v>0</v>
      </c>
      <c r="L13" s="46">
        <f>VLOOKUP(B13,'[2]Defi-01-TC &amp; QC'!$C$4:$AF$191,30,0)</f>
        <v>52</v>
      </c>
      <c r="M13" s="63">
        <f t="shared" si="0"/>
        <v>59000</v>
      </c>
    </row>
    <row r="14" spans="1:13" ht="15" customHeight="1">
      <c r="A14" s="44">
        <v>12</v>
      </c>
      <c r="B14" s="62">
        <v>126</v>
      </c>
      <c r="C14" s="6" t="s">
        <v>527</v>
      </c>
      <c r="D14" s="46">
        <f>VLOOKUP(B14,'[2]Defi-01-TC &amp; QC'!$C$4:$AF$191,22,0)</f>
        <v>1</v>
      </c>
      <c r="E14" s="46">
        <f>VLOOKUP(B14,'[2]Defi-01-TC &amp; QC'!$C$4:$AF$191,23,0)</f>
        <v>0</v>
      </c>
      <c r="F14" s="46">
        <f>VLOOKUP(B14,'[2]Defi-01-TC &amp; QC'!$C$4:$AF$191,24,0)</f>
        <v>0</v>
      </c>
      <c r="G14" s="46">
        <f>VLOOKUP(B14,'[2]Defi-01-TC &amp; QC'!$C$4:$AF$191,25,0)</f>
        <v>2</v>
      </c>
      <c r="H14" s="46">
        <f>VLOOKUP(B14,'[2]Defi-01-TC &amp; QC'!$C$4:$AF$191,26,0)</f>
        <v>0</v>
      </c>
      <c r="I14" s="46">
        <f>VLOOKUP(B14,'[2]Defi-01-TC &amp; QC'!$C$4:$AF$191,27,0)</f>
        <v>0</v>
      </c>
      <c r="J14" s="46">
        <f>VLOOKUP(B14,'[2]Defi-01-TC &amp; QC'!$C$4:$AF$191,28,0)</f>
        <v>0</v>
      </c>
      <c r="K14" s="46">
        <f>VLOOKUP(B14,'[2]Defi-01-TC &amp; QC'!$C$4:$AF$191,29,0)</f>
        <v>0</v>
      </c>
      <c r="L14" s="46">
        <f>VLOOKUP(B14,'[2]Defi-01-TC &amp; QC'!$C$4:$AF$191,30,0)</f>
        <v>92</v>
      </c>
      <c r="M14" s="63">
        <f t="shared" si="0"/>
        <v>95000</v>
      </c>
    </row>
    <row r="15" spans="1:13" ht="15" customHeight="1">
      <c r="A15" s="44">
        <v>13</v>
      </c>
      <c r="B15" s="62">
        <v>127</v>
      </c>
      <c r="C15" s="6" t="s">
        <v>528</v>
      </c>
      <c r="D15" s="46">
        <f>VLOOKUP(B15,'[2]Defi-01-TC &amp; QC'!$C$4:$AF$191,22,0)</f>
        <v>1563</v>
      </c>
      <c r="E15" s="46">
        <f>VLOOKUP(B15,'[2]Defi-01-TC &amp; QC'!$C$4:$AF$191,23,0)</f>
        <v>1</v>
      </c>
      <c r="F15" s="46">
        <f>VLOOKUP(B15,'[2]Defi-01-TC &amp; QC'!$C$4:$AF$191,24,0)</f>
        <v>3</v>
      </c>
      <c r="G15" s="46">
        <f>VLOOKUP(B15,'[2]Defi-01-TC &amp; QC'!$C$4:$AF$191,25,0)</f>
        <v>309</v>
      </c>
      <c r="H15" s="46">
        <f>VLOOKUP(B15,'[2]Defi-01-TC &amp; QC'!$C$4:$AF$191,26,0)</f>
        <v>0</v>
      </c>
      <c r="I15" s="46">
        <f>VLOOKUP(B15,'[2]Defi-01-TC &amp; QC'!$C$4:$AF$191,27,0)</f>
        <v>4</v>
      </c>
      <c r="J15" s="46">
        <f>VLOOKUP(B15,'[2]Defi-01-TC &amp; QC'!$C$4:$AF$191,28,0)</f>
        <v>0</v>
      </c>
      <c r="K15" s="46">
        <f>VLOOKUP(B15,'[2]Defi-01-TC &amp; QC'!$C$4:$AF$191,29,0)</f>
        <v>19</v>
      </c>
      <c r="L15" s="46">
        <f>VLOOKUP(B15,'[2]Defi-01-TC &amp; QC'!$C$4:$AF$191,30,0)</f>
        <v>56995</v>
      </c>
      <c r="M15" s="63">
        <f t="shared" si="0"/>
        <v>59114000</v>
      </c>
    </row>
    <row r="16" spans="1:13" ht="15" customHeight="1">
      <c r="A16" s="44">
        <v>14</v>
      </c>
      <c r="B16" s="62">
        <v>129</v>
      </c>
      <c r="C16" s="6" t="s">
        <v>529</v>
      </c>
      <c r="D16" s="46">
        <f>VLOOKUP(B16,'[2]Defi-01-TC &amp; QC'!$C$4:$AF$191,22,0)</f>
        <v>140</v>
      </c>
      <c r="E16" s="46">
        <f>VLOOKUP(B16,'[2]Defi-01-TC &amp; QC'!$C$4:$AF$191,23,0)</f>
        <v>1</v>
      </c>
      <c r="F16" s="46">
        <f>VLOOKUP(B16,'[2]Defi-01-TC &amp; QC'!$C$4:$AF$191,24,0)</f>
        <v>0</v>
      </c>
      <c r="G16" s="46">
        <f>VLOOKUP(B16,'[2]Defi-01-TC &amp; QC'!$C$4:$AF$191,25,0)</f>
        <v>3</v>
      </c>
      <c r="H16" s="46">
        <f>VLOOKUP(B16,'[2]Defi-01-TC &amp; QC'!$C$4:$AF$191,26,0)</f>
        <v>0</v>
      </c>
      <c r="I16" s="46">
        <f>VLOOKUP(B16,'[2]Defi-01-TC &amp; QC'!$C$4:$AF$191,27,0)</f>
        <v>0</v>
      </c>
      <c r="J16" s="46">
        <f>VLOOKUP(B16,'[2]Defi-01-TC &amp; QC'!$C$4:$AF$191,28,0)</f>
        <v>2</v>
      </c>
      <c r="K16" s="46">
        <f>VLOOKUP(B16,'[2]Defi-01-TC &amp; QC'!$C$4:$AF$191,29,0)</f>
        <v>0</v>
      </c>
      <c r="L16" s="46">
        <f>VLOOKUP(B16,'[2]Defi-01-TC &amp; QC'!$C$4:$AF$191,30,0)</f>
        <v>1812</v>
      </c>
      <c r="M16" s="63">
        <f t="shared" si="0"/>
        <v>2105000</v>
      </c>
    </row>
    <row r="17" spans="1:13" ht="15" customHeight="1">
      <c r="A17" s="44">
        <v>15</v>
      </c>
      <c r="B17" s="62">
        <v>130</v>
      </c>
      <c r="C17" s="6" t="s">
        <v>530</v>
      </c>
      <c r="D17" s="46">
        <f>VLOOKUP(B17,'[2]Defi-01-TC &amp; QC'!$C$4:$AF$191,22,0)</f>
        <v>20</v>
      </c>
      <c r="E17" s="46">
        <f>VLOOKUP(B17,'[2]Defi-01-TC &amp; QC'!$C$4:$AF$191,23,0)</f>
        <v>0</v>
      </c>
      <c r="F17" s="46">
        <f>VLOOKUP(B17,'[2]Defi-01-TC &amp; QC'!$C$4:$AF$191,24,0)</f>
        <v>0</v>
      </c>
      <c r="G17" s="46">
        <f>VLOOKUP(B17,'[2]Defi-01-TC &amp; QC'!$C$4:$AF$191,25,0)</f>
        <v>0</v>
      </c>
      <c r="H17" s="46">
        <f>VLOOKUP(B17,'[2]Defi-01-TC &amp; QC'!$C$4:$AF$191,26,0)</f>
        <v>0</v>
      </c>
      <c r="I17" s="46">
        <f>VLOOKUP(B17,'[2]Defi-01-TC &amp; QC'!$C$4:$AF$191,27,0)</f>
        <v>0</v>
      </c>
      <c r="J17" s="46">
        <f>VLOOKUP(B17,'[2]Defi-01-TC &amp; QC'!$C$4:$AF$191,28,0)</f>
        <v>0</v>
      </c>
      <c r="K17" s="46">
        <f>VLOOKUP(B17,'[2]Defi-01-TC &amp; QC'!$C$4:$AF$191,29,0)</f>
        <v>0</v>
      </c>
      <c r="L17" s="46">
        <f>VLOOKUP(B17,'[2]Defi-01-TC &amp; QC'!$C$4:$AF$191,30,0)</f>
        <v>553</v>
      </c>
      <c r="M17" s="63">
        <f t="shared" si="0"/>
        <v>573000</v>
      </c>
    </row>
    <row r="18" spans="1:13" ht="15" customHeight="1">
      <c r="A18" s="44">
        <v>16</v>
      </c>
      <c r="B18" s="62">
        <v>132</v>
      </c>
      <c r="C18" s="6" t="s">
        <v>531</v>
      </c>
      <c r="D18" s="46">
        <f>VLOOKUP(B18,'[2]Defi-01-TC &amp; QC'!$C$4:$AF$191,22,0)</f>
        <v>339</v>
      </c>
      <c r="E18" s="46">
        <f>VLOOKUP(B18,'[2]Defi-01-TC &amp; QC'!$C$4:$AF$191,23,0)</f>
        <v>0</v>
      </c>
      <c r="F18" s="46">
        <f>VLOOKUP(B18,'[2]Defi-01-TC &amp; QC'!$C$4:$AF$191,24,0)</f>
        <v>1</v>
      </c>
      <c r="G18" s="46">
        <f>VLOOKUP(B18,'[2]Defi-01-TC &amp; QC'!$C$4:$AF$191,25,0)</f>
        <v>122</v>
      </c>
      <c r="H18" s="46">
        <f>VLOOKUP(B18,'[2]Defi-01-TC &amp; QC'!$C$4:$AF$191,26,0)</f>
        <v>0</v>
      </c>
      <c r="I18" s="46">
        <f>VLOOKUP(B18,'[2]Defi-01-TC &amp; QC'!$C$4:$AF$191,27,0)</f>
        <v>4</v>
      </c>
      <c r="J18" s="46">
        <f>VLOOKUP(B18,'[2]Defi-01-TC &amp; QC'!$C$4:$AF$191,28,0)</f>
        <v>1</v>
      </c>
      <c r="K18" s="46">
        <f>VLOOKUP(B18,'[2]Defi-01-TC &amp; QC'!$C$4:$AF$191,29,0)</f>
        <v>8</v>
      </c>
      <c r="L18" s="46">
        <f>VLOOKUP(B18,'[2]Defi-01-TC &amp; QC'!$C$4:$AF$191,30,0)</f>
        <v>12897</v>
      </c>
      <c r="M18" s="63">
        <f t="shared" si="0"/>
        <v>13493000</v>
      </c>
    </row>
    <row r="19" spans="1:13" ht="15" customHeight="1">
      <c r="A19" s="44">
        <v>17</v>
      </c>
      <c r="B19" s="62">
        <v>134</v>
      </c>
      <c r="C19" s="6" t="s">
        <v>532</v>
      </c>
      <c r="D19" s="46">
        <f>VLOOKUP(B19,'[2]Defi-01-TC &amp; QC'!$C$4:$AF$191,22,0)</f>
        <v>8</v>
      </c>
      <c r="E19" s="46">
        <f>VLOOKUP(B19,'[2]Defi-01-TC &amp; QC'!$C$4:$AF$191,23,0)</f>
        <v>0</v>
      </c>
      <c r="F19" s="46">
        <f>VLOOKUP(B19,'[2]Defi-01-TC &amp; QC'!$C$4:$AF$191,24,0)</f>
        <v>0</v>
      </c>
      <c r="G19" s="46">
        <f>VLOOKUP(B19,'[2]Defi-01-TC &amp; QC'!$C$4:$AF$191,25,0)</f>
        <v>6</v>
      </c>
      <c r="H19" s="46">
        <f>VLOOKUP(B19,'[2]Defi-01-TC &amp; QC'!$C$4:$AF$191,26,0)</f>
        <v>0</v>
      </c>
      <c r="I19" s="46">
        <f>VLOOKUP(B19,'[2]Defi-01-TC &amp; QC'!$C$4:$AF$191,27,0)</f>
        <v>0</v>
      </c>
      <c r="J19" s="46">
        <f>VLOOKUP(B19,'[2]Defi-01-TC &amp; QC'!$C$4:$AF$191,28,0)</f>
        <v>0</v>
      </c>
      <c r="K19" s="46">
        <f>VLOOKUP(B19,'[2]Defi-01-TC &amp; QC'!$C$4:$AF$191,29,0)</f>
        <v>1</v>
      </c>
      <c r="L19" s="46">
        <f>VLOOKUP(B19,'[2]Defi-01-TC &amp; QC'!$C$4:$AF$191,30,0)</f>
        <v>596</v>
      </c>
      <c r="M19" s="63">
        <f t="shared" si="0"/>
        <v>620000</v>
      </c>
    </row>
    <row r="20" spans="1:13" ht="15" customHeight="1">
      <c r="A20" s="44">
        <v>18</v>
      </c>
      <c r="B20" s="62">
        <v>135</v>
      </c>
      <c r="C20" s="6" t="s">
        <v>533</v>
      </c>
      <c r="D20" s="46">
        <f>VLOOKUP(B20,'[2]Defi-01-TC &amp; QC'!$C$4:$AF$191,22,0)</f>
        <v>1</v>
      </c>
      <c r="E20" s="46">
        <f>VLOOKUP(B20,'[2]Defi-01-TC &amp; QC'!$C$4:$AF$191,23,0)</f>
        <v>0</v>
      </c>
      <c r="F20" s="46">
        <f>VLOOKUP(B20,'[2]Defi-01-TC &amp; QC'!$C$4:$AF$191,24,0)</f>
        <v>0</v>
      </c>
      <c r="G20" s="46">
        <f>VLOOKUP(B20,'[2]Defi-01-TC &amp; QC'!$C$4:$AF$191,25,0)</f>
        <v>0</v>
      </c>
      <c r="H20" s="46">
        <f>VLOOKUP(B20,'[2]Defi-01-TC &amp; QC'!$C$4:$AF$191,26,0)</f>
        <v>0</v>
      </c>
      <c r="I20" s="46">
        <f>VLOOKUP(B20,'[2]Defi-01-TC &amp; QC'!$C$4:$AF$191,27,0)</f>
        <v>0</v>
      </c>
      <c r="J20" s="46">
        <f>VLOOKUP(B20,'[2]Defi-01-TC &amp; QC'!$C$4:$AF$191,28,0)</f>
        <v>0</v>
      </c>
      <c r="K20" s="46">
        <f>VLOOKUP(B20,'[2]Defi-01-TC &amp; QC'!$C$4:$AF$191,29,0)</f>
        <v>0</v>
      </c>
      <c r="L20" s="46">
        <f>VLOOKUP(B20,'[2]Defi-01-TC &amp; QC'!$C$4:$AF$191,30,0)</f>
        <v>71</v>
      </c>
      <c r="M20" s="63">
        <f t="shared" si="0"/>
        <v>72000</v>
      </c>
    </row>
    <row r="21" spans="1:13" ht="15" customHeight="1">
      <c r="A21" s="44">
        <v>19</v>
      </c>
      <c r="B21" s="62">
        <v>138</v>
      </c>
      <c r="C21" s="6" t="s">
        <v>534</v>
      </c>
      <c r="D21" s="46">
        <f>VLOOKUP(B21,'[2]Defi-01-TC &amp; QC'!$C$4:$AF$191,22,0)</f>
        <v>25</v>
      </c>
      <c r="E21" s="46">
        <f>VLOOKUP(B21,'[2]Defi-01-TC &amp; QC'!$C$4:$AF$191,23,0)</f>
        <v>0</v>
      </c>
      <c r="F21" s="46">
        <f>VLOOKUP(B21,'[2]Defi-01-TC &amp; QC'!$C$4:$AF$191,24,0)</f>
        <v>0</v>
      </c>
      <c r="G21" s="46">
        <f>VLOOKUP(B21,'[2]Defi-01-TC &amp; QC'!$C$4:$AF$191,25,0)</f>
        <v>2</v>
      </c>
      <c r="H21" s="46">
        <f>VLOOKUP(B21,'[2]Defi-01-TC &amp; QC'!$C$4:$AF$191,26,0)</f>
        <v>0</v>
      </c>
      <c r="I21" s="46">
        <f>VLOOKUP(B21,'[2]Defi-01-TC &amp; QC'!$C$4:$AF$191,27,0)</f>
        <v>0</v>
      </c>
      <c r="J21" s="46">
        <f>VLOOKUP(B21,'[2]Defi-01-TC &amp; QC'!$C$4:$AF$191,28,0)</f>
        <v>0</v>
      </c>
      <c r="K21" s="46">
        <f>VLOOKUP(B21,'[2]Defi-01-TC &amp; QC'!$C$4:$AF$191,29,0)</f>
        <v>0</v>
      </c>
      <c r="L21" s="46">
        <f>VLOOKUP(B21,'[2]Defi-01-TC &amp; QC'!$C$4:$AF$191,30,0)</f>
        <v>751</v>
      </c>
      <c r="M21" s="63">
        <f t="shared" si="0"/>
        <v>778000</v>
      </c>
    </row>
    <row r="22" spans="1:13" ht="15" customHeight="1">
      <c r="A22" s="44">
        <v>20</v>
      </c>
      <c r="B22" s="62">
        <v>143</v>
      </c>
      <c r="C22" s="6" t="s">
        <v>535</v>
      </c>
      <c r="D22" s="46">
        <f>VLOOKUP(B22,'[2]Defi-01-TC &amp; QC'!$C$4:$AF$191,22,0)</f>
        <v>490</v>
      </c>
      <c r="E22" s="46">
        <f>VLOOKUP(B22,'[2]Defi-01-TC &amp; QC'!$C$4:$AF$191,23,0)</f>
        <v>0</v>
      </c>
      <c r="F22" s="46">
        <f>VLOOKUP(B22,'[2]Defi-01-TC &amp; QC'!$C$4:$AF$191,24,0)</f>
        <v>0</v>
      </c>
      <c r="G22" s="46">
        <f>VLOOKUP(B22,'[2]Defi-01-TC &amp; QC'!$C$4:$AF$191,25,0)</f>
        <v>31</v>
      </c>
      <c r="H22" s="46">
        <f>VLOOKUP(B22,'[2]Defi-01-TC &amp; QC'!$C$4:$AF$191,26,0)</f>
        <v>0</v>
      </c>
      <c r="I22" s="46">
        <f>VLOOKUP(B22,'[2]Defi-01-TC &amp; QC'!$C$4:$AF$191,27,0)</f>
        <v>0</v>
      </c>
      <c r="J22" s="46">
        <f>VLOOKUP(B22,'[2]Defi-01-TC &amp; QC'!$C$4:$AF$191,28,0)</f>
        <v>0</v>
      </c>
      <c r="K22" s="46">
        <f>VLOOKUP(B22,'[2]Defi-01-TC &amp; QC'!$C$4:$AF$191,29,0)</f>
        <v>3</v>
      </c>
      <c r="L22" s="46">
        <f>VLOOKUP(B22,'[2]Defi-01-TC &amp; QC'!$C$4:$AF$191,30,0)</f>
        <v>8644</v>
      </c>
      <c r="M22" s="63">
        <f t="shared" si="0"/>
        <v>9195000</v>
      </c>
    </row>
    <row r="23" spans="1:13" ht="15" customHeight="1">
      <c r="A23" s="44">
        <v>21</v>
      </c>
      <c r="B23" s="62">
        <v>166</v>
      </c>
      <c r="C23" s="6" t="s">
        <v>536</v>
      </c>
      <c r="D23" s="46">
        <f>VLOOKUP(B23,'[2]Defi-01-TC &amp; QC'!$C$4:$AF$191,22,0)</f>
        <v>6</v>
      </c>
      <c r="E23" s="46">
        <f>VLOOKUP(B23,'[2]Defi-01-TC &amp; QC'!$C$4:$AF$191,23,0)</f>
        <v>0</v>
      </c>
      <c r="F23" s="46">
        <f>VLOOKUP(B23,'[2]Defi-01-TC &amp; QC'!$C$4:$AF$191,24,0)</f>
        <v>0</v>
      </c>
      <c r="G23" s="46">
        <f>VLOOKUP(B23,'[2]Defi-01-TC &amp; QC'!$C$4:$AF$191,25,0)</f>
        <v>2</v>
      </c>
      <c r="H23" s="46">
        <f>VLOOKUP(B23,'[2]Defi-01-TC &amp; QC'!$C$4:$AF$191,26,0)</f>
        <v>0</v>
      </c>
      <c r="I23" s="46">
        <f>VLOOKUP(B23,'[2]Defi-01-TC &amp; QC'!$C$4:$AF$191,27,0)</f>
        <v>0</v>
      </c>
      <c r="J23" s="46">
        <f>VLOOKUP(B23,'[2]Defi-01-TC &amp; QC'!$C$4:$AF$191,28,0)</f>
        <v>0</v>
      </c>
      <c r="K23" s="46">
        <f>VLOOKUP(B23,'[2]Defi-01-TC &amp; QC'!$C$4:$AF$191,29,0)</f>
        <v>0</v>
      </c>
      <c r="L23" s="46">
        <f>VLOOKUP(B23,'[2]Defi-01-TC &amp; QC'!$C$4:$AF$191,30,0)</f>
        <v>172</v>
      </c>
      <c r="M23" s="63">
        <f t="shared" si="0"/>
        <v>180000</v>
      </c>
    </row>
    <row r="24" spans="1:13" ht="15" customHeight="1">
      <c r="A24" s="44">
        <v>22</v>
      </c>
      <c r="B24" s="62">
        <v>167</v>
      </c>
      <c r="C24" s="6" t="s">
        <v>537</v>
      </c>
      <c r="D24" s="46">
        <f>VLOOKUP(B24,'[2]Defi-01-TC &amp; QC'!$C$4:$AF$191,22,0)</f>
        <v>15</v>
      </c>
      <c r="E24" s="46">
        <f>VLOOKUP(B24,'[2]Defi-01-TC &amp; QC'!$C$4:$AF$191,23,0)</f>
        <v>0</v>
      </c>
      <c r="F24" s="46">
        <f>VLOOKUP(B24,'[2]Defi-01-TC &amp; QC'!$C$4:$AF$191,24,0)</f>
        <v>0</v>
      </c>
      <c r="G24" s="46">
        <f>VLOOKUP(B24,'[2]Defi-01-TC &amp; QC'!$C$4:$AF$191,25,0)</f>
        <v>0</v>
      </c>
      <c r="H24" s="46">
        <f>VLOOKUP(B24,'[2]Defi-01-TC &amp; QC'!$C$4:$AF$191,26,0)</f>
        <v>0</v>
      </c>
      <c r="I24" s="46">
        <f>VLOOKUP(B24,'[2]Defi-01-TC &amp; QC'!$C$4:$AF$191,27,0)</f>
        <v>0</v>
      </c>
      <c r="J24" s="46">
        <f>VLOOKUP(B24,'[2]Defi-01-TC &amp; QC'!$C$4:$AF$191,28,0)</f>
        <v>0</v>
      </c>
      <c r="K24" s="46">
        <f>VLOOKUP(B24,'[2]Defi-01-TC &amp; QC'!$C$4:$AF$191,29,0)</f>
        <v>0</v>
      </c>
      <c r="L24" s="46">
        <f>VLOOKUP(B24,'[2]Defi-01-TC &amp; QC'!$C$4:$AF$191,30,0)</f>
        <v>194</v>
      </c>
      <c r="M24" s="63">
        <f t="shared" si="0"/>
        <v>209000</v>
      </c>
    </row>
    <row r="25" spans="1:13" ht="15" customHeight="1">
      <c r="A25" s="44">
        <v>23</v>
      </c>
      <c r="B25" s="62">
        <v>169</v>
      </c>
      <c r="C25" s="6" t="s">
        <v>538</v>
      </c>
      <c r="D25" s="46">
        <f>VLOOKUP(B25,'[2]Defi-01-TC &amp; QC'!$C$4:$AF$191,22,0)</f>
        <v>857</v>
      </c>
      <c r="E25" s="46">
        <f>VLOOKUP(B25,'[2]Defi-01-TC &amp; QC'!$C$4:$AF$191,23,0)</f>
        <v>0</v>
      </c>
      <c r="F25" s="46">
        <f>VLOOKUP(B25,'[2]Defi-01-TC &amp; QC'!$C$4:$AF$191,24,0)</f>
        <v>1</v>
      </c>
      <c r="G25" s="46">
        <f>VLOOKUP(B25,'[2]Defi-01-TC &amp; QC'!$C$4:$AF$191,25,0)</f>
        <v>94</v>
      </c>
      <c r="H25" s="46">
        <f>VLOOKUP(B25,'[2]Defi-01-TC &amp; QC'!$C$4:$AF$191,26,0)</f>
        <v>1</v>
      </c>
      <c r="I25" s="46">
        <f>VLOOKUP(B25,'[2]Defi-01-TC &amp; QC'!$C$4:$AF$191,27,0)</f>
        <v>2</v>
      </c>
      <c r="J25" s="46">
        <f>VLOOKUP(B25,'[2]Defi-01-TC &amp; QC'!$C$4:$AF$191,28,0)</f>
        <v>0</v>
      </c>
      <c r="K25" s="46">
        <f>VLOOKUP(B25,'[2]Defi-01-TC &amp; QC'!$C$4:$AF$191,29,0)</f>
        <v>17</v>
      </c>
      <c r="L25" s="46">
        <f>VLOOKUP(B25,'[2]Defi-01-TC &amp; QC'!$C$4:$AF$191,30,0)</f>
        <v>13360</v>
      </c>
      <c r="M25" s="63">
        <f t="shared" si="0"/>
        <v>14534000</v>
      </c>
    </row>
    <row r="26" spans="1:13" ht="15" customHeight="1">
      <c r="A26" s="44">
        <v>24</v>
      </c>
      <c r="B26" s="62">
        <v>170</v>
      </c>
      <c r="C26" s="6" t="s">
        <v>829</v>
      </c>
      <c r="D26" s="46">
        <f>VLOOKUP(B26,'[2]Defi-01-TC &amp; QC'!$C$4:$AF$191,22,0)</f>
        <v>72</v>
      </c>
      <c r="E26" s="46">
        <f>VLOOKUP(B26,'[2]Defi-01-TC &amp; QC'!$C$4:$AF$191,23,0)</f>
        <v>0</v>
      </c>
      <c r="F26" s="46">
        <f>VLOOKUP(B26,'[2]Defi-01-TC &amp; QC'!$C$4:$AF$191,24,0)</f>
        <v>0</v>
      </c>
      <c r="G26" s="46">
        <f>VLOOKUP(B26,'[2]Defi-01-TC &amp; QC'!$C$4:$AF$191,25,0)</f>
        <v>5</v>
      </c>
      <c r="H26" s="46">
        <f>VLOOKUP(B26,'[2]Defi-01-TC &amp; QC'!$C$4:$AF$191,26,0)</f>
        <v>0</v>
      </c>
      <c r="I26" s="46">
        <f>VLOOKUP(B26,'[2]Defi-01-TC &amp; QC'!$C$4:$AF$191,27,0)</f>
        <v>1</v>
      </c>
      <c r="J26" s="46">
        <f>VLOOKUP(B26,'[2]Defi-01-TC &amp; QC'!$C$4:$AF$191,28,0)</f>
        <v>0</v>
      </c>
      <c r="K26" s="46">
        <f>VLOOKUP(B26,'[2]Defi-01-TC &amp; QC'!$C$4:$AF$191,29,0)</f>
        <v>4</v>
      </c>
      <c r="L26" s="46">
        <f>VLOOKUP(B26,'[2]Defi-01-TC &amp; QC'!$C$4:$AF$191,30,0)</f>
        <v>1493</v>
      </c>
      <c r="M26" s="63">
        <f t="shared" si="0"/>
        <v>1611000</v>
      </c>
    </row>
    <row r="27" spans="1:13" ht="15" customHeight="1">
      <c r="A27" s="44">
        <v>25</v>
      </c>
      <c r="B27" s="62">
        <v>171</v>
      </c>
      <c r="C27" s="6" t="s">
        <v>540</v>
      </c>
      <c r="D27" s="46">
        <f>VLOOKUP(B27,'[2]Defi-01-TC &amp; QC'!$C$4:$AF$191,22,0)</f>
        <v>5</v>
      </c>
      <c r="E27" s="46">
        <f>VLOOKUP(B27,'[2]Defi-01-TC &amp; QC'!$C$4:$AF$191,23,0)</f>
        <v>0</v>
      </c>
      <c r="F27" s="46">
        <f>VLOOKUP(B27,'[2]Defi-01-TC &amp; QC'!$C$4:$AF$191,24,0)</f>
        <v>0</v>
      </c>
      <c r="G27" s="46">
        <f>VLOOKUP(B27,'[2]Defi-01-TC &amp; QC'!$C$4:$AF$191,25,0)</f>
        <v>0</v>
      </c>
      <c r="H27" s="46">
        <f>VLOOKUP(B27,'[2]Defi-01-TC &amp; QC'!$C$4:$AF$191,26,0)</f>
        <v>0</v>
      </c>
      <c r="I27" s="46">
        <f>VLOOKUP(B27,'[2]Defi-01-TC &amp; QC'!$C$4:$AF$191,27,0)</f>
        <v>0</v>
      </c>
      <c r="J27" s="46">
        <f>VLOOKUP(B27,'[2]Defi-01-TC &amp; QC'!$C$4:$AF$191,28,0)</f>
        <v>0</v>
      </c>
      <c r="K27" s="46">
        <f>VLOOKUP(B27,'[2]Defi-01-TC &amp; QC'!$C$4:$AF$191,29,0)</f>
        <v>0</v>
      </c>
      <c r="L27" s="46">
        <f>VLOOKUP(B27,'[2]Defi-01-TC &amp; QC'!$C$4:$AF$191,30,0)</f>
        <v>3</v>
      </c>
      <c r="M27" s="63">
        <f t="shared" si="0"/>
        <v>8000</v>
      </c>
    </row>
    <row r="28" spans="1:13" ht="15" customHeight="1">
      <c r="A28" s="44">
        <v>26</v>
      </c>
      <c r="B28" s="62">
        <v>172</v>
      </c>
      <c r="C28" s="6" t="s">
        <v>541</v>
      </c>
      <c r="D28" s="46">
        <f>VLOOKUP(B28,'[2]Defi-01-TC &amp; QC'!$C$4:$AF$191,22,0)</f>
        <v>22</v>
      </c>
      <c r="E28" s="46">
        <f>VLOOKUP(B28,'[2]Defi-01-TC &amp; QC'!$C$4:$AF$191,23,0)</f>
        <v>0</v>
      </c>
      <c r="F28" s="46">
        <f>VLOOKUP(B28,'[2]Defi-01-TC &amp; QC'!$C$4:$AF$191,24,0)</f>
        <v>0</v>
      </c>
      <c r="G28" s="46">
        <f>VLOOKUP(B28,'[2]Defi-01-TC &amp; QC'!$C$4:$AF$191,25,0)</f>
        <v>6</v>
      </c>
      <c r="H28" s="46">
        <f>VLOOKUP(B28,'[2]Defi-01-TC &amp; QC'!$C$4:$AF$191,26,0)</f>
        <v>0</v>
      </c>
      <c r="I28" s="46">
        <f>VLOOKUP(B28,'[2]Defi-01-TC &amp; QC'!$C$4:$AF$191,27,0)</f>
        <v>0</v>
      </c>
      <c r="J28" s="46">
        <f>VLOOKUP(B28,'[2]Defi-01-TC &amp; QC'!$C$4:$AF$191,28,0)</f>
        <v>0</v>
      </c>
      <c r="K28" s="46">
        <f>VLOOKUP(B28,'[2]Defi-01-TC &amp; QC'!$C$4:$AF$191,29,0)</f>
        <v>0</v>
      </c>
      <c r="L28" s="46">
        <f>VLOOKUP(B28,'[2]Defi-01-TC &amp; QC'!$C$4:$AF$191,30,0)</f>
        <v>1131</v>
      </c>
      <c r="M28" s="63">
        <f t="shared" si="0"/>
        <v>1159000</v>
      </c>
    </row>
    <row r="29" spans="1:13" ht="15" customHeight="1">
      <c r="A29" s="44">
        <v>27</v>
      </c>
      <c r="B29" s="62">
        <v>175</v>
      </c>
      <c r="C29" s="6" t="s">
        <v>542</v>
      </c>
      <c r="D29" s="46">
        <f>VLOOKUP(B29,'[2]Defi-01-TC &amp; QC'!$C$4:$AF$191,22,0)</f>
        <v>14</v>
      </c>
      <c r="E29" s="46">
        <f>VLOOKUP(B29,'[2]Defi-01-TC &amp; QC'!$C$4:$AF$191,23,0)</f>
        <v>0</v>
      </c>
      <c r="F29" s="46">
        <f>VLOOKUP(B29,'[2]Defi-01-TC &amp; QC'!$C$4:$AF$191,24,0)</f>
        <v>0</v>
      </c>
      <c r="G29" s="46">
        <f>VLOOKUP(B29,'[2]Defi-01-TC &amp; QC'!$C$4:$AF$191,25,0)</f>
        <v>0</v>
      </c>
      <c r="H29" s="46">
        <f>VLOOKUP(B29,'[2]Defi-01-TC &amp; QC'!$C$4:$AF$191,26,0)</f>
        <v>0</v>
      </c>
      <c r="I29" s="46">
        <f>VLOOKUP(B29,'[2]Defi-01-TC &amp; QC'!$C$4:$AF$191,27,0)</f>
        <v>0</v>
      </c>
      <c r="J29" s="46">
        <f>VLOOKUP(B29,'[2]Defi-01-TC &amp; QC'!$C$4:$AF$191,28,0)</f>
        <v>0</v>
      </c>
      <c r="K29" s="46">
        <f>VLOOKUP(B29,'[2]Defi-01-TC &amp; QC'!$C$4:$AF$191,29,0)</f>
        <v>0</v>
      </c>
      <c r="L29" s="46">
        <f>VLOOKUP(B29,'[2]Defi-01-TC &amp; QC'!$C$4:$AF$191,30,0)</f>
        <v>281</v>
      </c>
      <c r="M29" s="63">
        <f t="shared" si="0"/>
        <v>295000</v>
      </c>
    </row>
    <row r="30" spans="1:13" ht="15" customHeight="1">
      <c r="A30" s="44">
        <v>28</v>
      </c>
      <c r="B30" s="62">
        <v>177</v>
      </c>
      <c r="C30" s="6" t="s">
        <v>875</v>
      </c>
      <c r="D30" s="46">
        <f>VLOOKUP(B30,'[2]Defi-01-TC &amp; QC'!$C$4:$AF$191,22,0)</f>
        <v>124</v>
      </c>
      <c r="E30" s="46">
        <f>VLOOKUP(B30,'[2]Defi-01-TC &amp; QC'!$C$4:$AF$191,23,0)</f>
        <v>0</v>
      </c>
      <c r="F30" s="46">
        <f>VLOOKUP(B30,'[2]Defi-01-TC &amp; QC'!$C$4:$AF$191,24,0)</f>
        <v>0</v>
      </c>
      <c r="G30" s="46">
        <f>VLOOKUP(B30,'[2]Defi-01-TC &amp; QC'!$C$4:$AF$191,25,0)</f>
        <v>0</v>
      </c>
      <c r="H30" s="46">
        <f>VLOOKUP(B30,'[2]Defi-01-TC &amp; QC'!$C$4:$AF$191,26,0)</f>
        <v>1</v>
      </c>
      <c r="I30" s="46">
        <f>VLOOKUP(B30,'[2]Defi-01-TC &amp; QC'!$C$4:$AF$191,27,0)</f>
        <v>0</v>
      </c>
      <c r="J30" s="46">
        <f>VLOOKUP(B30,'[2]Defi-01-TC &amp; QC'!$C$4:$AF$191,28,0)</f>
        <v>17</v>
      </c>
      <c r="K30" s="46">
        <f>VLOOKUP(B30,'[2]Defi-01-TC &amp; QC'!$C$4:$AF$191,29,0)</f>
        <v>0</v>
      </c>
      <c r="L30" s="46">
        <f>VLOOKUP(B30,'[2]Defi-01-TC &amp; QC'!$C$4:$AF$191,30,0)</f>
        <v>3279</v>
      </c>
      <c r="M30" s="63">
        <f t="shared" si="0"/>
        <v>4303000</v>
      </c>
    </row>
    <row r="31" spans="1:13" ht="15" customHeight="1">
      <c r="A31" s="44">
        <v>29</v>
      </c>
      <c r="B31" s="62">
        <v>208</v>
      </c>
      <c r="C31" s="6" t="s">
        <v>543</v>
      </c>
      <c r="D31" s="46">
        <f>VLOOKUP(B31,'[2]Defi-01-TC &amp; QC'!$C$4:$AF$191,22,0)</f>
        <v>285</v>
      </c>
      <c r="E31" s="46">
        <f>VLOOKUP(B31,'[2]Defi-01-TC &amp; QC'!$C$4:$AF$191,23,0)</f>
        <v>0</v>
      </c>
      <c r="F31" s="46">
        <f>VLOOKUP(B31,'[2]Defi-01-TC &amp; QC'!$C$4:$AF$191,24,0)</f>
        <v>0</v>
      </c>
      <c r="G31" s="46">
        <f>VLOOKUP(B31,'[2]Defi-01-TC &amp; QC'!$C$4:$AF$191,25,0)</f>
        <v>44</v>
      </c>
      <c r="H31" s="46">
        <f>VLOOKUP(B31,'[2]Defi-01-TC &amp; QC'!$C$4:$AF$191,26,0)</f>
        <v>0</v>
      </c>
      <c r="I31" s="46">
        <f>VLOOKUP(B31,'[2]Defi-01-TC &amp; QC'!$C$4:$AF$191,27,0)</f>
        <v>0</v>
      </c>
      <c r="J31" s="46">
        <f>VLOOKUP(B31,'[2]Defi-01-TC &amp; QC'!$C$4:$AF$191,28,0)</f>
        <v>0</v>
      </c>
      <c r="K31" s="46">
        <f>VLOOKUP(B31,'[2]Defi-01-TC &amp; QC'!$C$4:$AF$191,29,0)</f>
        <v>2</v>
      </c>
      <c r="L31" s="46">
        <f>VLOOKUP(B31,'[2]Defi-01-TC &amp; QC'!$C$4:$AF$191,30,0)</f>
        <v>7025</v>
      </c>
      <c r="M31" s="63">
        <f t="shared" si="0"/>
        <v>7374000</v>
      </c>
    </row>
    <row r="32" spans="1:13" ht="15" customHeight="1">
      <c r="A32" s="44">
        <v>30</v>
      </c>
      <c r="B32" s="62">
        <v>212</v>
      </c>
      <c r="C32" s="6" t="s">
        <v>544</v>
      </c>
      <c r="D32" s="46">
        <f>VLOOKUP(B32,'[2]Defi-01-TC &amp; QC'!$C$4:$AF$191,22,0)</f>
        <v>20</v>
      </c>
      <c r="E32" s="46">
        <f>VLOOKUP(B32,'[2]Defi-01-TC &amp; QC'!$C$4:$AF$191,23,0)</f>
        <v>0</v>
      </c>
      <c r="F32" s="46">
        <f>VLOOKUP(B32,'[2]Defi-01-TC &amp; QC'!$C$4:$AF$191,24,0)</f>
        <v>0</v>
      </c>
      <c r="G32" s="46">
        <f>VLOOKUP(B32,'[2]Defi-01-TC &amp; QC'!$C$4:$AF$191,25,0)</f>
        <v>8</v>
      </c>
      <c r="H32" s="46">
        <f>VLOOKUP(B32,'[2]Defi-01-TC &amp; QC'!$C$4:$AF$191,26,0)</f>
        <v>0</v>
      </c>
      <c r="I32" s="46">
        <f>VLOOKUP(B32,'[2]Defi-01-TC &amp; QC'!$C$4:$AF$191,27,0)</f>
        <v>1</v>
      </c>
      <c r="J32" s="46">
        <f>VLOOKUP(B32,'[2]Defi-01-TC &amp; QC'!$C$4:$AF$191,28,0)</f>
        <v>0</v>
      </c>
      <c r="K32" s="46">
        <f>VLOOKUP(B32,'[2]Defi-01-TC &amp; QC'!$C$4:$AF$191,29,0)</f>
        <v>3</v>
      </c>
      <c r="L32" s="46">
        <f>VLOOKUP(B32,'[2]Defi-01-TC &amp; QC'!$C$4:$AF$191,30,0)</f>
        <v>1183</v>
      </c>
      <c r="M32" s="63">
        <f t="shared" si="0"/>
        <v>1242000</v>
      </c>
    </row>
    <row r="33" spans="1:13" ht="15" customHeight="1">
      <c r="A33" s="44">
        <v>31</v>
      </c>
      <c r="B33" s="62">
        <v>213</v>
      </c>
      <c r="C33" s="6" t="s">
        <v>545</v>
      </c>
      <c r="D33" s="46">
        <f>VLOOKUP(B33,'[2]Defi-01-TC &amp; QC'!$C$4:$AF$191,22,0)</f>
        <v>68</v>
      </c>
      <c r="E33" s="46">
        <f>VLOOKUP(B33,'[2]Defi-01-TC &amp; QC'!$C$4:$AF$191,23,0)</f>
        <v>0</v>
      </c>
      <c r="F33" s="46">
        <f>VLOOKUP(B33,'[2]Defi-01-TC &amp; QC'!$C$4:$AF$191,24,0)</f>
        <v>0</v>
      </c>
      <c r="G33" s="46">
        <f>VLOOKUP(B33,'[2]Defi-01-TC &amp; QC'!$C$4:$AF$191,25,0)</f>
        <v>6</v>
      </c>
      <c r="H33" s="46">
        <f>VLOOKUP(B33,'[2]Defi-01-TC &amp; QC'!$C$4:$AF$191,26,0)</f>
        <v>0</v>
      </c>
      <c r="I33" s="46">
        <f>VLOOKUP(B33,'[2]Defi-01-TC &amp; QC'!$C$4:$AF$191,27,0)</f>
        <v>0</v>
      </c>
      <c r="J33" s="46">
        <f>VLOOKUP(B33,'[2]Defi-01-TC &amp; QC'!$C$4:$AF$191,28,0)</f>
        <v>0</v>
      </c>
      <c r="K33" s="46">
        <f>VLOOKUP(B33,'[2]Defi-01-TC &amp; QC'!$C$4:$AF$191,29,0)</f>
        <v>0</v>
      </c>
      <c r="L33" s="46">
        <f>VLOOKUP(B33,'[2]Defi-01-TC &amp; QC'!$C$4:$AF$191,30,0)</f>
        <v>983</v>
      </c>
      <c r="M33" s="63">
        <f t="shared" si="0"/>
        <v>1057000</v>
      </c>
    </row>
    <row r="34" spans="1:13" ht="15" customHeight="1">
      <c r="A34" s="44">
        <v>32</v>
      </c>
      <c r="B34" s="62">
        <v>214</v>
      </c>
      <c r="C34" s="6" t="s">
        <v>546</v>
      </c>
      <c r="D34" s="46">
        <f>VLOOKUP(B34,'[2]Defi-01-TC &amp; QC'!$C$4:$AF$191,22,0)</f>
        <v>14</v>
      </c>
      <c r="E34" s="46">
        <f>VLOOKUP(B34,'[2]Defi-01-TC &amp; QC'!$C$4:$AF$191,23,0)</f>
        <v>0</v>
      </c>
      <c r="F34" s="46">
        <f>VLOOKUP(B34,'[2]Defi-01-TC &amp; QC'!$C$4:$AF$191,24,0)</f>
        <v>0</v>
      </c>
      <c r="G34" s="46">
        <f>VLOOKUP(B34,'[2]Defi-01-TC &amp; QC'!$C$4:$AF$191,25,0)</f>
        <v>3</v>
      </c>
      <c r="H34" s="46">
        <f>VLOOKUP(B34,'[2]Defi-01-TC &amp; QC'!$C$4:$AF$191,26,0)</f>
        <v>0</v>
      </c>
      <c r="I34" s="46">
        <f>VLOOKUP(B34,'[2]Defi-01-TC &amp; QC'!$C$4:$AF$191,27,0)</f>
        <v>0</v>
      </c>
      <c r="J34" s="46">
        <f>VLOOKUP(B34,'[2]Defi-01-TC &amp; QC'!$C$4:$AF$191,28,0)</f>
        <v>0</v>
      </c>
      <c r="K34" s="46">
        <f>VLOOKUP(B34,'[2]Defi-01-TC &amp; QC'!$C$4:$AF$191,29,0)</f>
        <v>1</v>
      </c>
      <c r="L34" s="46">
        <f>VLOOKUP(B34,'[2]Defi-01-TC &amp; QC'!$C$4:$AF$191,30,0)</f>
        <v>602</v>
      </c>
      <c r="M34" s="63">
        <f t="shared" si="0"/>
        <v>629000</v>
      </c>
    </row>
    <row r="35" spans="1:13" ht="15" customHeight="1">
      <c r="A35" s="44">
        <v>33</v>
      </c>
      <c r="B35" s="62">
        <v>217</v>
      </c>
      <c r="C35" s="6" t="s">
        <v>547</v>
      </c>
      <c r="D35" s="46">
        <f>VLOOKUP(B35,'[2]Defi-01-TC &amp; QC'!$C$4:$AF$191,22,0)</f>
        <v>0</v>
      </c>
      <c r="E35" s="46">
        <f>VLOOKUP(B35,'[2]Defi-01-TC &amp; QC'!$C$4:$AF$191,23,0)</f>
        <v>0</v>
      </c>
      <c r="F35" s="46">
        <f>VLOOKUP(B35,'[2]Defi-01-TC &amp; QC'!$C$4:$AF$191,24,0)</f>
        <v>0</v>
      </c>
      <c r="G35" s="46">
        <f>VLOOKUP(B35,'[2]Defi-01-TC &amp; QC'!$C$4:$AF$191,25,0)</f>
        <v>0</v>
      </c>
      <c r="H35" s="46">
        <f>VLOOKUP(B35,'[2]Defi-01-TC &amp; QC'!$C$4:$AF$191,26,0)</f>
        <v>0</v>
      </c>
      <c r="I35" s="46">
        <f>VLOOKUP(B35,'[2]Defi-01-TC &amp; QC'!$C$4:$AF$191,27,0)</f>
        <v>0</v>
      </c>
      <c r="J35" s="46">
        <f>VLOOKUP(B35,'[2]Defi-01-TC &amp; QC'!$C$4:$AF$191,28,0)</f>
        <v>0</v>
      </c>
      <c r="K35" s="46">
        <f>VLOOKUP(B35,'[2]Defi-01-TC &amp; QC'!$C$4:$AF$191,29,0)</f>
        <v>0</v>
      </c>
      <c r="L35" s="46">
        <f>VLOOKUP(B35,'[2]Defi-01-TC &amp; QC'!$C$4:$AF$191,30,0)</f>
        <v>53</v>
      </c>
      <c r="M35" s="63">
        <f t="shared" si="0"/>
        <v>53000</v>
      </c>
    </row>
    <row r="36" spans="1:13" ht="15" customHeight="1">
      <c r="A36" s="44">
        <v>34</v>
      </c>
      <c r="B36" s="62">
        <v>218</v>
      </c>
      <c r="C36" s="6" t="s">
        <v>548</v>
      </c>
      <c r="D36" s="46">
        <f>VLOOKUP(B36,'[2]Defi-01-TC &amp; QC'!$C$4:$AF$191,22,0)</f>
        <v>188</v>
      </c>
      <c r="E36" s="46">
        <f>VLOOKUP(B36,'[2]Defi-01-TC &amp; QC'!$C$4:$AF$191,23,0)</f>
        <v>0</v>
      </c>
      <c r="F36" s="46">
        <f>VLOOKUP(B36,'[2]Defi-01-TC &amp; QC'!$C$4:$AF$191,24,0)</f>
        <v>1</v>
      </c>
      <c r="G36" s="46">
        <f>VLOOKUP(B36,'[2]Defi-01-TC &amp; QC'!$C$4:$AF$191,25,0)</f>
        <v>10</v>
      </c>
      <c r="H36" s="46">
        <f>VLOOKUP(B36,'[2]Defi-01-TC &amp; QC'!$C$4:$AF$191,26,0)</f>
        <v>0</v>
      </c>
      <c r="I36" s="46">
        <f>VLOOKUP(B36,'[2]Defi-01-TC &amp; QC'!$C$4:$AF$191,27,0)</f>
        <v>1</v>
      </c>
      <c r="J36" s="46">
        <f>VLOOKUP(B36,'[2]Defi-01-TC &amp; QC'!$C$4:$AF$191,28,0)</f>
        <v>0</v>
      </c>
      <c r="K36" s="46">
        <f>VLOOKUP(B36,'[2]Defi-01-TC &amp; QC'!$C$4:$AF$191,29,0)</f>
        <v>1</v>
      </c>
      <c r="L36" s="46">
        <f>VLOOKUP(B36,'[2]Defi-01-TC &amp; QC'!$C$4:$AF$191,30,0)</f>
        <v>4154</v>
      </c>
      <c r="M36" s="63">
        <f t="shared" si="0"/>
        <v>4364000</v>
      </c>
    </row>
    <row r="37" spans="1:13" ht="15" customHeight="1">
      <c r="A37" s="44">
        <v>35</v>
      </c>
      <c r="B37" s="62">
        <v>219</v>
      </c>
      <c r="C37" s="6" t="s">
        <v>816</v>
      </c>
      <c r="D37" s="46">
        <f>VLOOKUP(B37,'[2]Defi-01-TC &amp; QC'!$C$4:$AF$191,22,0)</f>
        <v>1</v>
      </c>
      <c r="E37" s="46">
        <f>VLOOKUP(B37,'[2]Defi-01-TC &amp; QC'!$C$4:$AF$191,23,0)</f>
        <v>0</v>
      </c>
      <c r="F37" s="46">
        <f>VLOOKUP(B37,'[2]Defi-01-TC &amp; QC'!$C$4:$AF$191,24,0)</f>
        <v>0</v>
      </c>
      <c r="G37" s="46">
        <f>VLOOKUP(B37,'[2]Defi-01-TC &amp; QC'!$C$4:$AF$191,25,0)</f>
        <v>0</v>
      </c>
      <c r="H37" s="46">
        <f>VLOOKUP(B37,'[2]Defi-01-TC &amp; QC'!$C$4:$AF$191,26,0)</f>
        <v>0</v>
      </c>
      <c r="I37" s="46">
        <f>VLOOKUP(B37,'[2]Defi-01-TC &amp; QC'!$C$4:$AF$191,27,0)</f>
        <v>0</v>
      </c>
      <c r="J37" s="46">
        <f>VLOOKUP(B37,'[2]Defi-01-TC &amp; QC'!$C$4:$AF$191,28,0)</f>
        <v>0</v>
      </c>
      <c r="K37" s="46">
        <f>VLOOKUP(B37,'[2]Defi-01-TC &amp; QC'!$C$4:$AF$191,29,0)</f>
        <v>0</v>
      </c>
      <c r="L37" s="46">
        <f>VLOOKUP(B37,'[2]Defi-01-TC &amp; QC'!$C$4:$AF$191,30,0)</f>
        <v>20</v>
      </c>
      <c r="M37" s="63">
        <f t="shared" si="0"/>
        <v>21000</v>
      </c>
    </row>
    <row r="38" spans="1:13" ht="15" customHeight="1">
      <c r="A38" s="44">
        <v>36</v>
      </c>
      <c r="B38" s="62">
        <v>221</v>
      </c>
      <c r="C38" s="6" t="s">
        <v>549</v>
      </c>
      <c r="D38" s="46">
        <f>VLOOKUP(B38,'[2]Defi-01-TC &amp; QC'!$C$4:$AF$191,22,0)</f>
        <v>701</v>
      </c>
      <c r="E38" s="46">
        <f>VLOOKUP(B38,'[2]Defi-01-TC &amp; QC'!$C$4:$AF$191,23,0)</f>
        <v>0</v>
      </c>
      <c r="F38" s="46">
        <f>VLOOKUP(B38,'[2]Defi-01-TC &amp; QC'!$C$4:$AF$191,24,0)</f>
        <v>0</v>
      </c>
      <c r="G38" s="46">
        <f>VLOOKUP(B38,'[2]Defi-01-TC &amp; QC'!$C$4:$AF$191,25,0)</f>
        <v>66</v>
      </c>
      <c r="H38" s="46">
        <f>VLOOKUP(B38,'[2]Defi-01-TC &amp; QC'!$C$4:$AF$191,26,0)</f>
        <v>0</v>
      </c>
      <c r="I38" s="46">
        <f>VLOOKUP(B38,'[2]Defi-01-TC &amp; QC'!$C$4:$AF$191,27,0)</f>
        <v>4</v>
      </c>
      <c r="J38" s="46">
        <f>VLOOKUP(B38,'[2]Defi-01-TC &amp; QC'!$C$4:$AF$191,28,0)</f>
        <v>0</v>
      </c>
      <c r="K38" s="46">
        <f>VLOOKUP(B38,'[2]Defi-01-TC &amp; QC'!$C$4:$AF$191,29,0)</f>
        <v>37</v>
      </c>
      <c r="L38" s="46">
        <f>VLOOKUP(B38,'[2]Defi-01-TC &amp; QC'!$C$4:$AF$191,30,0)</f>
        <v>41431</v>
      </c>
      <c r="M38" s="63">
        <f t="shared" si="0"/>
        <v>42572000</v>
      </c>
    </row>
    <row r="39" spans="1:13" ht="15" customHeight="1">
      <c r="A39" s="44">
        <v>37</v>
      </c>
      <c r="B39" s="62">
        <v>222</v>
      </c>
      <c r="C39" s="6" t="s">
        <v>550</v>
      </c>
      <c r="D39" s="46">
        <f>VLOOKUP(B39,'[2]Defi-01-TC &amp; QC'!$C$4:$AF$191,22,0)</f>
        <v>9</v>
      </c>
      <c r="E39" s="46">
        <f>VLOOKUP(B39,'[2]Defi-01-TC &amp; QC'!$C$4:$AF$191,23,0)</f>
        <v>0</v>
      </c>
      <c r="F39" s="46">
        <f>VLOOKUP(B39,'[2]Defi-01-TC &amp; QC'!$C$4:$AF$191,24,0)</f>
        <v>0</v>
      </c>
      <c r="G39" s="46">
        <f>VLOOKUP(B39,'[2]Defi-01-TC &amp; QC'!$C$4:$AF$191,25,0)</f>
        <v>1</v>
      </c>
      <c r="H39" s="46">
        <f>VLOOKUP(B39,'[2]Defi-01-TC &amp; QC'!$C$4:$AF$191,26,0)</f>
        <v>0</v>
      </c>
      <c r="I39" s="46">
        <f>VLOOKUP(B39,'[2]Defi-01-TC &amp; QC'!$C$4:$AF$191,27,0)</f>
        <v>0</v>
      </c>
      <c r="J39" s="46">
        <f>VLOOKUP(B39,'[2]Defi-01-TC &amp; QC'!$C$4:$AF$191,28,0)</f>
        <v>0</v>
      </c>
      <c r="K39" s="46">
        <f>VLOOKUP(B39,'[2]Defi-01-TC &amp; QC'!$C$4:$AF$191,29,0)</f>
        <v>0</v>
      </c>
      <c r="L39" s="46">
        <f>VLOOKUP(B39,'[2]Defi-01-TC &amp; QC'!$C$4:$AF$191,30,0)</f>
        <v>285</v>
      </c>
      <c r="M39" s="63">
        <f t="shared" si="0"/>
        <v>295000</v>
      </c>
    </row>
    <row r="40" spans="1:13" ht="15" customHeight="1">
      <c r="A40" s="44">
        <v>38</v>
      </c>
      <c r="B40" s="62">
        <v>224</v>
      </c>
      <c r="C40" s="6" t="s">
        <v>653</v>
      </c>
      <c r="D40" s="46">
        <f>VLOOKUP(B40,'[2]Defi-01-TC &amp; QC'!$C$4:$AF$191,22,0)</f>
        <v>7991</v>
      </c>
      <c r="E40" s="46">
        <f>VLOOKUP(B40,'[2]Defi-01-TC &amp; QC'!$C$4:$AF$191,23,0)</f>
        <v>0</v>
      </c>
      <c r="F40" s="46">
        <f>VLOOKUP(B40,'[2]Defi-01-TC &amp; QC'!$C$4:$AF$191,24,0)</f>
        <v>0</v>
      </c>
      <c r="G40" s="46">
        <f>VLOOKUP(B40,'[2]Defi-01-TC &amp; QC'!$C$4:$AF$191,25,0)</f>
        <v>0</v>
      </c>
      <c r="H40" s="46">
        <f>VLOOKUP(B40,'[2]Defi-01-TC &amp; QC'!$C$4:$AF$191,26,0)</f>
        <v>82</v>
      </c>
      <c r="I40" s="46">
        <f>VLOOKUP(B40,'[2]Defi-01-TC &amp; QC'!$C$4:$AF$191,27,0)</f>
        <v>0</v>
      </c>
      <c r="J40" s="46">
        <f>VLOOKUP(B40,'[2]Defi-01-TC &amp; QC'!$C$4:$AF$191,28,0)</f>
        <v>119</v>
      </c>
      <c r="K40" s="46">
        <f>VLOOKUP(B40,'[2]Defi-01-TC &amp; QC'!$C$4:$AF$191,29,0)</f>
        <v>52</v>
      </c>
      <c r="L40" s="46">
        <f>VLOOKUP(B40,'[2]Defi-01-TC &amp; QC'!$C$4:$AF$191,30,0)</f>
        <v>51332</v>
      </c>
      <c r="M40" s="63">
        <f t="shared" si="0"/>
        <v>69893000</v>
      </c>
    </row>
    <row r="41" spans="1:13" ht="15" customHeight="1">
      <c r="A41" s="44">
        <v>39</v>
      </c>
      <c r="B41" s="62">
        <v>225</v>
      </c>
      <c r="C41" s="6" t="s">
        <v>665</v>
      </c>
      <c r="D41" s="46">
        <f>VLOOKUP(B41,'[2]Defi-01-TC &amp; QC'!$C$4:$AF$191,22,0)</f>
        <v>36</v>
      </c>
      <c r="E41" s="46">
        <f>VLOOKUP(B41,'[2]Defi-01-TC &amp; QC'!$C$4:$AF$191,23,0)</f>
        <v>0</v>
      </c>
      <c r="F41" s="46">
        <f>VLOOKUP(B41,'[2]Defi-01-TC &amp; QC'!$C$4:$AF$191,24,0)</f>
        <v>0</v>
      </c>
      <c r="G41" s="46">
        <f>VLOOKUP(B41,'[2]Defi-01-TC &amp; QC'!$C$4:$AF$191,25,0)</f>
        <v>4</v>
      </c>
      <c r="H41" s="46">
        <f>VLOOKUP(B41,'[2]Defi-01-TC &amp; QC'!$C$4:$AF$191,26,0)</f>
        <v>0</v>
      </c>
      <c r="I41" s="46">
        <f>VLOOKUP(B41,'[2]Defi-01-TC &amp; QC'!$C$4:$AF$191,27,0)</f>
        <v>0</v>
      </c>
      <c r="J41" s="46">
        <f>VLOOKUP(B41,'[2]Defi-01-TC &amp; QC'!$C$4:$AF$191,28,0)</f>
        <v>0</v>
      </c>
      <c r="K41" s="46">
        <f>VLOOKUP(B41,'[2]Defi-01-TC &amp; QC'!$C$4:$AF$191,29,0)</f>
        <v>4</v>
      </c>
      <c r="L41" s="46">
        <f>VLOOKUP(B41,'[2]Defi-01-TC &amp; QC'!$C$4:$AF$191,30,0)</f>
        <v>4587</v>
      </c>
      <c r="M41" s="63">
        <f t="shared" si="0"/>
        <v>4667000</v>
      </c>
    </row>
    <row r="42" spans="1:13" ht="15" customHeight="1">
      <c r="A42" s="44">
        <v>40</v>
      </c>
      <c r="B42" s="62">
        <v>227</v>
      </c>
      <c r="C42" s="6" t="s">
        <v>666</v>
      </c>
      <c r="D42" s="46">
        <f>VLOOKUP(B42,'[2]Defi-01-TC &amp; QC'!$C$4:$AF$191,22,0)</f>
        <v>0</v>
      </c>
      <c r="E42" s="46">
        <f>VLOOKUP(B42,'[2]Defi-01-TC &amp; QC'!$C$4:$AF$191,23,0)</f>
        <v>0</v>
      </c>
      <c r="F42" s="46">
        <f>VLOOKUP(B42,'[2]Defi-01-TC &amp; QC'!$C$4:$AF$191,24,0)</f>
        <v>0</v>
      </c>
      <c r="G42" s="46">
        <f>VLOOKUP(B42,'[2]Defi-01-TC &amp; QC'!$C$4:$AF$191,25,0)</f>
        <v>0</v>
      </c>
      <c r="H42" s="46">
        <f>VLOOKUP(B42,'[2]Defi-01-TC &amp; QC'!$C$4:$AF$191,26,0)</f>
        <v>0</v>
      </c>
      <c r="I42" s="46">
        <f>VLOOKUP(B42,'[2]Defi-01-TC &amp; QC'!$C$4:$AF$191,27,0)</f>
        <v>0</v>
      </c>
      <c r="J42" s="46">
        <f>VLOOKUP(B42,'[2]Defi-01-TC &amp; QC'!$C$4:$AF$191,28,0)</f>
        <v>0</v>
      </c>
      <c r="K42" s="46">
        <f>VLOOKUP(B42,'[2]Defi-01-TC &amp; QC'!$C$4:$AF$191,29,0)</f>
        <v>0</v>
      </c>
      <c r="L42" s="46">
        <f>VLOOKUP(B42,'[2]Defi-01-TC &amp; QC'!$C$4:$AF$191,30,0)</f>
        <v>3</v>
      </c>
      <c r="M42" s="63">
        <f t="shared" si="0"/>
        <v>3000</v>
      </c>
    </row>
    <row r="43" spans="1:13" ht="15" customHeight="1">
      <c r="A43" s="44">
        <v>41</v>
      </c>
      <c r="B43" s="62">
        <v>229</v>
      </c>
      <c r="C43" s="6" t="s">
        <v>696</v>
      </c>
      <c r="D43" s="46">
        <f>VLOOKUP(B43,'[2]Defi-01-TC &amp; QC'!$C$4:$AF$191,22,0)</f>
        <v>61</v>
      </c>
      <c r="E43" s="46">
        <f>VLOOKUP(B43,'[2]Defi-01-TC &amp; QC'!$C$4:$AF$191,23,0)</f>
        <v>0</v>
      </c>
      <c r="F43" s="46">
        <f>VLOOKUP(B43,'[2]Defi-01-TC &amp; QC'!$C$4:$AF$191,24,0)</f>
        <v>0</v>
      </c>
      <c r="G43" s="46">
        <f>VLOOKUP(B43,'[2]Defi-01-TC &amp; QC'!$C$4:$AF$191,25,0)</f>
        <v>9</v>
      </c>
      <c r="H43" s="46">
        <f>VLOOKUP(B43,'[2]Defi-01-TC &amp; QC'!$C$4:$AF$191,26,0)</f>
        <v>0</v>
      </c>
      <c r="I43" s="46">
        <f>VLOOKUP(B43,'[2]Defi-01-TC &amp; QC'!$C$4:$AF$191,27,0)</f>
        <v>0</v>
      </c>
      <c r="J43" s="46">
        <f>VLOOKUP(B43,'[2]Defi-01-TC &amp; QC'!$C$4:$AF$191,28,0)</f>
        <v>0</v>
      </c>
      <c r="K43" s="46">
        <f>VLOOKUP(B43,'[2]Defi-01-TC &amp; QC'!$C$4:$AF$191,29,0)</f>
        <v>0</v>
      </c>
      <c r="L43" s="46">
        <f>VLOOKUP(B43,'[2]Defi-01-TC &amp; QC'!$C$4:$AF$191,30,0)</f>
        <v>1363</v>
      </c>
      <c r="M43" s="63">
        <f t="shared" si="0"/>
        <v>1433000</v>
      </c>
    </row>
    <row r="44" spans="1:13" ht="15" customHeight="1">
      <c r="A44" s="44">
        <v>42</v>
      </c>
      <c r="B44" s="62">
        <v>230</v>
      </c>
      <c r="C44" s="6" t="s">
        <v>699</v>
      </c>
      <c r="D44" s="46">
        <f>VLOOKUP(B44,'[2]Defi-01-TC &amp; QC'!$C$4:$AF$191,22,0)</f>
        <v>24</v>
      </c>
      <c r="E44" s="46">
        <f>VLOOKUP(B44,'[2]Defi-01-TC &amp; QC'!$C$4:$AF$191,23,0)</f>
        <v>0</v>
      </c>
      <c r="F44" s="46">
        <f>VLOOKUP(B44,'[2]Defi-01-TC &amp; QC'!$C$4:$AF$191,24,0)</f>
        <v>0</v>
      </c>
      <c r="G44" s="46">
        <f>VLOOKUP(B44,'[2]Defi-01-TC &amp; QC'!$C$4:$AF$191,25,0)</f>
        <v>1</v>
      </c>
      <c r="H44" s="46">
        <f>VLOOKUP(B44,'[2]Defi-01-TC &amp; QC'!$C$4:$AF$191,26,0)</f>
        <v>0</v>
      </c>
      <c r="I44" s="46">
        <f>VLOOKUP(B44,'[2]Defi-01-TC &amp; QC'!$C$4:$AF$191,27,0)</f>
        <v>0</v>
      </c>
      <c r="J44" s="46">
        <f>VLOOKUP(B44,'[2]Defi-01-TC &amp; QC'!$C$4:$AF$191,28,0)</f>
        <v>0</v>
      </c>
      <c r="K44" s="46">
        <f>VLOOKUP(B44,'[2]Defi-01-TC &amp; QC'!$C$4:$AF$191,29,0)</f>
        <v>0</v>
      </c>
      <c r="L44" s="46">
        <f>VLOOKUP(B44,'[2]Defi-01-TC &amp; QC'!$C$4:$AF$191,30,0)</f>
        <v>450</v>
      </c>
      <c r="M44" s="63">
        <f t="shared" si="0"/>
        <v>475000</v>
      </c>
    </row>
    <row r="45" spans="1:13" ht="15" customHeight="1">
      <c r="A45" s="44">
        <v>43</v>
      </c>
      <c r="B45" s="62">
        <v>233</v>
      </c>
      <c r="C45" s="6" t="s">
        <v>769</v>
      </c>
      <c r="D45" s="46">
        <f>VLOOKUP(B45,'[2]Defi-01-TC &amp; QC'!$C$4:$AF$191,22,0)</f>
        <v>0</v>
      </c>
      <c r="E45" s="46">
        <f>VLOOKUP(B45,'[2]Defi-01-TC &amp; QC'!$C$4:$AF$191,23,0)</f>
        <v>0</v>
      </c>
      <c r="F45" s="46">
        <f>VLOOKUP(B45,'[2]Defi-01-TC &amp; QC'!$C$4:$AF$191,24,0)</f>
        <v>0</v>
      </c>
      <c r="G45" s="46">
        <f>VLOOKUP(B45,'[2]Defi-01-TC &amp; QC'!$C$4:$AF$191,25,0)</f>
        <v>0</v>
      </c>
      <c r="H45" s="46">
        <f>VLOOKUP(B45,'[2]Defi-01-TC &amp; QC'!$C$4:$AF$191,26,0)</f>
        <v>0</v>
      </c>
      <c r="I45" s="46">
        <f>VLOOKUP(B45,'[2]Defi-01-TC &amp; QC'!$C$4:$AF$191,27,0)</f>
        <v>0</v>
      </c>
      <c r="J45" s="46">
        <f>VLOOKUP(B45,'[2]Defi-01-TC &amp; QC'!$C$4:$AF$191,28,0)</f>
        <v>0</v>
      </c>
      <c r="K45" s="46">
        <f>VLOOKUP(B45,'[2]Defi-01-TC &amp; QC'!$C$4:$AF$191,29,0)</f>
        <v>0</v>
      </c>
      <c r="L45" s="46">
        <f>VLOOKUP(B45,'[2]Defi-01-TC &amp; QC'!$C$4:$AF$191,30,0)</f>
        <v>12</v>
      </c>
      <c r="M45" s="63">
        <f t="shared" si="0"/>
        <v>12000</v>
      </c>
    </row>
    <row r="46" spans="1:13" ht="15" customHeight="1">
      <c r="A46" s="44">
        <v>44</v>
      </c>
      <c r="B46" s="62">
        <v>240</v>
      </c>
      <c r="C46" s="6" t="s">
        <v>790</v>
      </c>
      <c r="D46" s="46">
        <f>VLOOKUP(B46,'[2]Defi-01-TC &amp; QC'!$C$4:$AF$191,22,0)</f>
        <v>24</v>
      </c>
      <c r="E46" s="46">
        <f>VLOOKUP(B46,'[2]Defi-01-TC &amp; QC'!$C$4:$AF$191,23,0)</f>
        <v>0</v>
      </c>
      <c r="F46" s="46">
        <f>VLOOKUP(B46,'[2]Defi-01-TC &amp; QC'!$C$4:$AF$191,24,0)</f>
        <v>0</v>
      </c>
      <c r="G46" s="46">
        <f>VLOOKUP(B46,'[2]Defi-01-TC &amp; QC'!$C$4:$AF$191,25,0)</f>
        <v>4</v>
      </c>
      <c r="H46" s="46">
        <f>VLOOKUP(B46,'[2]Defi-01-TC &amp; QC'!$C$4:$AF$191,26,0)</f>
        <v>0</v>
      </c>
      <c r="I46" s="46">
        <f>VLOOKUP(B46,'[2]Defi-01-TC &amp; QC'!$C$4:$AF$191,27,0)</f>
        <v>0</v>
      </c>
      <c r="J46" s="46">
        <f>VLOOKUP(B46,'[2]Defi-01-TC &amp; QC'!$C$4:$AF$191,28,0)</f>
        <v>0</v>
      </c>
      <c r="K46" s="46">
        <f>VLOOKUP(B46,'[2]Defi-01-TC &amp; QC'!$C$4:$AF$191,29,0)</f>
        <v>1</v>
      </c>
      <c r="L46" s="46">
        <f>VLOOKUP(B46,'[2]Defi-01-TC &amp; QC'!$C$4:$AF$191,30,0)</f>
        <v>674</v>
      </c>
      <c r="M46" s="63">
        <f t="shared" si="0"/>
        <v>712000</v>
      </c>
    </row>
    <row r="47" spans="1:13" ht="15" customHeight="1">
      <c r="A47" s="44">
        <v>45</v>
      </c>
      <c r="B47" s="62">
        <v>241</v>
      </c>
      <c r="C47" s="6" t="s">
        <v>791</v>
      </c>
      <c r="D47" s="46">
        <f>VLOOKUP(B47,'[2]Defi-01-TC &amp; QC'!$C$4:$AF$191,22,0)</f>
        <v>0</v>
      </c>
      <c r="E47" s="46">
        <f>VLOOKUP(B47,'[2]Defi-01-TC &amp; QC'!$C$4:$AF$191,23,0)</f>
        <v>0</v>
      </c>
      <c r="F47" s="46">
        <f>VLOOKUP(B47,'[2]Defi-01-TC &amp; QC'!$C$4:$AF$191,24,0)</f>
        <v>0</v>
      </c>
      <c r="G47" s="46">
        <f>VLOOKUP(B47,'[2]Defi-01-TC &amp; QC'!$C$4:$AF$191,25,0)</f>
        <v>0</v>
      </c>
      <c r="H47" s="46">
        <f>VLOOKUP(B47,'[2]Defi-01-TC &amp; QC'!$C$4:$AF$191,26,0)</f>
        <v>0</v>
      </c>
      <c r="I47" s="46">
        <f>VLOOKUP(B47,'[2]Defi-01-TC &amp; QC'!$C$4:$AF$191,27,0)</f>
        <v>0</v>
      </c>
      <c r="J47" s="46">
        <f>VLOOKUP(B47,'[2]Defi-01-TC &amp; QC'!$C$4:$AF$191,28,0)</f>
        <v>0</v>
      </c>
      <c r="K47" s="46">
        <f>VLOOKUP(B47,'[2]Defi-01-TC &amp; QC'!$C$4:$AF$191,29,0)</f>
        <v>0</v>
      </c>
      <c r="L47" s="46">
        <f>VLOOKUP(B47,'[2]Defi-01-TC &amp; QC'!$C$4:$AF$191,30,0)</f>
        <v>2</v>
      </c>
      <c r="M47" s="63">
        <f t="shared" si="0"/>
        <v>2000</v>
      </c>
    </row>
    <row r="48" spans="1:13" ht="15" customHeight="1">
      <c r="A48" s="44">
        <v>46</v>
      </c>
      <c r="B48" s="62">
        <v>243</v>
      </c>
      <c r="C48" s="6" t="s">
        <v>803</v>
      </c>
      <c r="D48" s="46">
        <f>VLOOKUP(B48,'[2]Defi-01-TC &amp; QC'!$C$4:$AF$191,22,0)</f>
        <v>258</v>
      </c>
      <c r="E48" s="46">
        <f>VLOOKUP(B48,'[2]Defi-01-TC &amp; QC'!$C$4:$AF$191,23,0)</f>
        <v>0</v>
      </c>
      <c r="F48" s="46">
        <f>VLOOKUP(B48,'[2]Defi-01-TC &amp; QC'!$C$4:$AF$191,24,0)</f>
        <v>0</v>
      </c>
      <c r="G48" s="46">
        <f>VLOOKUP(B48,'[2]Defi-01-TC &amp; QC'!$C$4:$AF$191,25,0)</f>
        <v>16</v>
      </c>
      <c r="H48" s="46">
        <f>VLOOKUP(B48,'[2]Defi-01-TC &amp; QC'!$C$4:$AF$191,26,0)</f>
        <v>0</v>
      </c>
      <c r="I48" s="46">
        <f>VLOOKUP(B48,'[2]Defi-01-TC &amp; QC'!$C$4:$AF$191,27,0)</f>
        <v>0</v>
      </c>
      <c r="J48" s="46">
        <f>VLOOKUP(B48,'[2]Defi-01-TC &amp; QC'!$C$4:$AF$191,28,0)</f>
        <v>2</v>
      </c>
      <c r="K48" s="46">
        <f>VLOOKUP(B48,'[2]Defi-01-TC &amp; QC'!$C$4:$AF$191,29,0)</f>
        <v>0</v>
      </c>
      <c r="L48" s="46">
        <f>VLOOKUP(B48,'[2]Defi-01-TC &amp; QC'!$C$4:$AF$191,30,0)</f>
        <v>6048</v>
      </c>
      <c r="M48" s="63">
        <f t="shared" si="0"/>
        <v>6422000</v>
      </c>
    </row>
    <row r="49" spans="1:13" ht="15" customHeight="1">
      <c r="A49" s="44">
        <v>47</v>
      </c>
      <c r="B49" s="62">
        <v>245</v>
      </c>
      <c r="C49" s="6" t="s">
        <v>1016</v>
      </c>
      <c r="D49" s="46">
        <f>VLOOKUP(B49,'[2]Defi-01-TC &amp; QC'!$C$4:$AF$191,22,0)</f>
        <v>0</v>
      </c>
      <c r="E49" s="46">
        <f>VLOOKUP(B49,'[2]Defi-01-TC &amp; QC'!$C$4:$AF$191,23,0)</f>
        <v>0</v>
      </c>
      <c r="F49" s="46">
        <f>VLOOKUP(B49,'[2]Defi-01-TC &amp; QC'!$C$4:$AF$191,24,0)</f>
        <v>0</v>
      </c>
      <c r="G49" s="46">
        <f>VLOOKUP(B49,'[2]Defi-01-TC &amp; QC'!$C$4:$AF$191,25,0)</f>
        <v>0</v>
      </c>
      <c r="H49" s="46">
        <f>VLOOKUP(B49,'[2]Defi-01-TC &amp; QC'!$C$4:$AF$191,26,0)</f>
        <v>0</v>
      </c>
      <c r="I49" s="46">
        <f>VLOOKUP(B49,'[2]Defi-01-TC &amp; QC'!$C$4:$AF$191,27,0)</f>
        <v>0</v>
      </c>
      <c r="J49" s="46">
        <f>VLOOKUP(B49,'[2]Defi-01-TC &amp; QC'!$C$4:$AF$191,28,0)</f>
        <v>0</v>
      </c>
      <c r="K49" s="46">
        <f>VLOOKUP(B49,'[2]Defi-01-TC &amp; QC'!$C$4:$AF$191,29,0)</f>
        <v>0</v>
      </c>
      <c r="L49" s="46">
        <f>VLOOKUP(B49,'[2]Defi-01-TC &amp; QC'!$C$4:$AF$191,30,0)</f>
        <v>19</v>
      </c>
      <c r="M49" s="63">
        <f t="shared" si="0"/>
        <v>19000</v>
      </c>
    </row>
    <row r="50" spans="1:13" ht="15" customHeight="1">
      <c r="A50" s="44">
        <v>48</v>
      </c>
      <c r="B50" s="62">
        <v>247</v>
      </c>
      <c r="C50" s="6" t="s">
        <v>853</v>
      </c>
      <c r="D50" s="46">
        <f>VLOOKUP(B50,'[2]Defi-01-TC &amp; QC'!$C$4:$AF$191,22,0)</f>
        <v>22</v>
      </c>
      <c r="E50" s="46">
        <f>VLOOKUP(B50,'[2]Defi-01-TC &amp; QC'!$C$4:$AF$191,23,0)</f>
        <v>0</v>
      </c>
      <c r="F50" s="46">
        <f>VLOOKUP(B50,'[2]Defi-01-TC &amp; QC'!$C$4:$AF$191,24,0)</f>
        <v>0</v>
      </c>
      <c r="G50" s="46">
        <f>VLOOKUP(B50,'[2]Defi-01-TC &amp; QC'!$C$4:$AF$191,25,0)</f>
        <v>0</v>
      </c>
      <c r="H50" s="46">
        <f>VLOOKUP(B50,'[2]Defi-01-TC &amp; QC'!$C$4:$AF$191,26,0)</f>
        <v>2</v>
      </c>
      <c r="I50" s="46">
        <f>VLOOKUP(B50,'[2]Defi-01-TC &amp; QC'!$C$4:$AF$191,27,0)</f>
        <v>0</v>
      </c>
      <c r="J50" s="46">
        <f>VLOOKUP(B50,'[2]Defi-01-TC &amp; QC'!$C$4:$AF$191,28,0)</f>
        <v>0</v>
      </c>
      <c r="K50" s="46">
        <f>VLOOKUP(B50,'[2]Defi-01-TC &amp; QC'!$C$4:$AF$191,29,0)</f>
        <v>1</v>
      </c>
      <c r="L50" s="46">
        <f>VLOOKUP(B50,'[2]Defi-01-TC &amp; QC'!$C$4:$AF$191,30,0)</f>
        <v>21</v>
      </c>
      <c r="M50" s="63">
        <f t="shared" si="0"/>
        <v>153000</v>
      </c>
    </row>
    <row r="51" spans="1:13" ht="15" customHeight="1">
      <c r="A51" s="44">
        <v>49</v>
      </c>
      <c r="B51" s="62">
        <v>249</v>
      </c>
      <c r="C51" s="6" t="s">
        <v>1018</v>
      </c>
      <c r="D51" s="46">
        <f>VLOOKUP(B51,'[2]Defi-01-TC &amp; QC'!$C$4:$AF$191,22,0)</f>
        <v>14</v>
      </c>
      <c r="E51" s="46">
        <f>VLOOKUP(B51,'[2]Defi-01-TC &amp; QC'!$C$4:$AF$191,23,0)</f>
        <v>0</v>
      </c>
      <c r="F51" s="46">
        <f>VLOOKUP(B51,'[2]Defi-01-TC &amp; QC'!$C$4:$AF$191,24,0)</f>
        <v>0</v>
      </c>
      <c r="G51" s="46">
        <f>VLOOKUP(B51,'[2]Defi-01-TC &amp; QC'!$C$4:$AF$191,25,0)</f>
        <v>0</v>
      </c>
      <c r="H51" s="46">
        <f>VLOOKUP(B51,'[2]Defi-01-TC &amp; QC'!$C$4:$AF$191,26,0)</f>
        <v>0</v>
      </c>
      <c r="I51" s="46">
        <f>VLOOKUP(B51,'[2]Defi-01-TC &amp; QC'!$C$4:$AF$191,27,0)</f>
        <v>0</v>
      </c>
      <c r="J51" s="46">
        <f>VLOOKUP(B51,'[2]Defi-01-TC &amp; QC'!$C$4:$AF$191,28,0)</f>
        <v>0</v>
      </c>
      <c r="K51" s="46">
        <f>VLOOKUP(B51,'[2]Defi-01-TC &amp; QC'!$C$4:$AF$191,29,0)</f>
        <v>0</v>
      </c>
      <c r="L51" s="46">
        <f>VLOOKUP(B51,'[2]Defi-01-TC &amp; QC'!$C$4:$AF$191,30,0)</f>
        <v>508</v>
      </c>
      <c r="M51" s="63">
        <f t="shared" si="0"/>
        <v>522000</v>
      </c>
    </row>
    <row r="52" spans="1:13" ht="15" customHeight="1">
      <c r="A52" s="44">
        <v>50</v>
      </c>
      <c r="B52" s="62">
        <v>250</v>
      </c>
      <c r="C52" s="6" t="s">
        <v>876</v>
      </c>
      <c r="D52" s="46">
        <f>VLOOKUP(B52,'[2]Defi-01-TC &amp; QC'!$C$4:$AF$191,22,0)</f>
        <v>451</v>
      </c>
      <c r="E52" s="46">
        <f>VLOOKUP(B52,'[2]Defi-01-TC &amp; QC'!$C$4:$AF$191,23,0)</f>
        <v>1</v>
      </c>
      <c r="F52" s="46">
        <f>VLOOKUP(B52,'[2]Defi-01-TC &amp; QC'!$C$4:$AF$191,24,0)</f>
        <v>0</v>
      </c>
      <c r="G52" s="46">
        <f>VLOOKUP(B52,'[2]Defi-01-TC &amp; QC'!$C$4:$AF$191,25,0)</f>
        <v>63</v>
      </c>
      <c r="H52" s="46">
        <f>VLOOKUP(B52,'[2]Defi-01-TC &amp; QC'!$C$4:$AF$191,26,0)</f>
        <v>0</v>
      </c>
      <c r="I52" s="46">
        <f>VLOOKUP(B52,'[2]Defi-01-TC &amp; QC'!$C$4:$AF$191,27,0)</f>
        <v>0</v>
      </c>
      <c r="J52" s="46">
        <f>VLOOKUP(B52,'[2]Defi-01-TC &amp; QC'!$C$4:$AF$191,28,0)</f>
        <v>0</v>
      </c>
      <c r="K52" s="46">
        <f>VLOOKUP(B52,'[2]Defi-01-TC &amp; QC'!$C$4:$AF$191,29,0)</f>
        <v>11</v>
      </c>
      <c r="L52" s="46">
        <f>VLOOKUP(B52,'[2]Defi-01-TC &amp; QC'!$C$4:$AF$191,30,0)</f>
        <v>10481</v>
      </c>
      <c r="M52" s="63">
        <f t="shared" si="0"/>
        <v>11155000</v>
      </c>
    </row>
    <row r="53" spans="1:13" ht="15" customHeight="1">
      <c r="A53" s="44">
        <v>51</v>
      </c>
      <c r="B53" s="62">
        <v>251</v>
      </c>
      <c r="C53" s="6" t="s">
        <v>1020</v>
      </c>
      <c r="D53" s="46">
        <f>VLOOKUP(B53,'[2]Defi-01-TC &amp; QC'!$C$4:$AF$191,22,0)</f>
        <v>0</v>
      </c>
      <c r="E53" s="46">
        <f>VLOOKUP(B53,'[2]Defi-01-TC &amp; QC'!$C$4:$AF$191,23,0)</f>
        <v>0</v>
      </c>
      <c r="F53" s="46">
        <f>VLOOKUP(B53,'[2]Defi-01-TC &amp; QC'!$C$4:$AF$191,24,0)</f>
        <v>0</v>
      </c>
      <c r="G53" s="46">
        <f>VLOOKUP(B53,'[2]Defi-01-TC &amp; QC'!$C$4:$AF$191,25,0)</f>
        <v>0</v>
      </c>
      <c r="H53" s="46">
        <f>VLOOKUP(B53,'[2]Defi-01-TC &amp; QC'!$C$4:$AF$191,26,0)</f>
        <v>0</v>
      </c>
      <c r="I53" s="46">
        <f>VLOOKUP(B53,'[2]Defi-01-TC &amp; QC'!$C$4:$AF$191,27,0)</f>
        <v>0</v>
      </c>
      <c r="J53" s="46">
        <f>VLOOKUP(B53,'[2]Defi-01-TC &amp; QC'!$C$4:$AF$191,28,0)</f>
        <v>0</v>
      </c>
      <c r="K53" s="46">
        <f>VLOOKUP(B53,'[2]Defi-01-TC &amp; QC'!$C$4:$AF$191,29,0)</f>
        <v>0</v>
      </c>
      <c r="L53" s="46">
        <f>VLOOKUP(B53,'[2]Defi-01-TC &amp; QC'!$C$4:$AF$191,30,0)</f>
        <v>0</v>
      </c>
      <c r="M53" s="63">
        <f t="shared" si="0"/>
        <v>0</v>
      </c>
    </row>
    <row r="54" spans="1:13" ht="15" customHeight="1">
      <c r="A54" s="44">
        <v>52</v>
      </c>
      <c r="B54" s="62">
        <v>513</v>
      </c>
      <c r="C54" s="6" t="s">
        <v>551</v>
      </c>
      <c r="D54" s="46">
        <f>VLOOKUP(B54,'[2]Defi-01-TC &amp; QC'!$C$4:$AF$191,22,0)</f>
        <v>10</v>
      </c>
      <c r="E54" s="46">
        <f>VLOOKUP(B54,'[2]Defi-01-TC &amp; QC'!$C$4:$AF$191,23,0)</f>
        <v>0</v>
      </c>
      <c r="F54" s="46">
        <f>VLOOKUP(B54,'[2]Defi-01-TC &amp; QC'!$C$4:$AF$191,24,0)</f>
        <v>0</v>
      </c>
      <c r="G54" s="46">
        <f>VLOOKUP(B54,'[2]Defi-01-TC &amp; QC'!$C$4:$AF$191,25,0)</f>
        <v>2</v>
      </c>
      <c r="H54" s="46">
        <f>VLOOKUP(B54,'[2]Defi-01-TC &amp; QC'!$C$4:$AF$191,26,0)</f>
        <v>0</v>
      </c>
      <c r="I54" s="46">
        <f>VLOOKUP(B54,'[2]Defi-01-TC &amp; QC'!$C$4:$AF$191,27,0)</f>
        <v>0</v>
      </c>
      <c r="J54" s="46">
        <f>VLOOKUP(B54,'[2]Defi-01-TC &amp; QC'!$C$4:$AF$191,28,0)</f>
        <v>0</v>
      </c>
      <c r="K54" s="46">
        <f>VLOOKUP(B54,'[2]Defi-01-TC &amp; QC'!$C$4:$AF$191,29,0)</f>
        <v>1</v>
      </c>
      <c r="L54" s="46">
        <f>VLOOKUP(B54,'[2]Defi-01-TC &amp; QC'!$C$4:$AF$191,30,0)</f>
        <v>1112</v>
      </c>
      <c r="M54" s="63">
        <f t="shared" si="0"/>
        <v>1134000</v>
      </c>
    </row>
    <row r="55" spans="1:13" ht="15" customHeight="1">
      <c r="A55" s="44">
        <v>53</v>
      </c>
      <c r="B55" s="62">
        <v>514</v>
      </c>
      <c r="C55" s="6" t="s">
        <v>552</v>
      </c>
      <c r="D55" s="46">
        <f>VLOOKUP(B55,'[2]Defi-01-TC &amp; QC'!$C$4:$AF$191,22,0)</f>
        <v>48</v>
      </c>
      <c r="E55" s="46">
        <f>VLOOKUP(B55,'[2]Defi-01-TC &amp; QC'!$C$4:$AF$191,23,0)</f>
        <v>0</v>
      </c>
      <c r="F55" s="46">
        <f>VLOOKUP(B55,'[2]Defi-01-TC &amp; QC'!$C$4:$AF$191,24,0)</f>
        <v>0</v>
      </c>
      <c r="G55" s="46">
        <f>VLOOKUP(B55,'[2]Defi-01-TC &amp; QC'!$C$4:$AF$191,25,0)</f>
        <v>3</v>
      </c>
      <c r="H55" s="46">
        <f>VLOOKUP(B55,'[2]Defi-01-TC &amp; QC'!$C$4:$AF$191,26,0)</f>
        <v>0</v>
      </c>
      <c r="I55" s="46">
        <f>VLOOKUP(B55,'[2]Defi-01-TC &amp; QC'!$C$4:$AF$191,27,0)</f>
        <v>1</v>
      </c>
      <c r="J55" s="46">
        <f>VLOOKUP(B55,'[2]Defi-01-TC &amp; QC'!$C$4:$AF$191,28,0)</f>
        <v>0</v>
      </c>
      <c r="K55" s="46">
        <f>VLOOKUP(B55,'[2]Defi-01-TC &amp; QC'!$C$4:$AF$191,29,0)</f>
        <v>2</v>
      </c>
      <c r="L55" s="46">
        <f>VLOOKUP(B55,'[2]Defi-01-TC &amp; QC'!$C$4:$AF$191,30,0)</f>
        <v>1374</v>
      </c>
      <c r="M55" s="63">
        <f t="shared" si="0"/>
        <v>1446000</v>
      </c>
    </row>
    <row r="56" spans="1:13" ht="15" customHeight="1">
      <c r="A56" s="44">
        <v>54</v>
      </c>
      <c r="B56" s="62">
        <v>516</v>
      </c>
      <c r="C56" s="6" t="s">
        <v>553</v>
      </c>
      <c r="D56" s="46">
        <f>VLOOKUP(B56,'[2]Defi-01-TC &amp; QC'!$C$4:$AF$191,22,0)</f>
        <v>7</v>
      </c>
      <c r="E56" s="46">
        <f>VLOOKUP(B56,'[2]Defi-01-TC &amp; QC'!$C$4:$AF$191,23,0)</f>
        <v>0</v>
      </c>
      <c r="F56" s="46">
        <f>VLOOKUP(B56,'[2]Defi-01-TC &amp; QC'!$C$4:$AF$191,24,0)</f>
        <v>0</v>
      </c>
      <c r="G56" s="46">
        <f>VLOOKUP(B56,'[2]Defi-01-TC &amp; QC'!$C$4:$AF$191,25,0)</f>
        <v>0</v>
      </c>
      <c r="H56" s="46">
        <f>VLOOKUP(B56,'[2]Defi-01-TC &amp; QC'!$C$4:$AF$191,26,0)</f>
        <v>0</v>
      </c>
      <c r="I56" s="46">
        <f>VLOOKUP(B56,'[2]Defi-01-TC &amp; QC'!$C$4:$AF$191,27,0)</f>
        <v>1</v>
      </c>
      <c r="J56" s="46">
        <f>VLOOKUP(B56,'[2]Defi-01-TC &amp; QC'!$C$4:$AF$191,28,0)</f>
        <v>0</v>
      </c>
      <c r="K56" s="46">
        <f>VLOOKUP(B56,'[2]Defi-01-TC &amp; QC'!$C$4:$AF$191,29,0)</f>
        <v>0</v>
      </c>
      <c r="L56" s="46">
        <f>VLOOKUP(B56,'[2]Defi-01-TC &amp; QC'!$C$4:$AF$191,30,0)</f>
        <v>82</v>
      </c>
      <c r="M56" s="63">
        <f t="shared" si="0"/>
        <v>90000</v>
      </c>
    </row>
    <row r="57" spans="1:13" ht="15" customHeight="1">
      <c r="A57" s="44">
        <v>55</v>
      </c>
      <c r="B57" s="62">
        <v>518</v>
      </c>
      <c r="C57" s="6" t="s">
        <v>894</v>
      </c>
      <c r="D57" s="46">
        <f>VLOOKUP(B57,'[2]Defi-01-TC &amp; QC'!$C$4:$AF$191,22,0)</f>
        <v>0</v>
      </c>
      <c r="E57" s="46">
        <f>VLOOKUP(B57,'[2]Defi-01-TC &amp; QC'!$C$4:$AF$191,23,0)</f>
        <v>0</v>
      </c>
      <c r="F57" s="46">
        <f>VLOOKUP(B57,'[2]Defi-01-TC &amp; QC'!$C$4:$AF$191,24,0)</f>
        <v>0</v>
      </c>
      <c r="G57" s="46">
        <f>VLOOKUP(B57,'[2]Defi-01-TC &amp; QC'!$C$4:$AF$191,25,0)</f>
        <v>0</v>
      </c>
      <c r="H57" s="46">
        <f>VLOOKUP(B57,'[2]Defi-01-TC &amp; QC'!$C$4:$AF$191,26,0)</f>
        <v>0</v>
      </c>
      <c r="I57" s="46">
        <f>VLOOKUP(B57,'[2]Defi-01-TC &amp; QC'!$C$4:$AF$191,27,0)</f>
        <v>0</v>
      </c>
      <c r="J57" s="46">
        <f>VLOOKUP(B57,'[2]Defi-01-TC &amp; QC'!$C$4:$AF$191,28,0)</f>
        <v>0</v>
      </c>
      <c r="K57" s="46">
        <f>VLOOKUP(B57,'[2]Defi-01-TC &amp; QC'!$C$4:$AF$191,29,0)</f>
        <v>0</v>
      </c>
      <c r="L57" s="46">
        <f>VLOOKUP(B57,'[2]Defi-01-TC &amp; QC'!$C$4:$AF$191,30,0)</f>
        <v>0</v>
      </c>
      <c r="M57" s="63">
        <f t="shared" si="0"/>
        <v>0</v>
      </c>
    </row>
    <row r="58" spans="1:13" ht="15" customHeight="1">
      <c r="A58" s="44">
        <v>56</v>
      </c>
      <c r="B58" s="62">
        <v>519</v>
      </c>
      <c r="C58" s="6" t="s">
        <v>554</v>
      </c>
      <c r="D58" s="46">
        <f>VLOOKUP(B58,'[2]Defi-01-TC &amp; QC'!$C$4:$AF$191,22,0)</f>
        <v>2</v>
      </c>
      <c r="E58" s="46">
        <f>VLOOKUP(B58,'[2]Defi-01-TC &amp; QC'!$C$4:$AF$191,23,0)</f>
        <v>0</v>
      </c>
      <c r="F58" s="46">
        <f>VLOOKUP(B58,'[2]Defi-01-TC &amp; QC'!$C$4:$AF$191,24,0)</f>
        <v>1</v>
      </c>
      <c r="G58" s="46">
        <f>VLOOKUP(B58,'[2]Defi-01-TC &amp; QC'!$C$4:$AF$191,25,0)</f>
        <v>0</v>
      </c>
      <c r="H58" s="46">
        <f>VLOOKUP(B58,'[2]Defi-01-TC &amp; QC'!$C$4:$AF$191,26,0)</f>
        <v>0</v>
      </c>
      <c r="I58" s="46">
        <f>VLOOKUP(B58,'[2]Defi-01-TC &amp; QC'!$C$4:$AF$191,27,0)</f>
        <v>0</v>
      </c>
      <c r="J58" s="46">
        <f>VLOOKUP(B58,'[2]Defi-01-TC &amp; QC'!$C$4:$AF$191,28,0)</f>
        <v>0</v>
      </c>
      <c r="K58" s="46">
        <f>VLOOKUP(B58,'[2]Defi-01-TC &amp; QC'!$C$4:$AF$191,29,0)</f>
        <v>0</v>
      </c>
      <c r="L58" s="46">
        <f>VLOOKUP(B58,'[2]Defi-01-TC &amp; QC'!$C$4:$AF$191,30,0)</f>
        <v>78</v>
      </c>
      <c r="M58" s="63">
        <f t="shared" si="0"/>
        <v>81000</v>
      </c>
    </row>
    <row r="59" spans="1:13" ht="15" customHeight="1">
      <c r="A59" s="44">
        <v>57</v>
      </c>
      <c r="B59" s="62">
        <v>604</v>
      </c>
      <c r="C59" s="6" t="s">
        <v>555</v>
      </c>
      <c r="D59" s="46">
        <f>VLOOKUP(B59,'[2]Defi-01-TC &amp; QC'!$C$4:$AF$191,22,0)</f>
        <v>43</v>
      </c>
      <c r="E59" s="46">
        <f>VLOOKUP(B59,'[2]Defi-01-TC &amp; QC'!$C$4:$AF$191,23,0)</f>
        <v>0</v>
      </c>
      <c r="F59" s="46">
        <f>VLOOKUP(B59,'[2]Defi-01-TC &amp; QC'!$C$4:$AF$191,24,0)</f>
        <v>0</v>
      </c>
      <c r="G59" s="46">
        <f>VLOOKUP(B59,'[2]Defi-01-TC &amp; QC'!$C$4:$AF$191,25,0)</f>
        <v>6</v>
      </c>
      <c r="H59" s="46">
        <f>VLOOKUP(B59,'[2]Defi-01-TC &amp; QC'!$C$4:$AF$191,26,0)</f>
        <v>0</v>
      </c>
      <c r="I59" s="46">
        <f>VLOOKUP(B59,'[2]Defi-01-TC &amp; QC'!$C$4:$AF$191,27,0)</f>
        <v>0</v>
      </c>
      <c r="J59" s="46">
        <f>VLOOKUP(B59,'[2]Defi-01-TC &amp; QC'!$C$4:$AF$191,28,0)</f>
        <v>0</v>
      </c>
      <c r="K59" s="46">
        <f>VLOOKUP(B59,'[2]Defi-01-TC &amp; QC'!$C$4:$AF$191,29,0)</f>
        <v>1</v>
      </c>
      <c r="L59" s="46">
        <f>VLOOKUP(B59,'[2]Defi-01-TC &amp; QC'!$C$4:$AF$191,30,0)</f>
        <v>1437</v>
      </c>
      <c r="M59" s="63">
        <f t="shared" si="0"/>
        <v>1496000</v>
      </c>
    </row>
    <row r="60" spans="1:13" ht="15" customHeight="1">
      <c r="A60" s="44">
        <v>58</v>
      </c>
      <c r="B60" s="62">
        <v>620</v>
      </c>
      <c r="C60" s="6" t="s">
        <v>556</v>
      </c>
      <c r="D60" s="46">
        <f>VLOOKUP(B60,'[2]Defi-01-TC &amp; QC'!$C$4:$AF$191,22,0)</f>
        <v>119</v>
      </c>
      <c r="E60" s="46">
        <f>VLOOKUP(B60,'[2]Defi-01-TC &amp; QC'!$C$4:$AF$191,23,0)</f>
        <v>0</v>
      </c>
      <c r="F60" s="46">
        <f>VLOOKUP(B60,'[2]Defi-01-TC &amp; QC'!$C$4:$AF$191,24,0)</f>
        <v>0</v>
      </c>
      <c r="G60" s="46">
        <f>VLOOKUP(B60,'[2]Defi-01-TC &amp; QC'!$C$4:$AF$191,25,0)</f>
        <v>9</v>
      </c>
      <c r="H60" s="46">
        <f>VLOOKUP(B60,'[2]Defi-01-TC &amp; QC'!$C$4:$AF$191,26,0)</f>
        <v>0</v>
      </c>
      <c r="I60" s="46">
        <f>VLOOKUP(B60,'[2]Defi-01-TC &amp; QC'!$C$4:$AF$191,27,0)</f>
        <v>0</v>
      </c>
      <c r="J60" s="46">
        <f>VLOOKUP(B60,'[2]Defi-01-TC &amp; QC'!$C$4:$AF$191,28,0)</f>
        <v>0</v>
      </c>
      <c r="K60" s="46">
        <f>VLOOKUP(B60,'[2]Defi-01-TC &amp; QC'!$C$4:$AF$191,29,0)</f>
        <v>2</v>
      </c>
      <c r="L60" s="46">
        <f>VLOOKUP(B60,'[2]Defi-01-TC &amp; QC'!$C$4:$AF$191,30,0)</f>
        <v>2453</v>
      </c>
      <c r="M60" s="63">
        <f t="shared" si="0"/>
        <v>2601000</v>
      </c>
    </row>
    <row r="61" spans="1:13" ht="15" customHeight="1">
      <c r="A61" s="44">
        <v>59</v>
      </c>
      <c r="B61" s="62">
        <v>623</v>
      </c>
      <c r="C61" s="6" t="s">
        <v>557</v>
      </c>
      <c r="D61" s="46">
        <f>VLOOKUP(B61,'[2]Defi-01-TC &amp; QC'!$C$4:$AF$191,22,0)</f>
        <v>48</v>
      </c>
      <c r="E61" s="46">
        <f>VLOOKUP(B61,'[2]Defi-01-TC &amp; QC'!$C$4:$AF$191,23,0)</f>
        <v>0</v>
      </c>
      <c r="F61" s="46">
        <f>VLOOKUP(B61,'[2]Defi-01-TC &amp; QC'!$C$4:$AF$191,24,0)</f>
        <v>0</v>
      </c>
      <c r="G61" s="46">
        <f>VLOOKUP(B61,'[2]Defi-01-TC &amp; QC'!$C$4:$AF$191,25,0)</f>
        <v>6</v>
      </c>
      <c r="H61" s="46">
        <f>VLOOKUP(B61,'[2]Defi-01-TC &amp; QC'!$C$4:$AF$191,26,0)</f>
        <v>0</v>
      </c>
      <c r="I61" s="46">
        <f>VLOOKUP(B61,'[2]Defi-01-TC &amp; QC'!$C$4:$AF$191,27,0)</f>
        <v>0</v>
      </c>
      <c r="J61" s="46">
        <f>VLOOKUP(B61,'[2]Defi-01-TC &amp; QC'!$C$4:$AF$191,28,0)</f>
        <v>0</v>
      </c>
      <c r="K61" s="46">
        <f>VLOOKUP(B61,'[2]Defi-01-TC &amp; QC'!$C$4:$AF$191,29,0)</f>
        <v>2</v>
      </c>
      <c r="L61" s="46">
        <f>VLOOKUP(B61,'[2]Defi-01-TC &amp; QC'!$C$4:$AF$191,30,0)</f>
        <v>1210</v>
      </c>
      <c r="M61" s="63">
        <f t="shared" si="0"/>
        <v>1284000</v>
      </c>
    </row>
    <row r="62" spans="1:13" ht="15" customHeight="1">
      <c r="A62" s="44">
        <v>60</v>
      </c>
      <c r="B62" s="62">
        <v>628</v>
      </c>
      <c r="C62" s="6" t="s">
        <v>558</v>
      </c>
      <c r="D62" s="46">
        <f>VLOOKUP(B62,'[2]Defi-01-TC &amp; QC'!$C$4:$AF$191,22,0)</f>
        <v>82</v>
      </c>
      <c r="E62" s="46">
        <f>VLOOKUP(B62,'[2]Defi-01-TC &amp; QC'!$C$4:$AF$191,23,0)</f>
        <v>0</v>
      </c>
      <c r="F62" s="46">
        <f>VLOOKUP(B62,'[2]Defi-01-TC &amp; QC'!$C$4:$AF$191,24,0)</f>
        <v>0</v>
      </c>
      <c r="G62" s="46">
        <f>VLOOKUP(B62,'[2]Defi-01-TC &amp; QC'!$C$4:$AF$191,25,0)</f>
        <v>6</v>
      </c>
      <c r="H62" s="46">
        <f>VLOOKUP(B62,'[2]Defi-01-TC &amp; QC'!$C$4:$AF$191,26,0)</f>
        <v>0</v>
      </c>
      <c r="I62" s="46">
        <f>VLOOKUP(B62,'[2]Defi-01-TC &amp; QC'!$C$4:$AF$191,27,0)</f>
        <v>0</v>
      </c>
      <c r="J62" s="46">
        <f>VLOOKUP(B62,'[2]Defi-01-TC &amp; QC'!$C$4:$AF$191,28,0)</f>
        <v>0</v>
      </c>
      <c r="K62" s="46">
        <f>VLOOKUP(B62,'[2]Defi-01-TC &amp; QC'!$C$4:$AF$191,29,0)</f>
        <v>1</v>
      </c>
      <c r="L62" s="46">
        <f>VLOOKUP(B62,'[2]Defi-01-TC &amp; QC'!$C$4:$AF$191,30,0)</f>
        <v>2130</v>
      </c>
      <c r="M62" s="63">
        <f t="shared" si="0"/>
        <v>2228000</v>
      </c>
    </row>
    <row r="63" spans="1:13" ht="15" customHeight="1">
      <c r="A63" s="44">
        <v>61</v>
      </c>
      <c r="B63" s="62">
        <v>629</v>
      </c>
      <c r="C63" s="6" t="s">
        <v>559</v>
      </c>
      <c r="D63" s="46">
        <f>VLOOKUP(B63,'[2]Defi-01-TC &amp; QC'!$C$4:$AF$191,22,0)</f>
        <v>0</v>
      </c>
      <c r="E63" s="46">
        <f>VLOOKUP(B63,'[2]Defi-01-TC &amp; QC'!$C$4:$AF$191,23,0)</f>
        <v>0</v>
      </c>
      <c r="F63" s="46">
        <f>VLOOKUP(B63,'[2]Defi-01-TC &amp; QC'!$C$4:$AF$191,24,0)</f>
        <v>0</v>
      </c>
      <c r="G63" s="46">
        <f>VLOOKUP(B63,'[2]Defi-01-TC &amp; QC'!$C$4:$AF$191,25,0)</f>
        <v>0</v>
      </c>
      <c r="H63" s="46">
        <f>VLOOKUP(B63,'[2]Defi-01-TC &amp; QC'!$C$4:$AF$191,26,0)</f>
        <v>0</v>
      </c>
      <c r="I63" s="46">
        <f>VLOOKUP(B63,'[2]Defi-01-TC &amp; QC'!$C$4:$AF$191,27,0)</f>
        <v>0</v>
      </c>
      <c r="J63" s="46">
        <f>VLOOKUP(B63,'[2]Defi-01-TC &amp; QC'!$C$4:$AF$191,28,0)</f>
        <v>0</v>
      </c>
      <c r="K63" s="46">
        <f>VLOOKUP(B63,'[2]Defi-01-TC &amp; QC'!$C$4:$AF$191,29,0)</f>
        <v>0</v>
      </c>
      <c r="L63" s="46">
        <f>VLOOKUP(B63,'[2]Defi-01-TC &amp; QC'!$C$4:$AF$191,30,0)</f>
        <v>2</v>
      </c>
      <c r="M63" s="63">
        <f t="shared" si="0"/>
        <v>2000</v>
      </c>
    </row>
    <row r="64" spans="1:13" ht="15" customHeight="1">
      <c r="A64" s="44">
        <v>62</v>
      </c>
      <c r="B64" s="62">
        <v>630</v>
      </c>
      <c r="C64" s="6" t="s">
        <v>560</v>
      </c>
      <c r="D64" s="46">
        <f>VLOOKUP(B64,'[2]Defi-01-TC &amp; QC'!$C$4:$AF$191,22,0)</f>
        <v>4</v>
      </c>
      <c r="E64" s="46">
        <f>VLOOKUP(B64,'[2]Defi-01-TC &amp; QC'!$C$4:$AF$191,23,0)</f>
        <v>0</v>
      </c>
      <c r="F64" s="46">
        <f>VLOOKUP(B64,'[2]Defi-01-TC &amp; QC'!$C$4:$AF$191,24,0)</f>
        <v>0</v>
      </c>
      <c r="G64" s="46">
        <f>VLOOKUP(B64,'[2]Defi-01-TC &amp; QC'!$C$4:$AF$191,25,0)</f>
        <v>0</v>
      </c>
      <c r="H64" s="46">
        <f>VLOOKUP(B64,'[2]Defi-01-TC &amp; QC'!$C$4:$AF$191,26,0)</f>
        <v>0</v>
      </c>
      <c r="I64" s="46">
        <f>VLOOKUP(B64,'[2]Defi-01-TC &amp; QC'!$C$4:$AF$191,27,0)</f>
        <v>0</v>
      </c>
      <c r="J64" s="46">
        <f>VLOOKUP(B64,'[2]Defi-01-TC &amp; QC'!$C$4:$AF$191,28,0)</f>
        <v>0</v>
      </c>
      <c r="K64" s="46">
        <f>VLOOKUP(B64,'[2]Defi-01-TC &amp; QC'!$C$4:$AF$191,29,0)</f>
        <v>0</v>
      </c>
      <c r="L64" s="46">
        <f>VLOOKUP(B64,'[2]Defi-01-TC &amp; QC'!$C$4:$AF$191,30,0)</f>
        <v>158</v>
      </c>
      <c r="M64" s="63">
        <f t="shared" si="0"/>
        <v>162000</v>
      </c>
    </row>
    <row r="65" spans="1:13" ht="15" customHeight="1">
      <c r="A65" s="44">
        <v>63</v>
      </c>
      <c r="B65" s="62">
        <v>631</v>
      </c>
      <c r="C65" s="6" t="s">
        <v>778</v>
      </c>
      <c r="D65" s="46">
        <f>VLOOKUP(B65,'[2]Defi-01-TC &amp; QC'!$C$4:$AF$191,22,0)</f>
        <v>3</v>
      </c>
      <c r="E65" s="46">
        <f>VLOOKUP(B65,'[2]Defi-01-TC &amp; QC'!$C$4:$AF$191,23,0)</f>
        <v>0</v>
      </c>
      <c r="F65" s="46">
        <f>VLOOKUP(B65,'[2]Defi-01-TC &amp; QC'!$C$4:$AF$191,24,0)</f>
        <v>0</v>
      </c>
      <c r="G65" s="46">
        <f>VLOOKUP(B65,'[2]Defi-01-TC &amp; QC'!$C$4:$AF$191,25,0)</f>
        <v>1</v>
      </c>
      <c r="H65" s="46">
        <f>VLOOKUP(B65,'[2]Defi-01-TC &amp; QC'!$C$4:$AF$191,26,0)</f>
        <v>0</v>
      </c>
      <c r="I65" s="46">
        <f>VLOOKUP(B65,'[2]Defi-01-TC &amp; QC'!$C$4:$AF$191,27,0)</f>
        <v>0</v>
      </c>
      <c r="J65" s="46">
        <f>VLOOKUP(B65,'[2]Defi-01-TC &amp; QC'!$C$4:$AF$191,28,0)</f>
        <v>0</v>
      </c>
      <c r="K65" s="46">
        <f>VLOOKUP(B65,'[2]Defi-01-TC &amp; QC'!$C$4:$AF$191,29,0)</f>
        <v>0</v>
      </c>
      <c r="L65" s="46">
        <f>VLOOKUP(B65,'[2]Defi-01-TC &amp; QC'!$C$4:$AF$191,30,0)</f>
        <v>49</v>
      </c>
      <c r="M65" s="63">
        <f t="shared" si="0"/>
        <v>53000</v>
      </c>
    </row>
    <row r="66" spans="1:13" ht="15" customHeight="1">
      <c r="A66" s="44">
        <v>64</v>
      </c>
      <c r="B66" s="62">
        <v>632</v>
      </c>
      <c r="C66" s="6" t="s">
        <v>561</v>
      </c>
      <c r="D66" s="46">
        <f>VLOOKUP(B66,'[2]Defi-01-TC &amp; QC'!$C$4:$AF$191,22,0)</f>
        <v>25</v>
      </c>
      <c r="E66" s="46">
        <f>VLOOKUP(B66,'[2]Defi-01-TC &amp; QC'!$C$4:$AF$191,23,0)</f>
        <v>0</v>
      </c>
      <c r="F66" s="46">
        <f>VLOOKUP(B66,'[2]Defi-01-TC &amp; QC'!$C$4:$AF$191,24,0)</f>
        <v>0</v>
      </c>
      <c r="G66" s="46">
        <f>VLOOKUP(B66,'[2]Defi-01-TC &amp; QC'!$C$4:$AF$191,25,0)</f>
        <v>2</v>
      </c>
      <c r="H66" s="46">
        <f>VLOOKUP(B66,'[2]Defi-01-TC &amp; QC'!$C$4:$AF$191,26,0)</f>
        <v>0</v>
      </c>
      <c r="I66" s="46">
        <f>VLOOKUP(B66,'[2]Defi-01-TC &amp; QC'!$C$4:$AF$191,27,0)</f>
        <v>0</v>
      </c>
      <c r="J66" s="46">
        <f>VLOOKUP(B66,'[2]Defi-01-TC &amp; QC'!$C$4:$AF$191,28,0)</f>
        <v>0</v>
      </c>
      <c r="K66" s="46">
        <f>VLOOKUP(B66,'[2]Defi-01-TC &amp; QC'!$C$4:$AF$191,29,0)</f>
        <v>1</v>
      </c>
      <c r="L66" s="46">
        <f>VLOOKUP(B66,'[2]Defi-01-TC &amp; QC'!$C$4:$AF$191,30,0)</f>
        <v>780</v>
      </c>
      <c r="M66" s="63">
        <f t="shared" si="0"/>
        <v>817000</v>
      </c>
    </row>
    <row r="67" spans="1:13" ht="15" customHeight="1">
      <c r="A67" s="44">
        <v>65</v>
      </c>
      <c r="B67" s="62">
        <v>633</v>
      </c>
      <c r="C67" s="6" t="s">
        <v>562</v>
      </c>
      <c r="D67" s="46">
        <f>VLOOKUP(B67,'[2]Defi-01-TC &amp; QC'!$C$4:$AF$191,22,0)</f>
        <v>5</v>
      </c>
      <c r="E67" s="46">
        <f>VLOOKUP(B67,'[2]Defi-01-TC &amp; QC'!$C$4:$AF$191,23,0)</f>
        <v>0</v>
      </c>
      <c r="F67" s="46">
        <f>VLOOKUP(B67,'[2]Defi-01-TC &amp; QC'!$C$4:$AF$191,24,0)</f>
        <v>0</v>
      </c>
      <c r="G67" s="46">
        <f>VLOOKUP(B67,'[2]Defi-01-TC &amp; QC'!$C$4:$AF$191,25,0)</f>
        <v>0</v>
      </c>
      <c r="H67" s="46">
        <f>VLOOKUP(B67,'[2]Defi-01-TC &amp; QC'!$C$4:$AF$191,26,0)</f>
        <v>0</v>
      </c>
      <c r="I67" s="46">
        <f>VLOOKUP(B67,'[2]Defi-01-TC &amp; QC'!$C$4:$AF$191,27,0)</f>
        <v>0</v>
      </c>
      <c r="J67" s="46">
        <f>VLOOKUP(B67,'[2]Defi-01-TC &amp; QC'!$C$4:$AF$191,28,0)</f>
        <v>0</v>
      </c>
      <c r="K67" s="46">
        <f>VLOOKUP(B67,'[2]Defi-01-TC &amp; QC'!$C$4:$AF$191,29,0)</f>
        <v>0</v>
      </c>
      <c r="L67" s="46">
        <f>VLOOKUP(B67,'[2]Defi-01-TC &amp; QC'!$C$4:$AF$191,30,0)</f>
        <v>311</v>
      </c>
      <c r="M67" s="63">
        <f t="shared" ref="M67:M130" si="1">1000*(D67+F67+G67+I67+L67)+10000*(K67)+50000*(E67+H67+J67)</f>
        <v>316000</v>
      </c>
    </row>
    <row r="68" spans="1:13" ht="15" customHeight="1">
      <c r="A68" s="44">
        <v>66</v>
      </c>
      <c r="B68" s="62">
        <v>634</v>
      </c>
      <c r="C68" s="6" t="s">
        <v>563</v>
      </c>
      <c r="D68" s="46">
        <f>VLOOKUP(B68,'[2]Defi-01-TC &amp; QC'!$C$4:$AF$191,22,0)</f>
        <v>6</v>
      </c>
      <c r="E68" s="46">
        <f>VLOOKUP(B68,'[2]Defi-01-TC &amp; QC'!$C$4:$AF$191,23,0)</f>
        <v>0</v>
      </c>
      <c r="F68" s="46">
        <f>VLOOKUP(B68,'[2]Defi-01-TC &amp; QC'!$C$4:$AF$191,24,0)</f>
        <v>0</v>
      </c>
      <c r="G68" s="46">
        <f>VLOOKUP(B68,'[2]Defi-01-TC &amp; QC'!$C$4:$AF$191,25,0)</f>
        <v>3</v>
      </c>
      <c r="H68" s="46">
        <f>VLOOKUP(B68,'[2]Defi-01-TC &amp; QC'!$C$4:$AF$191,26,0)</f>
        <v>0</v>
      </c>
      <c r="I68" s="46">
        <f>VLOOKUP(B68,'[2]Defi-01-TC &amp; QC'!$C$4:$AF$191,27,0)</f>
        <v>0</v>
      </c>
      <c r="J68" s="46">
        <f>VLOOKUP(B68,'[2]Defi-01-TC &amp; QC'!$C$4:$AF$191,28,0)</f>
        <v>0</v>
      </c>
      <c r="K68" s="46">
        <f>VLOOKUP(B68,'[2]Defi-01-TC &amp; QC'!$C$4:$AF$191,29,0)</f>
        <v>1</v>
      </c>
      <c r="L68" s="46">
        <f>VLOOKUP(B68,'[2]Defi-01-TC &amp; QC'!$C$4:$AF$191,30,0)</f>
        <v>453</v>
      </c>
      <c r="M68" s="63">
        <f t="shared" si="1"/>
        <v>472000</v>
      </c>
    </row>
    <row r="69" spans="1:13" ht="15" customHeight="1">
      <c r="A69" s="44">
        <v>67</v>
      </c>
      <c r="B69" s="62">
        <v>635</v>
      </c>
      <c r="C69" s="6" t="s">
        <v>564</v>
      </c>
      <c r="D69" s="46">
        <f>VLOOKUP(B69,'[2]Defi-01-TC &amp; QC'!$C$4:$AF$191,22,0)</f>
        <v>53</v>
      </c>
      <c r="E69" s="46">
        <f>VLOOKUP(B69,'[2]Defi-01-TC &amp; QC'!$C$4:$AF$191,23,0)</f>
        <v>0</v>
      </c>
      <c r="F69" s="46">
        <f>VLOOKUP(B69,'[2]Defi-01-TC &amp; QC'!$C$4:$AF$191,24,0)</f>
        <v>0</v>
      </c>
      <c r="G69" s="46">
        <f>VLOOKUP(B69,'[2]Defi-01-TC &amp; QC'!$C$4:$AF$191,25,0)</f>
        <v>1</v>
      </c>
      <c r="H69" s="46">
        <f>VLOOKUP(B69,'[2]Defi-01-TC &amp; QC'!$C$4:$AF$191,26,0)</f>
        <v>0</v>
      </c>
      <c r="I69" s="46">
        <f>VLOOKUP(B69,'[2]Defi-01-TC &amp; QC'!$C$4:$AF$191,27,0)</f>
        <v>0</v>
      </c>
      <c r="J69" s="46">
        <f>VLOOKUP(B69,'[2]Defi-01-TC &amp; QC'!$C$4:$AF$191,28,0)</f>
        <v>0</v>
      </c>
      <c r="K69" s="46">
        <f>VLOOKUP(B69,'[2]Defi-01-TC &amp; QC'!$C$4:$AF$191,29,0)</f>
        <v>0</v>
      </c>
      <c r="L69" s="46">
        <f>VLOOKUP(B69,'[2]Defi-01-TC &amp; QC'!$C$4:$AF$191,30,0)</f>
        <v>2623</v>
      </c>
      <c r="M69" s="63">
        <f t="shared" si="1"/>
        <v>2677000</v>
      </c>
    </row>
    <row r="70" spans="1:13" ht="15" customHeight="1">
      <c r="A70" s="44">
        <v>68</v>
      </c>
      <c r="B70" s="62">
        <v>636</v>
      </c>
      <c r="C70" s="6" t="s">
        <v>565</v>
      </c>
      <c r="D70" s="46">
        <f>VLOOKUP(B70,'[2]Defi-01-TC &amp; QC'!$C$4:$AF$191,22,0)</f>
        <v>144</v>
      </c>
      <c r="E70" s="46">
        <f>VLOOKUP(B70,'[2]Defi-01-TC &amp; QC'!$C$4:$AF$191,23,0)</f>
        <v>0</v>
      </c>
      <c r="F70" s="46">
        <f>VLOOKUP(B70,'[2]Defi-01-TC &amp; QC'!$C$4:$AF$191,24,0)</f>
        <v>0</v>
      </c>
      <c r="G70" s="46">
        <f>VLOOKUP(B70,'[2]Defi-01-TC &amp; QC'!$C$4:$AF$191,25,0)</f>
        <v>1</v>
      </c>
      <c r="H70" s="46">
        <f>VLOOKUP(B70,'[2]Defi-01-TC &amp; QC'!$C$4:$AF$191,26,0)</f>
        <v>0</v>
      </c>
      <c r="I70" s="46">
        <f>VLOOKUP(B70,'[2]Defi-01-TC &amp; QC'!$C$4:$AF$191,27,0)</f>
        <v>1</v>
      </c>
      <c r="J70" s="46">
        <f>VLOOKUP(B70,'[2]Defi-01-TC &amp; QC'!$C$4:$AF$191,28,0)</f>
        <v>0</v>
      </c>
      <c r="K70" s="46">
        <f>VLOOKUP(B70,'[2]Defi-01-TC &amp; QC'!$C$4:$AF$191,29,0)</f>
        <v>2</v>
      </c>
      <c r="L70" s="46">
        <f>VLOOKUP(B70,'[2]Defi-01-TC &amp; QC'!$C$4:$AF$191,30,0)</f>
        <v>4940</v>
      </c>
      <c r="M70" s="63">
        <f t="shared" si="1"/>
        <v>5106000</v>
      </c>
    </row>
    <row r="71" spans="1:13" ht="15" customHeight="1">
      <c r="A71" s="44">
        <v>69</v>
      </c>
      <c r="B71" s="62">
        <v>637</v>
      </c>
      <c r="C71" s="6" t="s">
        <v>566</v>
      </c>
      <c r="D71" s="46">
        <f>VLOOKUP(B71,'[2]Defi-01-TC &amp; QC'!$C$4:$AF$191,22,0)</f>
        <v>13</v>
      </c>
      <c r="E71" s="46">
        <f>VLOOKUP(B71,'[2]Defi-01-TC &amp; QC'!$C$4:$AF$191,23,0)</f>
        <v>0</v>
      </c>
      <c r="F71" s="46">
        <f>VLOOKUP(B71,'[2]Defi-01-TC &amp; QC'!$C$4:$AF$191,24,0)</f>
        <v>0</v>
      </c>
      <c r="G71" s="46">
        <f>VLOOKUP(B71,'[2]Defi-01-TC &amp; QC'!$C$4:$AF$191,25,0)</f>
        <v>3</v>
      </c>
      <c r="H71" s="46">
        <f>VLOOKUP(B71,'[2]Defi-01-TC &amp; QC'!$C$4:$AF$191,26,0)</f>
        <v>0</v>
      </c>
      <c r="I71" s="46">
        <f>VLOOKUP(B71,'[2]Defi-01-TC &amp; QC'!$C$4:$AF$191,27,0)</f>
        <v>0</v>
      </c>
      <c r="J71" s="46">
        <f>VLOOKUP(B71,'[2]Defi-01-TC &amp; QC'!$C$4:$AF$191,28,0)</f>
        <v>0</v>
      </c>
      <c r="K71" s="46">
        <f>VLOOKUP(B71,'[2]Defi-01-TC &amp; QC'!$C$4:$AF$191,29,0)</f>
        <v>0</v>
      </c>
      <c r="L71" s="46">
        <f>VLOOKUP(B71,'[2]Defi-01-TC &amp; QC'!$C$4:$AF$191,30,0)</f>
        <v>358</v>
      </c>
      <c r="M71" s="63">
        <f t="shared" si="1"/>
        <v>374000</v>
      </c>
    </row>
    <row r="72" spans="1:13" ht="15" customHeight="1">
      <c r="A72" s="44">
        <v>70</v>
      </c>
      <c r="B72" s="62">
        <v>638</v>
      </c>
      <c r="C72" s="6" t="s">
        <v>567</v>
      </c>
      <c r="D72" s="46">
        <f>VLOOKUP(B72,'[2]Defi-01-TC &amp; QC'!$C$4:$AF$191,22,0)</f>
        <v>93</v>
      </c>
      <c r="E72" s="46">
        <f>VLOOKUP(B72,'[2]Defi-01-TC &amp; QC'!$C$4:$AF$191,23,0)</f>
        <v>0</v>
      </c>
      <c r="F72" s="46">
        <f>VLOOKUP(B72,'[2]Defi-01-TC &amp; QC'!$C$4:$AF$191,24,0)</f>
        <v>0</v>
      </c>
      <c r="G72" s="46">
        <f>VLOOKUP(B72,'[2]Defi-01-TC &amp; QC'!$C$4:$AF$191,25,0)</f>
        <v>12</v>
      </c>
      <c r="H72" s="46">
        <f>VLOOKUP(B72,'[2]Defi-01-TC &amp; QC'!$C$4:$AF$191,26,0)</f>
        <v>0</v>
      </c>
      <c r="I72" s="46">
        <f>VLOOKUP(B72,'[2]Defi-01-TC &amp; QC'!$C$4:$AF$191,27,0)</f>
        <v>0</v>
      </c>
      <c r="J72" s="46">
        <f>VLOOKUP(B72,'[2]Defi-01-TC &amp; QC'!$C$4:$AF$191,28,0)</f>
        <v>0</v>
      </c>
      <c r="K72" s="46">
        <f>VLOOKUP(B72,'[2]Defi-01-TC &amp; QC'!$C$4:$AF$191,29,0)</f>
        <v>0</v>
      </c>
      <c r="L72" s="46">
        <f>VLOOKUP(B72,'[2]Defi-01-TC &amp; QC'!$C$4:$AF$191,30,0)</f>
        <v>4927</v>
      </c>
      <c r="M72" s="63">
        <f t="shared" si="1"/>
        <v>5032000</v>
      </c>
    </row>
    <row r="73" spans="1:13" ht="15" customHeight="1">
      <c r="A73" s="44">
        <v>71</v>
      </c>
      <c r="B73" s="62">
        <v>639</v>
      </c>
      <c r="C73" s="6" t="s">
        <v>568</v>
      </c>
      <c r="D73" s="46">
        <f>VLOOKUP(B73,'[2]Defi-01-TC &amp; QC'!$C$4:$AF$191,22,0)</f>
        <v>29</v>
      </c>
      <c r="E73" s="46">
        <f>VLOOKUP(B73,'[2]Defi-01-TC &amp; QC'!$C$4:$AF$191,23,0)</f>
        <v>0</v>
      </c>
      <c r="F73" s="46">
        <f>VLOOKUP(B73,'[2]Defi-01-TC &amp; QC'!$C$4:$AF$191,24,0)</f>
        <v>0</v>
      </c>
      <c r="G73" s="46">
        <f>VLOOKUP(B73,'[2]Defi-01-TC &amp; QC'!$C$4:$AF$191,25,0)</f>
        <v>2</v>
      </c>
      <c r="H73" s="46">
        <f>VLOOKUP(B73,'[2]Defi-01-TC &amp; QC'!$C$4:$AF$191,26,0)</f>
        <v>0</v>
      </c>
      <c r="I73" s="46">
        <f>VLOOKUP(B73,'[2]Defi-01-TC &amp; QC'!$C$4:$AF$191,27,0)</f>
        <v>0</v>
      </c>
      <c r="J73" s="46">
        <f>VLOOKUP(B73,'[2]Defi-01-TC &amp; QC'!$C$4:$AF$191,28,0)</f>
        <v>0</v>
      </c>
      <c r="K73" s="46">
        <f>VLOOKUP(B73,'[2]Defi-01-TC &amp; QC'!$C$4:$AF$191,29,0)</f>
        <v>0</v>
      </c>
      <c r="L73" s="46">
        <f>VLOOKUP(B73,'[2]Defi-01-TC &amp; QC'!$C$4:$AF$191,30,0)</f>
        <v>832</v>
      </c>
      <c r="M73" s="63">
        <f t="shared" si="1"/>
        <v>863000</v>
      </c>
    </row>
    <row r="74" spans="1:13" ht="15" customHeight="1">
      <c r="A74" s="44">
        <v>72</v>
      </c>
      <c r="B74" s="62">
        <v>640</v>
      </c>
      <c r="C74" s="6" t="s">
        <v>569</v>
      </c>
      <c r="D74" s="46">
        <f>VLOOKUP(B74,'[2]Defi-01-TC &amp; QC'!$C$4:$AF$191,22,0)</f>
        <v>25</v>
      </c>
      <c r="E74" s="46">
        <f>VLOOKUP(B74,'[2]Defi-01-TC &amp; QC'!$C$4:$AF$191,23,0)</f>
        <v>0</v>
      </c>
      <c r="F74" s="46">
        <f>VLOOKUP(B74,'[2]Defi-01-TC &amp; QC'!$C$4:$AF$191,24,0)</f>
        <v>0</v>
      </c>
      <c r="G74" s="46">
        <f>VLOOKUP(B74,'[2]Defi-01-TC &amp; QC'!$C$4:$AF$191,25,0)</f>
        <v>1</v>
      </c>
      <c r="H74" s="46">
        <f>VLOOKUP(B74,'[2]Defi-01-TC &amp; QC'!$C$4:$AF$191,26,0)</f>
        <v>0</v>
      </c>
      <c r="I74" s="46">
        <f>VLOOKUP(B74,'[2]Defi-01-TC &amp; QC'!$C$4:$AF$191,27,0)</f>
        <v>0</v>
      </c>
      <c r="J74" s="46">
        <f>VLOOKUP(B74,'[2]Defi-01-TC &amp; QC'!$C$4:$AF$191,28,0)</f>
        <v>0</v>
      </c>
      <c r="K74" s="46">
        <f>VLOOKUP(B74,'[2]Defi-01-TC &amp; QC'!$C$4:$AF$191,29,0)</f>
        <v>0</v>
      </c>
      <c r="L74" s="46">
        <f>VLOOKUP(B74,'[2]Defi-01-TC &amp; QC'!$C$4:$AF$191,30,0)</f>
        <v>525</v>
      </c>
      <c r="M74" s="63">
        <f t="shared" si="1"/>
        <v>551000</v>
      </c>
    </row>
    <row r="75" spans="1:13" ht="15" customHeight="1">
      <c r="A75" s="44">
        <v>73</v>
      </c>
      <c r="B75" s="62">
        <v>641</v>
      </c>
      <c r="C75" s="6" t="s">
        <v>570</v>
      </c>
      <c r="D75" s="46">
        <f>VLOOKUP(B75,'[2]Defi-01-TC &amp; QC'!$C$4:$AF$191,22,0)</f>
        <v>4</v>
      </c>
      <c r="E75" s="46">
        <f>VLOOKUP(B75,'[2]Defi-01-TC &amp; QC'!$C$4:$AF$191,23,0)</f>
        <v>0</v>
      </c>
      <c r="F75" s="46">
        <f>VLOOKUP(B75,'[2]Defi-01-TC &amp; QC'!$C$4:$AF$191,24,0)</f>
        <v>0</v>
      </c>
      <c r="G75" s="46">
        <f>VLOOKUP(B75,'[2]Defi-01-TC &amp; QC'!$C$4:$AF$191,25,0)</f>
        <v>4</v>
      </c>
      <c r="H75" s="46">
        <f>VLOOKUP(B75,'[2]Defi-01-TC &amp; QC'!$C$4:$AF$191,26,0)</f>
        <v>0</v>
      </c>
      <c r="I75" s="46">
        <f>VLOOKUP(B75,'[2]Defi-01-TC &amp; QC'!$C$4:$AF$191,27,0)</f>
        <v>0</v>
      </c>
      <c r="J75" s="46">
        <f>VLOOKUP(B75,'[2]Defi-01-TC &amp; QC'!$C$4:$AF$191,28,0)</f>
        <v>0</v>
      </c>
      <c r="K75" s="46">
        <f>VLOOKUP(B75,'[2]Defi-01-TC &amp; QC'!$C$4:$AF$191,29,0)</f>
        <v>0</v>
      </c>
      <c r="L75" s="46">
        <f>VLOOKUP(B75,'[2]Defi-01-TC &amp; QC'!$C$4:$AF$191,30,0)</f>
        <v>351</v>
      </c>
      <c r="M75" s="63">
        <f t="shared" si="1"/>
        <v>359000</v>
      </c>
    </row>
    <row r="76" spans="1:13" ht="15" customHeight="1">
      <c r="A76" s="44">
        <v>74</v>
      </c>
      <c r="B76" s="62">
        <v>642</v>
      </c>
      <c r="C76" s="6" t="s">
        <v>571</v>
      </c>
      <c r="D76" s="46">
        <f>VLOOKUP(B76,'[2]Defi-01-TC &amp; QC'!$C$4:$AF$191,22,0)</f>
        <v>14</v>
      </c>
      <c r="E76" s="46">
        <f>VLOOKUP(B76,'[2]Defi-01-TC &amp; QC'!$C$4:$AF$191,23,0)</f>
        <v>0</v>
      </c>
      <c r="F76" s="46">
        <f>VLOOKUP(B76,'[2]Defi-01-TC &amp; QC'!$C$4:$AF$191,24,0)</f>
        <v>0</v>
      </c>
      <c r="G76" s="46">
        <f>VLOOKUP(B76,'[2]Defi-01-TC &amp; QC'!$C$4:$AF$191,25,0)</f>
        <v>0</v>
      </c>
      <c r="H76" s="46">
        <f>VLOOKUP(B76,'[2]Defi-01-TC &amp; QC'!$C$4:$AF$191,26,0)</f>
        <v>0</v>
      </c>
      <c r="I76" s="46">
        <f>VLOOKUP(B76,'[2]Defi-01-TC &amp; QC'!$C$4:$AF$191,27,0)</f>
        <v>0</v>
      </c>
      <c r="J76" s="46">
        <f>VLOOKUP(B76,'[2]Defi-01-TC &amp; QC'!$C$4:$AF$191,28,0)</f>
        <v>0</v>
      </c>
      <c r="K76" s="46">
        <f>VLOOKUP(B76,'[2]Defi-01-TC &amp; QC'!$C$4:$AF$191,29,0)</f>
        <v>0</v>
      </c>
      <c r="L76" s="46">
        <f>VLOOKUP(B76,'[2]Defi-01-TC &amp; QC'!$C$4:$AF$191,30,0)</f>
        <v>447</v>
      </c>
      <c r="M76" s="63">
        <f t="shared" si="1"/>
        <v>461000</v>
      </c>
    </row>
    <row r="77" spans="1:13" ht="15" customHeight="1">
      <c r="A77" s="44">
        <v>75</v>
      </c>
      <c r="B77" s="62">
        <v>643</v>
      </c>
      <c r="C77" s="6" t="s">
        <v>572</v>
      </c>
      <c r="D77" s="46">
        <f>VLOOKUP(B77,'[2]Defi-01-TC &amp; QC'!$C$4:$AF$191,22,0)</f>
        <v>9</v>
      </c>
      <c r="E77" s="46">
        <f>VLOOKUP(B77,'[2]Defi-01-TC &amp; QC'!$C$4:$AF$191,23,0)</f>
        <v>0</v>
      </c>
      <c r="F77" s="46">
        <f>VLOOKUP(B77,'[2]Defi-01-TC &amp; QC'!$C$4:$AF$191,24,0)</f>
        <v>0</v>
      </c>
      <c r="G77" s="46">
        <f>VLOOKUP(B77,'[2]Defi-01-TC &amp; QC'!$C$4:$AF$191,25,0)</f>
        <v>1</v>
      </c>
      <c r="H77" s="46">
        <f>VLOOKUP(B77,'[2]Defi-01-TC &amp; QC'!$C$4:$AF$191,26,0)</f>
        <v>0</v>
      </c>
      <c r="I77" s="46">
        <f>VLOOKUP(B77,'[2]Defi-01-TC &amp; QC'!$C$4:$AF$191,27,0)</f>
        <v>0</v>
      </c>
      <c r="J77" s="46">
        <f>VLOOKUP(B77,'[2]Defi-01-TC &amp; QC'!$C$4:$AF$191,28,0)</f>
        <v>0</v>
      </c>
      <c r="K77" s="46">
        <f>VLOOKUP(B77,'[2]Defi-01-TC &amp; QC'!$C$4:$AF$191,29,0)</f>
        <v>0</v>
      </c>
      <c r="L77" s="46">
        <f>VLOOKUP(B77,'[2]Defi-01-TC &amp; QC'!$C$4:$AF$191,30,0)</f>
        <v>288</v>
      </c>
      <c r="M77" s="63">
        <f t="shared" si="1"/>
        <v>298000</v>
      </c>
    </row>
    <row r="78" spans="1:13" ht="15" customHeight="1">
      <c r="A78" s="44">
        <v>76</v>
      </c>
      <c r="B78" s="62">
        <v>644</v>
      </c>
      <c r="C78" s="6" t="s">
        <v>573</v>
      </c>
      <c r="D78" s="46">
        <f>VLOOKUP(B78,'[2]Defi-01-TC &amp; QC'!$C$4:$AF$191,22,0)</f>
        <v>9</v>
      </c>
      <c r="E78" s="46">
        <f>VLOOKUP(B78,'[2]Defi-01-TC &amp; QC'!$C$4:$AF$191,23,0)</f>
        <v>0</v>
      </c>
      <c r="F78" s="46">
        <f>VLOOKUP(B78,'[2]Defi-01-TC &amp; QC'!$C$4:$AF$191,24,0)</f>
        <v>0</v>
      </c>
      <c r="G78" s="46">
        <f>VLOOKUP(B78,'[2]Defi-01-TC &amp; QC'!$C$4:$AF$191,25,0)</f>
        <v>0</v>
      </c>
      <c r="H78" s="46">
        <f>VLOOKUP(B78,'[2]Defi-01-TC &amp; QC'!$C$4:$AF$191,26,0)</f>
        <v>0</v>
      </c>
      <c r="I78" s="46">
        <f>VLOOKUP(B78,'[2]Defi-01-TC &amp; QC'!$C$4:$AF$191,27,0)</f>
        <v>0</v>
      </c>
      <c r="J78" s="46">
        <f>VLOOKUP(B78,'[2]Defi-01-TC &amp; QC'!$C$4:$AF$191,28,0)</f>
        <v>0</v>
      </c>
      <c r="K78" s="46">
        <f>VLOOKUP(B78,'[2]Defi-01-TC &amp; QC'!$C$4:$AF$191,29,0)</f>
        <v>3</v>
      </c>
      <c r="L78" s="46">
        <f>VLOOKUP(B78,'[2]Defi-01-TC &amp; QC'!$C$4:$AF$191,30,0)</f>
        <v>299</v>
      </c>
      <c r="M78" s="63">
        <f t="shared" si="1"/>
        <v>338000</v>
      </c>
    </row>
    <row r="79" spans="1:13" ht="15" customHeight="1">
      <c r="A79" s="44">
        <v>77</v>
      </c>
      <c r="B79" s="62">
        <v>645</v>
      </c>
      <c r="C79" s="6" t="s">
        <v>574</v>
      </c>
      <c r="D79" s="46">
        <f>VLOOKUP(B79,'[2]Defi-01-TC &amp; QC'!$C$4:$AF$191,22,0)</f>
        <v>3</v>
      </c>
      <c r="E79" s="46">
        <f>VLOOKUP(B79,'[2]Defi-01-TC &amp; QC'!$C$4:$AF$191,23,0)</f>
        <v>0</v>
      </c>
      <c r="F79" s="46">
        <f>VLOOKUP(B79,'[2]Defi-01-TC &amp; QC'!$C$4:$AF$191,24,0)</f>
        <v>0</v>
      </c>
      <c r="G79" s="46">
        <f>VLOOKUP(B79,'[2]Defi-01-TC &amp; QC'!$C$4:$AF$191,25,0)</f>
        <v>1</v>
      </c>
      <c r="H79" s="46">
        <f>VLOOKUP(B79,'[2]Defi-01-TC &amp; QC'!$C$4:$AF$191,26,0)</f>
        <v>0</v>
      </c>
      <c r="I79" s="46">
        <f>VLOOKUP(B79,'[2]Defi-01-TC &amp; QC'!$C$4:$AF$191,27,0)</f>
        <v>0</v>
      </c>
      <c r="J79" s="46">
        <f>VLOOKUP(B79,'[2]Defi-01-TC &amp; QC'!$C$4:$AF$191,28,0)</f>
        <v>0</v>
      </c>
      <c r="K79" s="46">
        <f>VLOOKUP(B79,'[2]Defi-01-TC &amp; QC'!$C$4:$AF$191,29,0)</f>
        <v>0</v>
      </c>
      <c r="L79" s="46">
        <f>VLOOKUP(B79,'[2]Defi-01-TC &amp; QC'!$C$4:$AF$191,30,0)</f>
        <v>220</v>
      </c>
      <c r="M79" s="63">
        <f t="shared" si="1"/>
        <v>224000</v>
      </c>
    </row>
    <row r="80" spans="1:13" ht="15" customHeight="1">
      <c r="A80" s="44">
        <v>78</v>
      </c>
      <c r="B80" s="62">
        <v>646</v>
      </c>
      <c r="C80" s="6" t="s">
        <v>575</v>
      </c>
      <c r="D80" s="46">
        <f>VLOOKUP(B80,'[2]Defi-01-TC &amp; QC'!$C$4:$AF$191,22,0)</f>
        <v>40</v>
      </c>
      <c r="E80" s="46">
        <f>VLOOKUP(B80,'[2]Defi-01-TC &amp; QC'!$C$4:$AF$191,23,0)</f>
        <v>0</v>
      </c>
      <c r="F80" s="46">
        <f>VLOOKUP(B80,'[2]Defi-01-TC &amp; QC'!$C$4:$AF$191,24,0)</f>
        <v>0</v>
      </c>
      <c r="G80" s="46">
        <f>VLOOKUP(B80,'[2]Defi-01-TC &amp; QC'!$C$4:$AF$191,25,0)</f>
        <v>1</v>
      </c>
      <c r="H80" s="46">
        <f>VLOOKUP(B80,'[2]Defi-01-TC &amp; QC'!$C$4:$AF$191,26,0)</f>
        <v>0</v>
      </c>
      <c r="I80" s="46">
        <f>VLOOKUP(B80,'[2]Defi-01-TC &amp; QC'!$C$4:$AF$191,27,0)</f>
        <v>0</v>
      </c>
      <c r="J80" s="46">
        <f>VLOOKUP(B80,'[2]Defi-01-TC &amp; QC'!$C$4:$AF$191,28,0)</f>
        <v>0</v>
      </c>
      <c r="K80" s="46">
        <f>VLOOKUP(B80,'[2]Defi-01-TC &amp; QC'!$C$4:$AF$191,29,0)</f>
        <v>0</v>
      </c>
      <c r="L80" s="46">
        <f>VLOOKUP(B80,'[2]Defi-01-TC &amp; QC'!$C$4:$AF$191,30,0)</f>
        <v>545</v>
      </c>
      <c r="M80" s="63">
        <f t="shared" si="1"/>
        <v>586000</v>
      </c>
    </row>
    <row r="81" spans="1:13" ht="15" customHeight="1">
      <c r="A81" s="44">
        <v>79</v>
      </c>
      <c r="B81" s="62">
        <v>647</v>
      </c>
      <c r="C81" s="6" t="s">
        <v>576</v>
      </c>
      <c r="D81" s="46">
        <f>VLOOKUP(B81,'[2]Defi-01-TC &amp; QC'!$C$4:$AF$191,22,0)</f>
        <v>21</v>
      </c>
      <c r="E81" s="46">
        <f>VLOOKUP(B81,'[2]Defi-01-TC &amp; QC'!$C$4:$AF$191,23,0)</f>
        <v>0</v>
      </c>
      <c r="F81" s="46">
        <f>VLOOKUP(B81,'[2]Defi-01-TC &amp; QC'!$C$4:$AF$191,24,0)</f>
        <v>0</v>
      </c>
      <c r="G81" s="46">
        <f>VLOOKUP(B81,'[2]Defi-01-TC &amp; QC'!$C$4:$AF$191,25,0)</f>
        <v>2</v>
      </c>
      <c r="H81" s="46">
        <f>VLOOKUP(B81,'[2]Defi-01-TC &amp; QC'!$C$4:$AF$191,26,0)</f>
        <v>0</v>
      </c>
      <c r="I81" s="46">
        <f>VLOOKUP(B81,'[2]Defi-01-TC &amp; QC'!$C$4:$AF$191,27,0)</f>
        <v>0</v>
      </c>
      <c r="J81" s="46">
        <f>VLOOKUP(B81,'[2]Defi-01-TC &amp; QC'!$C$4:$AF$191,28,0)</f>
        <v>0</v>
      </c>
      <c r="K81" s="46">
        <f>VLOOKUP(B81,'[2]Defi-01-TC &amp; QC'!$C$4:$AF$191,29,0)</f>
        <v>0</v>
      </c>
      <c r="L81" s="46">
        <f>VLOOKUP(B81,'[2]Defi-01-TC &amp; QC'!$C$4:$AF$191,30,0)</f>
        <v>906</v>
      </c>
      <c r="M81" s="63">
        <f t="shared" si="1"/>
        <v>929000</v>
      </c>
    </row>
    <row r="82" spans="1:13" ht="15" customHeight="1">
      <c r="A82" s="44">
        <v>80</v>
      </c>
      <c r="B82" s="62">
        <v>648</v>
      </c>
      <c r="C82" s="6" t="s">
        <v>577</v>
      </c>
      <c r="D82" s="46">
        <f>VLOOKUP(B82,'[2]Defi-01-TC &amp; QC'!$C$4:$AF$191,22,0)</f>
        <v>342</v>
      </c>
      <c r="E82" s="46">
        <f>VLOOKUP(B82,'[2]Defi-01-TC &amp; QC'!$C$4:$AF$191,23,0)</f>
        <v>1</v>
      </c>
      <c r="F82" s="46">
        <f>VLOOKUP(B82,'[2]Defi-01-TC &amp; QC'!$C$4:$AF$191,24,0)</f>
        <v>0</v>
      </c>
      <c r="G82" s="46">
        <f>VLOOKUP(B82,'[2]Defi-01-TC &amp; QC'!$C$4:$AF$191,25,0)</f>
        <v>46</v>
      </c>
      <c r="H82" s="46">
        <f>VLOOKUP(B82,'[2]Defi-01-TC &amp; QC'!$C$4:$AF$191,26,0)</f>
        <v>0</v>
      </c>
      <c r="I82" s="46">
        <f>VLOOKUP(B82,'[2]Defi-01-TC &amp; QC'!$C$4:$AF$191,27,0)</f>
        <v>0</v>
      </c>
      <c r="J82" s="46">
        <f>VLOOKUP(B82,'[2]Defi-01-TC &amp; QC'!$C$4:$AF$191,28,0)</f>
        <v>0</v>
      </c>
      <c r="K82" s="46">
        <f>VLOOKUP(B82,'[2]Defi-01-TC &amp; QC'!$C$4:$AF$191,29,0)</f>
        <v>4</v>
      </c>
      <c r="L82" s="46">
        <f>VLOOKUP(B82,'[2]Defi-01-TC &amp; QC'!$C$4:$AF$191,30,0)</f>
        <v>9847</v>
      </c>
      <c r="M82" s="63">
        <f t="shared" si="1"/>
        <v>10325000</v>
      </c>
    </row>
    <row r="83" spans="1:13" ht="15" customHeight="1">
      <c r="A83" s="44">
        <v>81</v>
      </c>
      <c r="B83" s="62">
        <v>649</v>
      </c>
      <c r="C83" s="6" t="s">
        <v>578</v>
      </c>
      <c r="D83" s="46">
        <f>VLOOKUP(B83,'[2]Defi-01-TC &amp; QC'!$C$4:$AF$191,22,0)</f>
        <v>509</v>
      </c>
      <c r="E83" s="46">
        <f>VLOOKUP(B83,'[2]Defi-01-TC &amp; QC'!$C$4:$AF$191,23,0)</f>
        <v>0</v>
      </c>
      <c r="F83" s="46">
        <f>VLOOKUP(B83,'[2]Defi-01-TC &amp; QC'!$C$4:$AF$191,24,0)</f>
        <v>1</v>
      </c>
      <c r="G83" s="46">
        <f>VLOOKUP(B83,'[2]Defi-01-TC &amp; QC'!$C$4:$AF$191,25,0)</f>
        <v>67</v>
      </c>
      <c r="H83" s="46">
        <f>VLOOKUP(B83,'[2]Defi-01-TC &amp; QC'!$C$4:$AF$191,26,0)</f>
        <v>0</v>
      </c>
      <c r="I83" s="46">
        <f>VLOOKUP(B83,'[2]Defi-01-TC &amp; QC'!$C$4:$AF$191,27,0)</f>
        <v>0</v>
      </c>
      <c r="J83" s="46">
        <f>VLOOKUP(B83,'[2]Defi-01-TC &amp; QC'!$C$4:$AF$191,28,0)</f>
        <v>0</v>
      </c>
      <c r="K83" s="46">
        <f>VLOOKUP(B83,'[2]Defi-01-TC &amp; QC'!$C$4:$AF$191,29,0)</f>
        <v>11</v>
      </c>
      <c r="L83" s="46">
        <f>VLOOKUP(B83,'[2]Defi-01-TC &amp; QC'!$C$4:$AF$191,30,0)</f>
        <v>10654</v>
      </c>
      <c r="M83" s="63">
        <f t="shared" si="1"/>
        <v>11341000</v>
      </c>
    </row>
    <row r="84" spans="1:13" ht="15" customHeight="1">
      <c r="A84" s="44">
        <v>82</v>
      </c>
      <c r="B84" s="62">
        <v>650</v>
      </c>
      <c r="C84" s="6" t="s">
        <v>579</v>
      </c>
      <c r="D84" s="46">
        <f>VLOOKUP(B84,'[2]Defi-01-TC &amp; QC'!$C$4:$AF$191,22,0)</f>
        <v>65</v>
      </c>
      <c r="E84" s="46">
        <f>VLOOKUP(B84,'[2]Defi-01-TC &amp; QC'!$C$4:$AF$191,23,0)</f>
        <v>0</v>
      </c>
      <c r="F84" s="46">
        <f>VLOOKUP(B84,'[2]Defi-01-TC &amp; QC'!$C$4:$AF$191,24,0)</f>
        <v>0</v>
      </c>
      <c r="G84" s="46">
        <f>VLOOKUP(B84,'[2]Defi-01-TC &amp; QC'!$C$4:$AF$191,25,0)</f>
        <v>17</v>
      </c>
      <c r="H84" s="46">
        <f>VLOOKUP(B84,'[2]Defi-01-TC &amp; QC'!$C$4:$AF$191,26,0)</f>
        <v>0</v>
      </c>
      <c r="I84" s="46">
        <f>VLOOKUP(B84,'[2]Defi-01-TC &amp; QC'!$C$4:$AF$191,27,0)</f>
        <v>0</v>
      </c>
      <c r="J84" s="46">
        <f>VLOOKUP(B84,'[2]Defi-01-TC &amp; QC'!$C$4:$AF$191,28,0)</f>
        <v>0</v>
      </c>
      <c r="K84" s="46">
        <f>VLOOKUP(B84,'[2]Defi-01-TC &amp; QC'!$C$4:$AF$191,29,0)</f>
        <v>1</v>
      </c>
      <c r="L84" s="46">
        <f>VLOOKUP(B84,'[2]Defi-01-TC &amp; QC'!$C$4:$AF$191,30,0)</f>
        <v>3215</v>
      </c>
      <c r="M84" s="63">
        <f t="shared" si="1"/>
        <v>3307000</v>
      </c>
    </row>
    <row r="85" spans="1:13" ht="15" customHeight="1">
      <c r="A85" s="44">
        <v>83</v>
      </c>
      <c r="B85" s="62">
        <v>651</v>
      </c>
      <c r="C85" s="6" t="s">
        <v>580</v>
      </c>
      <c r="D85" s="46">
        <f>VLOOKUP(B85,'[2]Defi-01-TC &amp; QC'!$C$4:$AF$191,22,0)</f>
        <v>570</v>
      </c>
      <c r="E85" s="46">
        <f>VLOOKUP(B85,'[2]Defi-01-TC &amp; QC'!$C$4:$AF$191,23,0)</f>
        <v>1</v>
      </c>
      <c r="F85" s="46">
        <f>VLOOKUP(B85,'[2]Defi-01-TC &amp; QC'!$C$4:$AF$191,24,0)</f>
        <v>0</v>
      </c>
      <c r="G85" s="46">
        <f>VLOOKUP(B85,'[2]Defi-01-TC &amp; QC'!$C$4:$AF$191,25,0)</f>
        <v>86</v>
      </c>
      <c r="H85" s="46">
        <f>VLOOKUP(B85,'[2]Defi-01-TC &amp; QC'!$C$4:$AF$191,26,0)</f>
        <v>0</v>
      </c>
      <c r="I85" s="46">
        <f>VLOOKUP(B85,'[2]Defi-01-TC &amp; QC'!$C$4:$AF$191,27,0)</f>
        <v>2</v>
      </c>
      <c r="J85" s="46">
        <f>VLOOKUP(B85,'[2]Defi-01-TC &amp; QC'!$C$4:$AF$191,28,0)</f>
        <v>0</v>
      </c>
      <c r="K85" s="46">
        <f>VLOOKUP(B85,'[2]Defi-01-TC &amp; QC'!$C$4:$AF$191,29,0)</f>
        <v>18</v>
      </c>
      <c r="L85" s="46">
        <f>VLOOKUP(B85,'[2]Defi-01-TC &amp; QC'!$C$4:$AF$191,30,0)</f>
        <v>12210</v>
      </c>
      <c r="M85" s="63">
        <f t="shared" si="1"/>
        <v>13098000</v>
      </c>
    </row>
    <row r="86" spans="1:13" ht="15" customHeight="1">
      <c r="A86" s="44">
        <v>84</v>
      </c>
      <c r="B86" s="62">
        <v>653</v>
      </c>
      <c r="C86" s="6" t="s">
        <v>582</v>
      </c>
      <c r="D86" s="46">
        <f>VLOOKUP(B86,'[2]Defi-01-TC &amp; QC'!$C$4:$AF$191,22,0)</f>
        <v>807</v>
      </c>
      <c r="E86" s="46">
        <f>VLOOKUP(B86,'[2]Defi-01-TC &amp; QC'!$C$4:$AF$191,23,0)</f>
        <v>1</v>
      </c>
      <c r="F86" s="46">
        <f>VLOOKUP(B86,'[2]Defi-01-TC &amp; QC'!$C$4:$AF$191,24,0)</f>
        <v>0</v>
      </c>
      <c r="G86" s="46">
        <f>VLOOKUP(B86,'[2]Defi-01-TC &amp; QC'!$C$4:$AF$191,25,0)</f>
        <v>63</v>
      </c>
      <c r="H86" s="46">
        <f>VLOOKUP(B86,'[2]Defi-01-TC &amp; QC'!$C$4:$AF$191,26,0)</f>
        <v>1</v>
      </c>
      <c r="I86" s="46">
        <f>VLOOKUP(B86,'[2]Defi-01-TC &amp; QC'!$C$4:$AF$191,27,0)</f>
        <v>0</v>
      </c>
      <c r="J86" s="46">
        <f>VLOOKUP(B86,'[2]Defi-01-TC &amp; QC'!$C$4:$AF$191,28,0)</f>
        <v>0</v>
      </c>
      <c r="K86" s="46">
        <f>VLOOKUP(B86,'[2]Defi-01-TC &amp; QC'!$C$4:$AF$191,29,0)</f>
        <v>15</v>
      </c>
      <c r="L86" s="46">
        <f>VLOOKUP(B86,'[2]Defi-01-TC &amp; QC'!$C$4:$AF$191,30,0)</f>
        <v>12647</v>
      </c>
      <c r="M86" s="63">
        <f t="shared" si="1"/>
        <v>13767000</v>
      </c>
    </row>
    <row r="87" spans="1:13" ht="15" customHeight="1">
      <c r="A87" s="44">
        <v>85</v>
      </c>
      <c r="B87" s="62">
        <v>654</v>
      </c>
      <c r="C87" s="6" t="s">
        <v>583</v>
      </c>
      <c r="D87" s="46">
        <f>VLOOKUP(B87,'[2]Defi-01-TC &amp; QC'!$C$4:$AF$191,22,0)</f>
        <v>907</v>
      </c>
      <c r="E87" s="46">
        <f>VLOOKUP(B87,'[2]Defi-01-TC &amp; QC'!$C$4:$AF$191,23,0)</f>
        <v>0</v>
      </c>
      <c r="F87" s="46">
        <f>VLOOKUP(B87,'[2]Defi-01-TC &amp; QC'!$C$4:$AF$191,24,0)</f>
        <v>1</v>
      </c>
      <c r="G87" s="46">
        <f>VLOOKUP(B87,'[2]Defi-01-TC &amp; QC'!$C$4:$AF$191,25,0)</f>
        <v>57</v>
      </c>
      <c r="H87" s="46">
        <f>VLOOKUP(B87,'[2]Defi-01-TC &amp; QC'!$C$4:$AF$191,26,0)</f>
        <v>1</v>
      </c>
      <c r="I87" s="46">
        <f>VLOOKUP(B87,'[2]Defi-01-TC &amp; QC'!$C$4:$AF$191,27,0)</f>
        <v>1</v>
      </c>
      <c r="J87" s="46">
        <f>VLOOKUP(B87,'[2]Defi-01-TC &amp; QC'!$C$4:$AF$191,28,0)</f>
        <v>0</v>
      </c>
      <c r="K87" s="46">
        <f>VLOOKUP(B87,'[2]Defi-01-TC &amp; QC'!$C$4:$AF$191,29,0)</f>
        <v>22</v>
      </c>
      <c r="L87" s="46">
        <f>VLOOKUP(B87,'[2]Defi-01-TC &amp; QC'!$C$4:$AF$191,30,0)</f>
        <v>25367</v>
      </c>
      <c r="M87" s="63">
        <f t="shared" si="1"/>
        <v>26603000</v>
      </c>
    </row>
    <row r="88" spans="1:13" ht="15" customHeight="1">
      <c r="A88" s="44">
        <v>86</v>
      </c>
      <c r="B88" s="62">
        <v>656</v>
      </c>
      <c r="C88" s="6" t="s">
        <v>584</v>
      </c>
      <c r="D88" s="46">
        <f>VLOOKUP(B88,'[2]Defi-01-TC &amp; QC'!$C$4:$AF$191,22,0)</f>
        <v>301</v>
      </c>
      <c r="E88" s="46">
        <f>VLOOKUP(B88,'[2]Defi-01-TC &amp; QC'!$C$4:$AF$191,23,0)</f>
        <v>0</v>
      </c>
      <c r="F88" s="46">
        <f>VLOOKUP(B88,'[2]Defi-01-TC &amp; QC'!$C$4:$AF$191,24,0)</f>
        <v>0</v>
      </c>
      <c r="G88" s="46">
        <f>VLOOKUP(B88,'[2]Defi-01-TC &amp; QC'!$C$4:$AF$191,25,0)</f>
        <v>28</v>
      </c>
      <c r="H88" s="46">
        <f>VLOOKUP(B88,'[2]Defi-01-TC &amp; QC'!$C$4:$AF$191,26,0)</f>
        <v>0</v>
      </c>
      <c r="I88" s="46">
        <f>VLOOKUP(B88,'[2]Defi-01-TC &amp; QC'!$C$4:$AF$191,27,0)</f>
        <v>1</v>
      </c>
      <c r="J88" s="46">
        <f>VLOOKUP(B88,'[2]Defi-01-TC &amp; QC'!$C$4:$AF$191,28,0)</f>
        <v>0</v>
      </c>
      <c r="K88" s="46">
        <f>VLOOKUP(B88,'[2]Defi-01-TC &amp; QC'!$C$4:$AF$191,29,0)</f>
        <v>7</v>
      </c>
      <c r="L88" s="46">
        <f>VLOOKUP(B88,'[2]Defi-01-TC &amp; QC'!$C$4:$AF$191,30,0)</f>
        <v>6691</v>
      </c>
      <c r="M88" s="63">
        <f t="shared" si="1"/>
        <v>7091000</v>
      </c>
    </row>
    <row r="89" spans="1:13" ht="15" customHeight="1">
      <c r="A89" s="44">
        <v>87</v>
      </c>
      <c r="B89" s="62">
        <v>657</v>
      </c>
      <c r="C89" s="6" t="s">
        <v>585</v>
      </c>
      <c r="D89" s="46">
        <f>VLOOKUP(B89,'[2]Defi-01-TC &amp; QC'!$C$4:$AF$191,22,0)</f>
        <v>565</v>
      </c>
      <c r="E89" s="46">
        <f>VLOOKUP(B89,'[2]Defi-01-TC &amp; QC'!$C$4:$AF$191,23,0)</f>
        <v>0</v>
      </c>
      <c r="F89" s="46">
        <f>VLOOKUP(B89,'[2]Defi-01-TC &amp; QC'!$C$4:$AF$191,24,0)</f>
        <v>1</v>
      </c>
      <c r="G89" s="46">
        <f>VLOOKUP(B89,'[2]Defi-01-TC &amp; QC'!$C$4:$AF$191,25,0)</f>
        <v>25</v>
      </c>
      <c r="H89" s="46">
        <f>VLOOKUP(B89,'[2]Defi-01-TC &amp; QC'!$C$4:$AF$191,26,0)</f>
        <v>27</v>
      </c>
      <c r="I89" s="46">
        <f>VLOOKUP(B89,'[2]Defi-01-TC &amp; QC'!$C$4:$AF$191,27,0)</f>
        <v>1</v>
      </c>
      <c r="J89" s="46">
        <f>VLOOKUP(B89,'[2]Defi-01-TC &amp; QC'!$C$4:$AF$191,28,0)</f>
        <v>5</v>
      </c>
      <c r="K89" s="46">
        <f>VLOOKUP(B89,'[2]Defi-01-TC &amp; QC'!$C$4:$AF$191,29,0)</f>
        <v>10</v>
      </c>
      <c r="L89" s="46">
        <f>VLOOKUP(B89,'[2]Defi-01-TC &amp; QC'!$C$4:$AF$191,30,0)</f>
        <v>12199</v>
      </c>
      <c r="M89" s="63">
        <f t="shared" si="1"/>
        <v>14491000</v>
      </c>
    </row>
    <row r="90" spans="1:13" ht="15" customHeight="1">
      <c r="A90" s="44">
        <v>88</v>
      </c>
      <c r="B90" s="62">
        <v>658</v>
      </c>
      <c r="C90" s="6" t="s">
        <v>586</v>
      </c>
      <c r="D90" s="46">
        <f>VLOOKUP(B90,'[2]Defi-01-TC &amp; QC'!$C$4:$AF$191,22,0)</f>
        <v>0</v>
      </c>
      <c r="E90" s="46">
        <f>VLOOKUP(B90,'[2]Defi-01-TC &amp; QC'!$C$4:$AF$191,23,0)</f>
        <v>0</v>
      </c>
      <c r="F90" s="46">
        <f>VLOOKUP(B90,'[2]Defi-01-TC &amp; QC'!$C$4:$AF$191,24,0)</f>
        <v>0</v>
      </c>
      <c r="G90" s="46">
        <f>VLOOKUP(B90,'[2]Defi-01-TC &amp; QC'!$C$4:$AF$191,25,0)</f>
        <v>0</v>
      </c>
      <c r="H90" s="46">
        <f>VLOOKUP(B90,'[2]Defi-01-TC &amp; QC'!$C$4:$AF$191,26,0)</f>
        <v>0</v>
      </c>
      <c r="I90" s="46">
        <f>VLOOKUP(B90,'[2]Defi-01-TC &amp; QC'!$C$4:$AF$191,27,0)</f>
        <v>0</v>
      </c>
      <c r="J90" s="46">
        <f>VLOOKUP(B90,'[2]Defi-01-TC &amp; QC'!$C$4:$AF$191,28,0)</f>
        <v>0</v>
      </c>
      <c r="K90" s="46">
        <f>VLOOKUP(B90,'[2]Defi-01-TC &amp; QC'!$C$4:$AF$191,29,0)</f>
        <v>0</v>
      </c>
      <c r="L90" s="46">
        <f>VLOOKUP(B90,'[2]Defi-01-TC &amp; QC'!$C$4:$AF$191,30,0)</f>
        <v>0</v>
      </c>
      <c r="M90" s="63">
        <f t="shared" si="1"/>
        <v>0</v>
      </c>
    </row>
    <row r="91" spans="1:13" ht="15" customHeight="1">
      <c r="A91" s="44">
        <v>89</v>
      </c>
      <c r="B91" s="62">
        <v>659</v>
      </c>
      <c r="C91" s="6" t="s">
        <v>587</v>
      </c>
      <c r="D91" s="46">
        <f>VLOOKUP(B91,'[2]Defi-01-TC &amp; QC'!$C$4:$AF$191,22,0)</f>
        <v>149</v>
      </c>
      <c r="E91" s="46">
        <f>VLOOKUP(B91,'[2]Defi-01-TC &amp; QC'!$C$4:$AF$191,23,0)</f>
        <v>0</v>
      </c>
      <c r="F91" s="46">
        <f>VLOOKUP(B91,'[2]Defi-01-TC &amp; QC'!$C$4:$AF$191,24,0)</f>
        <v>0</v>
      </c>
      <c r="G91" s="46">
        <f>VLOOKUP(B91,'[2]Defi-01-TC &amp; QC'!$C$4:$AF$191,25,0)</f>
        <v>9</v>
      </c>
      <c r="H91" s="46">
        <f>VLOOKUP(B91,'[2]Defi-01-TC &amp; QC'!$C$4:$AF$191,26,0)</f>
        <v>2</v>
      </c>
      <c r="I91" s="46">
        <f>VLOOKUP(B91,'[2]Defi-01-TC &amp; QC'!$C$4:$AF$191,27,0)</f>
        <v>0</v>
      </c>
      <c r="J91" s="46">
        <f>VLOOKUP(B91,'[2]Defi-01-TC &amp; QC'!$C$4:$AF$191,28,0)</f>
        <v>0</v>
      </c>
      <c r="K91" s="46">
        <f>VLOOKUP(B91,'[2]Defi-01-TC &amp; QC'!$C$4:$AF$191,29,0)</f>
        <v>5</v>
      </c>
      <c r="L91" s="46">
        <f>VLOOKUP(B91,'[2]Defi-01-TC &amp; QC'!$C$4:$AF$191,30,0)</f>
        <v>3719</v>
      </c>
      <c r="M91" s="63">
        <f t="shared" si="1"/>
        <v>4027000</v>
      </c>
    </row>
    <row r="92" spans="1:13" ht="15" customHeight="1">
      <c r="A92" s="44">
        <v>90</v>
      </c>
      <c r="B92" s="62">
        <v>660</v>
      </c>
      <c r="C92" s="6" t="s">
        <v>588</v>
      </c>
      <c r="D92" s="46">
        <f>VLOOKUP(B92,'[2]Defi-01-TC &amp; QC'!$C$4:$AF$191,22,0)</f>
        <v>1</v>
      </c>
      <c r="E92" s="46">
        <f>VLOOKUP(B92,'[2]Defi-01-TC &amp; QC'!$C$4:$AF$191,23,0)</f>
        <v>0</v>
      </c>
      <c r="F92" s="46">
        <f>VLOOKUP(B92,'[2]Defi-01-TC &amp; QC'!$C$4:$AF$191,24,0)</f>
        <v>1</v>
      </c>
      <c r="G92" s="46">
        <f>VLOOKUP(B92,'[2]Defi-01-TC &amp; QC'!$C$4:$AF$191,25,0)</f>
        <v>0</v>
      </c>
      <c r="H92" s="46">
        <f>VLOOKUP(B92,'[2]Defi-01-TC &amp; QC'!$C$4:$AF$191,26,0)</f>
        <v>0</v>
      </c>
      <c r="I92" s="46">
        <f>VLOOKUP(B92,'[2]Defi-01-TC &amp; QC'!$C$4:$AF$191,27,0)</f>
        <v>0</v>
      </c>
      <c r="J92" s="46">
        <f>VLOOKUP(B92,'[2]Defi-01-TC &amp; QC'!$C$4:$AF$191,28,0)</f>
        <v>0</v>
      </c>
      <c r="K92" s="46">
        <f>VLOOKUP(B92,'[2]Defi-01-TC &amp; QC'!$C$4:$AF$191,29,0)</f>
        <v>0</v>
      </c>
      <c r="L92" s="46">
        <f>VLOOKUP(B92,'[2]Defi-01-TC &amp; QC'!$C$4:$AF$191,30,0)</f>
        <v>101</v>
      </c>
      <c r="M92" s="63">
        <f t="shared" si="1"/>
        <v>103000</v>
      </c>
    </row>
    <row r="93" spans="1:13" ht="15" customHeight="1">
      <c r="A93" s="44">
        <v>91</v>
      </c>
      <c r="B93" s="62">
        <v>662</v>
      </c>
      <c r="C93" s="6" t="s">
        <v>589</v>
      </c>
      <c r="D93" s="46">
        <f>VLOOKUP(B93,'[2]Defi-01-TC &amp; QC'!$C$4:$AF$191,22,0)</f>
        <v>77</v>
      </c>
      <c r="E93" s="46">
        <f>VLOOKUP(B93,'[2]Defi-01-TC &amp; QC'!$C$4:$AF$191,23,0)</f>
        <v>0</v>
      </c>
      <c r="F93" s="46">
        <f>VLOOKUP(B93,'[2]Defi-01-TC &amp; QC'!$C$4:$AF$191,24,0)</f>
        <v>0</v>
      </c>
      <c r="G93" s="46">
        <f>VLOOKUP(B93,'[2]Defi-01-TC &amp; QC'!$C$4:$AF$191,25,0)</f>
        <v>6</v>
      </c>
      <c r="H93" s="46">
        <f>VLOOKUP(B93,'[2]Defi-01-TC &amp; QC'!$C$4:$AF$191,26,0)</f>
        <v>0</v>
      </c>
      <c r="I93" s="46">
        <f>VLOOKUP(B93,'[2]Defi-01-TC &amp; QC'!$C$4:$AF$191,27,0)</f>
        <v>2</v>
      </c>
      <c r="J93" s="46">
        <f>VLOOKUP(B93,'[2]Defi-01-TC &amp; QC'!$C$4:$AF$191,28,0)</f>
        <v>0</v>
      </c>
      <c r="K93" s="46">
        <f>VLOOKUP(B93,'[2]Defi-01-TC &amp; QC'!$C$4:$AF$191,29,0)</f>
        <v>1</v>
      </c>
      <c r="L93" s="46">
        <f>VLOOKUP(B93,'[2]Defi-01-TC &amp; QC'!$C$4:$AF$191,30,0)</f>
        <v>2940</v>
      </c>
      <c r="M93" s="63">
        <f t="shared" si="1"/>
        <v>3035000</v>
      </c>
    </row>
    <row r="94" spans="1:13" ht="15" customHeight="1">
      <c r="A94" s="44">
        <v>92</v>
      </c>
      <c r="B94" s="62">
        <v>667</v>
      </c>
      <c r="C94" s="6" t="s">
        <v>590</v>
      </c>
      <c r="D94" s="46">
        <f>VLOOKUP(B94,'[2]Defi-01-TC &amp; QC'!$C$4:$AF$191,22,0)</f>
        <v>51</v>
      </c>
      <c r="E94" s="46">
        <f>VLOOKUP(B94,'[2]Defi-01-TC &amp; QC'!$C$4:$AF$191,23,0)</f>
        <v>0</v>
      </c>
      <c r="F94" s="46">
        <f>VLOOKUP(B94,'[2]Defi-01-TC &amp; QC'!$C$4:$AF$191,24,0)</f>
        <v>0</v>
      </c>
      <c r="G94" s="46">
        <f>VLOOKUP(B94,'[2]Defi-01-TC &amp; QC'!$C$4:$AF$191,25,0)</f>
        <v>7</v>
      </c>
      <c r="H94" s="46">
        <f>VLOOKUP(B94,'[2]Defi-01-TC &amp; QC'!$C$4:$AF$191,26,0)</f>
        <v>0</v>
      </c>
      <c r="I94" s="46">
        <f>VLOOKUP(B94,'[2]Defi-01-TC &amp; QC'!$C$4:$AF$191,27,0)</f>
        <v>0</v>
      </c>
      <c r="J94" s="46">
        <f>VLOOKUP(B94,'[2]Defi-01-TC &amp; QC'!$C$4:$AF$191,28,0)</f>
        <v>0</v>
      </c>
      <c r="K94" s="46">
        <f>VLOOKUP(B94,'[2]Defi-01-TC &amp; QC'!$C$4:$AF$191,29,0)</f>
        <v>0</v>
      </c>
      <c r="L94" s="46">
        <f>VLOOKUP(B94,'[2]Defi-01-TC &amp; QC'!$C$4:$AF$191,30,0)</f>
        <v>1658</v>
      </c>
      <c r="M94" s="63">
        <f t="shared" si="1"/>
        <v>1716000</v>
      </c>
    </row>
    <row r="95" spans="1:13" ht="15" customHeight="1">
      <c r="A95" s="44">
        <v>93</v>
      </c>
      <c r="B95" s="62">
        <v>670</v>
      </c>
      <c r="C95" s="6" t="s">
        <v>591</v>
      </c>
      <c r="D95" s="46">
        <f>VLOOKUP(B95,'[2]Defi-01-TC &amp; QC'!$C$4:$AF$191,22,0)</f>
        <v>255</v>
      </c>
      <c r="E95" s="46">
        <f>VLOOKUP(B95,'[2]Defi-01-TC &amp; QC'!$C$4:$AF$191,23,0)</f>
        <v>0</v>
      </c>
      <c r="F95" s="46">
        <f>VLOOKUP(B95,'[2]Defi-01-TC &amp; QC'!$C$4:$AF$191,24,0)</f>
        <v>0</v>
      </c>
      <c r="G95" s="46">
        <f>VLOOKUP(B95,'[2]Defi-01-TC &amp; QC'!$C$4:$AF$191,25,0)</f>
        <v>29</v>
      </c>
      <c r="H95" s="46">
        <f>VLOOKUP(B95,'[2]Defi-01-TC &amp; QC'!$C$4:$AF$191,26,0)</f>
        <v>0</v>
      </c>
      <c r="I95" s="46">
        <f>VLOOKUP(B95,'[2]Defi-01-TC &amp; QC'!$C$4:$AF$191,27,0)</f>
        <v>1</v>
      </c>
      <c r="J95" s="46">
        <f>VLOOKUP(B95,'[2]Defi-01-TC &amp; QC'!$C$4:$AF$191,28,0)</f>
        <v>0</v>
      </c>
      <c r="K95" s="46">
        <f>VLOOKUP(B95,'[2]Defi-01-TC &amp; QC'!$C$4:$AF$191,29,0)</f>
        <v>3</v>
      </c>
      <c r="L95" s="46">
        <f>VLOOKUP(B95,'[2]Defi-01-TC &amp; QC'!$C$4:$AF$191,30,0)</f>
        <v>2571</v>
      </c>
      <c r="M95" s="63">
        <f t="shared" si="1"/>
        <v>2886000</v>
      </c>
    </row>
    <row r="96" spans="1:13" ht="15" customHeight="1">
      <c r="A96" s="44">
        <v>94</v>
      </c>
      <c r="B96" s="62">
        <v>671</v>
      </c>
      <c r="C96" s="6" t="s">
        <v>593</v>
      </c>
      <c r="D96" s="46">
        <f>VLOOKUP(B96,'[2]Defi-01-TC &amp; QC'!$C$4:$AF$191,22,0)</f>
        <v>43</v>
      </c>
      <c r="E96" s="46">
        <f>VLOOKUP(B96,'[2]Defi-01-TC &amp; QC'!$C$4:$AF$191,23,0)</f>
        <v>0</v>
      </c>
      <c r="F96" s="46">
        <f>VLOOKUP(B96,'[2]Defi-01-TC &amp; QC'!$C$4:$AF$191,24,0)</f>
        <v>0</v>
      </c>
      <c r="G96" s="46">
        <f>VLOOKUP(B96,'[2]Defi-01-TC &amp; QC'!$C$4:$AF$191,25,0)</f>
        <v>5</v>
      </c>
      <c r="H96" s="46">
        <f>VLOOKUP(B96,'[2]Defi-01-TC &amp; QC'!$C$4:$AF$191,26,0)</f>
        <v>0</v>
      </c>
      <c r="I96" s="46">
        <f>VLOOKUP(B96,'[2]Defi-01-TC &amp; QC'!$C$4:$AF$191,27,0)</f>
        <v>0</v>
      </c>
      <c r="J96" s="46">
        <f>VLOOKUP(B96,'[2]Defi-01-TC &amp; QC'!$C$4:$AF$191,28,0)</f>
        <v>0</v>
      </c>
      <c r="K96" s="46">
        <f>VLOOKUP(B96,'[2]Defi-01-TC &amp; QC'!$C$4:$AF$191,29,0)</f>
        <v>0</v>
      </c>
      <c r="L96" s="46">
        <f>VLOOKUP(B96,'[2]Defi-01-TC &amp; QC'!$C$4:$AF$191,30,0)</f>
        <v>2354</v>
      </c>
      <c r="M96" s="63">
        <f t="shared" si="1"/>
        <v>2402000</v>
      </c>
    </row>
    <row r="97" spans="1:13" ht="15" customHeight="1">
      <c r="A97" s="44">
        <v>95</v>
      </c>
      <c r="B97" s="62">
        <v>689</v>
      </c>
      <c r="C97" s="6" t="s">
        <v>594</v>
      </c>
      <c r="D97" s="46">
        <f>VLOOKUP(B97,'[2]Defi-01-TC &amp; QC'!$C$4:$AF$191,22,0)</f>
        <v>5</v>
      </c>
      <c r="E97" s="46">
        <f>VLOOKUP(B97,'[2]Defi-01-TC &amp; QC'!$C$4:$AF$191,23,0)</f>
        <v>0</v>
      </c>
      <c r="F97" s="46">
        <f>VLOOKUP(B97,'[2]Defi-01-TC &amp; QC'!$C$4:$AF$191,24,0)</f>
        <v>0</v>
      </c>
      <c r="G97" s="46">
        <f>VLOOKUP(B97,'[2]Defi-01-TC &amp; QC'!$C$4:$AF$191,25,0)</f>
        <v>1</v>
      </c>
      <c r="H97" s="46">
        <f>VLOOKUP(B97,'[2]Defi-01-TC &amp; QC'!$C$4:$AF$191,26,0)</f>
        <v>0</v>
      </c>
      <c r="I97" s="46">
        <f>VLOOKUP(B97,'[2]Defi-01-TC &amp; QC'!$C$4:$AF$191,27,0)</f>
        <v>0</v>
      </c>
      <c r="J97" s="46">
        <f>VLOOKUP(B97,'[2]Defi-01-TC &amp; QC'!$C$4:$AF$191,28,0)</f>
        <v>0</v>
      </c>
      <c r="K97" s="46">
        <f>VLOOKUP(B97,'[2]Defi-01-TC &amp; QC'!$C$4:$AF$191,29,0)</f>
        <v>0</v>
      </c>
      <c r="L97" s="46">
        <f>VLOOKUP(B97,'[2]Defi-01-TC &amp; QC'!$C$4:$AF$191,30,0)</f>
        <v>150</v>
      </c>
      <c r="M97" s="63">
        <f t="shared" si="1"/>
        <v>156000</v>
      </c>
    </row>
    <row r="98" spans="1:13" ht="15" customHeight="1">
      <c r="A98" s="44">
        <v>96</v>
      </c>
      <c r="B98" s="62">
        <v>690</v>
      </c>
      <c r="C98" s="6" t="s">
        <v>595</v>
      </c>
      <c r="D98" s="46">
        <f>VLOOKUP(B98,'[2]Defi-01-TC &amp; QC'!$C$4:$AF$191,22,0)</f>
        <v>2</v>
      </c>
      <c r="E98" s="46">
        <f>VLOOKUP(B98,'[2]Defi-01-TC &amp; QC'!$C$4:$AF$191,23,0)</f>
        <v>0</v>
      </c>
      <c r="F98" s="46">
        <f>VLOOKUP(B98,'[2]Defi-01-TC &amp; QC'!$C$4:$AF$191,24,0)</f>
        <v>0</v>
      </c>
      <c r="G98" s="46">
        <f>VLOOKUP(B98,'[2]Defi-01-TC &amp; QC'!$C$4:$AF$191,25,0)</f>
        <v>0</v>
      </c>
      <c r="H98" s="46">
        <f>VLOOKUP(B98,'[2]Defi-01-TC &amp; QC'!$C$4:$AF$191,26,0)</f>
        <v>0</v>
      </c>
      <c r="I98" s="46">
        <f>VLOOKUP(B98,'[2]Defi-01-TC &amp; QC'!$C$4:$AF$191,27,0)</f>
        <v>0</v>
      </c>
      <c r="J98" s="46">
        <f>VLOOKUP(B98,'[2]Defi-01-TC &amp; QC'!$C$4:$AF$191,28,0)</f>
        <v>0</v>
      </c>
      <c r="K98" s="46">
        <f>VLOOKUP(B98,'[2]Defi-01-TC &amp; QC'!$C$4:$AF$191,29,0)</f>
        <v>0</v>
      </c>
      <c r="L98" s="46">
        <f>VLOOKUP(B98,'[2]Defi-01-TC &amp; QC'!$C$4:$AF$191,30,0)</f>
        <v>38</v>
      </c>
      <c r="M98" s="63">
        <f t="shared" si="1"/>
        <v>40000</v>
      </c>
    </row>
    <row r="99" spans="1:13" ht="15" customHeight="1">
      <c r="A99" s="44">
        <v>97</v>
      </c>
      <c r="B99" s="62">
        <v>691</v>
      </c>
      <c r="C99" s="6" t="s">
        <v>596</v>
      </c>
      <c r="D99" s="46">
        <f>VLOOKUP(B99,'[2]Defi-01-TC &amp; QC'!$C$4:$AF$191,22,0)</f>
        <v>26</v>
      </c>
      <c r="E99" s="46">
        <f>VLOOKUP(B99,'[2]Defi-01-TC &amp; QC'!$C$4:$AF$191,23,0)</f>
        <v>0</v>
      </c>
      <c r="F99" s="46">
        <f>VLOOKUP(B99,'[2]Defi-01-TC &amp; QC'!$C$4:$AF$191,24,0)</f>
        <v>0</v>
      </c>
      <c r="G99" s="46">
        <f>VLOOKUP(B99,'[2]Defi-01-TC &amp; QC'!$C$4:$AF$191,25,0)</f>
        <v>0</v>
      </c>
      <c r="H99" s="46">
        <f>VLOOKUP(B99,'[2]Defi-01-TC &amp; QC'!$C$4:$AF$191,26,0)</f>
        <v>0</v>
      </c>
      <c r="I99" s="46">
        <f>VLOOKUP(B99,'[2]Defi-01-TC &amp; QC'!$C$4:$AF$191,27,0)</f>
        <v>0</v>
      </c>
      <c r="J99" s="46">
        <f>VLOOKUP(B99,'[2]Defi-01-TC &amp; QC'!$C$4:$AF$191,28,0)</f>
        <v>0</v>
      </c>
      <c r="K99" s="46">
        <f>VLOOKUP(B99,'[2]Defi-01-TC &amp; QC'!$C$4:$AF$191,29,0)</f>
        <v>0</v>
      </c>
      <c r="L99" s="46">
        <f>VLOOKUP(B99,'[2]Defi-01-TC &amp; QC'!$C$4:$AF$191,30,0)</f>
        <v>542</v>
      </c>
      <c r="M99" s="63">
        <f t="shared" si="1"/>
        <v>568000</v>
      </c>
    </row>
    <row r="100" spans="1:13" ht="15" customHeight="1">
      <c r="A100" s="44">
        <v>98</v>
      </c>
      <c r="B100" s="62">
        <v>692</v>
      </c>
      <c r="C100" s="6" t="s">
        <v>597</v>
      </c>
      <c r="D100" s="46">
        <f>VLOOKUP(B100,'[2]Defi-01-TC &amp; QC'!$C$4:$AF$191,22,0)</f>
        <v>2</v>
      </c>
      <c r="E100" s="46">
        <f>VLOOKUP(B100,'[2]Defi-01-TC &amp; QC'!$C$4:$AF$191,23,0)</f>
        <v>0</v>
      </c>
      <c r="F100" s="46">
        <f>VLOOKUP(B100,'[2]Defi-01-TC &amp; QC'!$C$4:$AF$191,24,0)</f>
        <v>0</v>
      </c>
      <c r="G100" s="46">
        <f>VLOOKUP(B100,'[2]Defi-01-TC &amp; QC'!$C$4:$AF$191,25,0)</f>
        <v>0</v>
      </c>
      <c r="H100" s="46">
        <f>VLOOKUP(B100,'[2]Defi-01-TC &amp; QC'!$C$4:$AF$191,26,0)</f>
        <v>0</v>
      </c>
      <c r="I100" s="46">
        <f>VLOOKUP(B100,'[2]Defi-01-TC &amp; QC'!$C$4:$AF$191,27,0)</f>
        <v>0</v>
      </c>
      <c r="J100" s="46">
        <f>VLOOKUP(B100,'[2]Defi-01-TC &amp; QC'!$C$4:$AF$191,28,0)</f>
        <v>0</v>
      </c>
      <c r="K100" s="46">
        <f>VLOOKUP(B100,'[2]Defi-01-TC &amp; QC'!$C$4:$AF$191,29,0)</f>
        <v>0</v>
      </c>
      <c r="L100" s="46">
        <f>VLOOKUP(B100,'[2]Defi-01-TC &amp; QC'!$C$4:$AF$191,30,0)</f>
        <v>153</v>
      </c>
      <c r="M100" s="63">
        <f t="shared" si="1"/>
        <v>155000</v>
      </c>
    </row>
    <row r="101" spans="1:13" ht="15" customHeight="1">
      <c r="A101" s="44">
        <v>99</v>
      </c>
      <c r="B101" s="62">
        <v>694</v>
      </c>
      <c r="C101" s="6" t="s">
        <v>598</v>
      </c>
      <c r="D101" s="46">
        <f>VLOOKUP(B101,'[2]Defi-01-TC &amp; QC'!$C$4:$AF$191,22,0)</f>
        <v>7</v>
      </c>
      <c r="E101" s="46">
        <f>VLOOKUP(B101,'[2]Defi-01-TC &amp; QC'!$C$4:$AF$191,23,0)</f>
        <v>0</v>
      </c>
      <c r="F101" s="46">
        <f>VLOOKUP(B101,'[2]Defi-01-TC &amp; QC'!$C$4:$AF$191,24,0)</f>
        <v>0</v>
      </c>
      <c r="G101" s="46">
        <f>VLOOKUP(B101,'[2]Defi-01-TC &amp; QC'!$C$4:$AF$191,25,0)</f>
        <v>3</v>
      </c>
      <c r="H101" s="46">
        <f>VLOOKUP(B101,'[2]Defi-01-TC &amp; QC'!$C$4:$AF$191,26,0)</f>
        <v>0</v>
      </c>
      <c r="I101" s="46">
        <f>VLOOKUP(B101,'[2]Defi-01-TC &amp; QC'!$C$4:$AF$191,27,0)</f>
        <v>0</v>
      </c>
      <c r="J101" s="46">
        <f>VLOOKUP(B101,'[2]Defi-01-TC &amp; QC'!$C$4:$AF$191,28,0)</f>
        <v>0</v>
      </c>
      <c r="K101" s="46">
        <f>VLOOKUP(B101,'[2]Defi-01-TC &amp; QC'!$C$4:$AF$191,29,0)</f>
        <v>0</v>
      </c>
      <c r="L101" s="46">
        <f>VLOOKUP(B101,'[2]Defi-01-TC &amp; QC'!$C$4:$AF$191,30,0)</f>
        <v>641</v>
      </c>
      <c r="M101" s="63">
        <f t="shared" si="1"/>
        <v>651000</v>
      </c>
    </row>
    <row r="102" spans="1:13" ht="15" customHeight="1">
      <c r="A102" s="44">
        <v>100</v>
      </c>
      <c r="B102" s="62">
        <v>696</v>
      </c>
      <c r="C102" s="6" t="s">
        <v>599</v>
      </c>
      <c r="D102" s="46">
        <f>VLOOKUP(B102,'[2]Defi-01-TC &amp; QC'!$C$4:$AF$191,22,0)</f>
        <v>0</v>
      </c>
      <c r="E102" s="46">
        <f>VLOOKUP(B102,'[2]Defi-01-TC &amp; QC'!$C$4:$AF$191,23,0)</f>
        <v>0</v>
      </c>
      <c r="F102" s="46">
        <f>VLOOKUP(B102,'[2]Defi-01-TC &amp; QC'!$C$4:$AF$191,24,0)</f>
        <v>0</v>
      </c>
      <c r="G102" s="46">
        <f>VLOOKUP(B102,'[2]Defi-01-TC &amp; QC'!$C$4:$AF$191,25,0)</f>
        <v>0</v>
      </c>
      <c r="H102" s="46">
        <f>VLOOKUP(B102,'[2]Defi-01-TC &amp; QC'!$C$4:$AF$191,26,0)</f>
        <v>0</v>
      </c>
      <c r="I102" s="46">
        <f>VLOOKUP(B102,'[2]Defi-01-TC &amp; QC'!$C$4:$AF$191,27,0)</f>
        <v>0</v>
      </c>
      <c r="J102" s="46">
        <f>VLOOKUP(B102,'[2]Defi-01-TC &amp; QC'!$C$4:$AF$191,28,0)</f>
        <v>0</v>
      </c>
      <c r="K102" s="46">
        <f>VLOOKUP(B102,'[2]Defi-01-TC &amp; QC'!$C$4:$AF$191,29,0)</f>
        <v>0</v>
      </c>
      <c r="L102" s="46">
        <f>VLOOKUP(B102,'[2]Defi-01-TC &amp; QC'!$C$4:$AF$191,30,0)</f>
        <v>117</v>
      </c>
      <c r="M102" s="63">
        <f t="shared" si="1"/>
        <v>117000</v>
      </c>
    </row>
    <row r="103" spans="1:13" ht="15" customHeight="1">
      <c r="A103" s="44">
        <v>101</v>
      </c>
      <c r="B103" s="62">
        <v>702</v>
      </c>
      <c r="C103" s="6" t="s">
        <v>600</v>
      </c>
      <c r="D103" s="46">
        <f>VLOOKUP(B103,'[2]Defi-01-TC &amp; QC'!$C$4:$AF$191,22,0)</f>
        <v>105</v>
      </c>
      <c r="E103" s="46">
        <f>VLOOKUP(B103,'[2]Defi-01-TC &amp; QC'!$C$4:$AF$191,23,0)</f>
        <v>0</v>
      </c>
      <c r="F103" s="46">
        <f>VLOOKUP(B103,'[2]Defi-01-TC &amp; QC'!$C$4:$AF$191,24,0)</f>
        <v>0</v>
      </c>
      <c r="G103" s="46">
        <f>VLOOKUP(B103,'[2]Defi-01-TC &amp; QC'!$C$4:$AF$191,25,0)</f>
        <v>25</v>
      </c>
      <c r="H103" s="46">
        <f>VLOOKUP(B103,'[2]Defi-01-TC &amp; QC'!$C$4:$AF$191,26,0)</f>
        <v>0</v>
      </c>
      <c r="I103" s="46">
        <f>VLOOKUP(B103,'[2]Defi-01-TC &amp; QC'!$C$4:$AF$191,27,0)</f>
        <v>0</v>
      </c>
      <c r="J103" s="46">
        <f>VLOOKUP(B103,'[2]Defi-01-TC &amp; QC'!$C$4:$AF$191,28,0)</f>
        <v>0</v>
      </c>
      <c r="K103" s="46">
        <f>VLOOKUP(B103,'[2]Defi-01-TC &amp; QC'!$C$4:$AF$191,29,0)</f>
        <v>2</v>
      </c>
      <c r="L103" s="46">
        <f>VLOOKUP(B103,'[2]Defi-01-TC &amp; QC'!$C$4:$AF$191,30,0)</f>
        <v>1917</v>
      </c>
      <c r="M103" s="63">
        <f t="shared" si="1"/>
        <v>2067000</v>
      </c>
    </row>
    <row r="104" spans="1:13" ht="15" customHeight="1">
      <c r="A104" s="44">
        <v>102</v>
      </c>
      <c r="B104" s="62">
        <v>703</v>
      </c>
      <c r="C104" s="6" t="s">
        <v>602</v>
      </c>
      <c r="D104" s="46">
        <f>VLOOKUP(B104,'[2]Defi-01-TC &amp; QC'!$C$4:$AF$191,22,0)</f>
        <v>1</v>
      </c>
      <c r="E104" s="46">
        <f>VLOOKUP(B104,'[2]Defi-01-TC &amp; QC'!$C$4:$AF$191,23,0)</f>
        <v>0</v>
      </c>
      <c r="F104" s="46">
        <f>VLOOKUP(B104,'[2]Defi-01-TC &amp; QC'!$C$4:$AF$191,24,0)</f>
        <v>0</v>
      </c>
      <c r="G104" s="46">
        <f>VLOOKUP(B104,'[2]Defi-01-TC &amp; QC'!$C$4:$AF$191,25,0)</f>
        <v>0</v>
      </c>
      <c r="H104" s="46">
        <f>VLOOKUP(B104,'[2]Defi-01-TC &amp; QC'!$C$4:$AF$191,26,0)</f>
        <v>0</v>
      </c>
      <c r="I104" s="46">
        <f>VLOOKUP(B104,'[2]Defi-01-TC &amp; QC'!$C$4:$AF$191,27,0)</f>
        <v>0</v>
      </c>
      <c r="J104" s="46">
        <f>VLOOKUP(B104,'[2]Defi-01-TC &amp; QC'!$C$4:$AF$191,28,0)</f>
        <v>0</v>
      </c>
      <c r="K104" s="46">
        <f>VLOOKUP(B104,'[2]Defi-01-TC &amp; QC'!$C$4:$AF$191,29,0)</f>
        <v>1</v>
      </c>
      <c r="L104" s="46">
        <f>VLOOKUP(B104,'[2]Defi-01-TC &amp; QC'!$C$4:$AF$191,30,0)</f>
        <v>23</v>
      </c>
      <c r="M104" s="63">
        <f t="shared" si="1"/>
        <v>34000</v>
      </c>
    </row>
    <row r="105" spans="1:13" ht="15" customHeight="1">
      <c r="A105" s="44">
        <v>103</v>
      </c>
      <c r="B105" s="62">
        <v>704</v>
      </c>
      <c r="C105" s="6" t="s">
        <v>603</v>
      </c>
      <c r="D105" s="46">
        <f>VLOOKUP(B105,'[2]Defi-01-TC &amp; QC'!$C$4:$AF$191,22,0)</f>
        <v>69</v>
      </c>
      <c r="E105" s="46">
        <f>VLOOKUP(B105,'[2]Defi-01-TC &amp; QC'!$C$4:$AF$191,23,0)</f>
        <v>0</v>
      </c>
      <c r="F105" s="46">
        <f>VLOOKUP(B105,'[2]Defi-01-TC &amp; QC'!$C$4:$AF$191,24,0)</f>
        <v>0</v>
      </c>
      <c r="G105" s="46">
        <f>VLOOKUP(B105,'[2]Defi-01-TC &amp; QC'!$C$4:$AF$191,25,0)</f>
        <v>5</v>
      </c>
      <c r="H105" s="46">
        <f>VLOOKUP(B105,'[2]Defi-01-TC &amp; QC'!$C$4:$AF$191,26,0)</f>
        <v>0</v>
      </c>
      <c r="I105" s="46">
        <f>VLOOKUP(B105,'[2]Defi-01-TC &amp; QC'!$C$4:$AF$191,27,0)</f>
        <v>0</v>
      </c>
      <c r="J105" s="46">
        <f>VLOOKUP(B105,'[2]Defi-01-TC &amp; QC'!$C$4:$AF$191,28,0)</f>
        <v>0</v>
      </c>
      <c r="K105" s="46">
        <f>VLOOKUP(B105,'[2]Defi-01-TC &amp; QC'!$C$4:$AF$191,29,0)</f>
        <v>1</v>
      </c>
      <c r="L105" s="46">
        <f>VLOOKUP(B105,'[2]Defi-01-TC &amp; QC'!$C$4:$AF$191,30,0)</f>
        <v>1752</v>
      </c>
      <c r="M105" s="63">
        <f t="shared" si="1"/>
        <v>1836000</v>
      </c>
    </row>
    <row r="106" spans="1:13" ht="15" customHeight="1">
      <c r="A106" s="44">
        <v>104</v>
      </c>
      <c r="B106" s="62">
        <v>705</v>
      </c>
      <c r="C106" s="6" t="s">
        <v>604</v>
      </c>
      <c r="D106" s="46">
        <f>VLOOKUP(B106,'[2]Defi-01-TC &amp; QC'!$C$4:$AF$191,22,0)</f>
        <v>12</v>
      </c>
      <c r="E106" s="46">
        <f>VLOOKUP(B106,'[2]Defi-01-TC &amp; QC'!$C$4:$AF$191,23,0)</f>
        <v>0</v>
      </c>
      <c r="F106" s="46">
        <f>VLOOKUP(B106,'[2]Defi-01-TC &amp; QC'!$C$4:$AF$191,24,0)</f>
        <v>0</v>
      </c>
      <c r="G106" s="46">
        <f>VLOOKUP(B106,'[2]Defi-01-TC &amp; QC'!$C$4:$AF$191,25,0)</f>
        <v>3</v>
      </c>
      <c r="H106" s="46">
        <f>VLOOKUP(B106,'[2]Defi-01-TC &amp; QC'!$C$4:$AF$191,26,0)</f>
        <v>0</v>
      </c>
      <c r="I106" s="46">
        <f>VLOOKUP(B106,'[2]Defi-01-TC &amp; QC'!$C$4:$AF$191,27,0)</f>
        <v>0</v>
      </c>
      <c r="J106" s="46">
        <f>VLOOKUP(B106,'[2]Defi-01-TC &amp; QC'!$C$4:$AF$191,28,0)</f>
        <v>0</v>
      </c>
      <c r="K106" s="46">
        <f>VLOOKUP(B106,'[2]Defi-01-TC &amp; QC'!$C$4:$AF$191,29,0)</f>
        <v>0</v>
      </c>
      <c r="L106" s="46">
        <f>VLOOKUP(B106,'[2]Defi-01-TC &amp; QC'!$C$4:$AF$191,30,0)</f>
        <v>446</v>
      </c>
      <c r="M106" s="63">
        <f t="shared" si="1"/>
        <v>461000</v>
      </c>
    </row>
    <row r="107" spans="1:13" ht="15" customHeight="1">
      <c r="A107" s="44">
        <v>105</v>
      </c>
      <c r="B107" s="62">
        <v>707</v>
      </c>
      <c r="C107" s="6" t="s">
        <v>601</v>
      </c>
      <c r="D107" s="46">
        <f>VLOOKUP(B107,'[2]Defi-01-TC &amp; QC'!$C$4:$AF$191,22,0)</f>
        <v>74</v>
      </c>
      <c r="E107" s="46">
        <f>VLOOKUP(B107,'[2]Defi-01-TC &amp; QC'!$C$4:$AF$191,23,0)</f>
        <v>0</v>
      </c>
      <c r="F107" s="46">
        <f>VLOOKUP(B107,'[2]Defi-01-TC &amp; QC'!$C$4:$AF$191,24,0)</f>
        <v>0</v>
      </c>
      <c r="G107" s="46">
        <f>VLOOKUP(B107,'[2]Defi-01-TC &amp; QC'!$C$4:$AF$191,25,0)</f>
        <v>2</v>
      </c>
      <c r="H107" s="46">
        <f>VLOOKUP(B107,'[2]Defi-01-TC &amp; QC'!$C$4:$AF$191,26,0)</f>
        <v>0</v>
      </c>
      <c r="I107" s="46">
        <f>VLOOKUP(B107,'[2]Defi-01-TC &amp; QC'!$C$4:$AF$191,27,0)</f>
        <v>0</v>
      </c>
      <c r="J107" s="46">
        <f>VLOOKUP(B107,'[2]Defi-01-TC &amp; QC'!$C$4:$AF$191,28,0)</f>
        <v>0</v>
      </c>
      <c r="K107" s="46">
        <f>VLOOKUP(B107,'[2]Defi-01-TC &amp; QC'!$C$4:$AF$191,29,0)</f>
        <v>3</v>
      </c>
      <c r="L107" s="46">
        <f>VLOOKUP(B107,'[2]Defi-01-TC &amp; QC'!$C$4:$AF$191,30,0)</f>
        <v>3168</v>
      </c>
      <c r="M107" s="63">
        <f t="shared" si="1"/>
        <v>3274000</v>
      </c>
    </row>
    <row r="108" spans="1:13" ht="15" customHeight="1">
      <c r="A108" s="44">
        <v>106</v>
      </c>
      <c r="B108" s="62">
        <v>710</v>
      </c>
      <c r="C108" s="6" t="s">
        <v>605</v>
      </c>
      <c r="D108" s="46">
        <f>VLOOKUP(B108,'[2]Defi-01-TC &amp; QC'!$C$4:$AF$191,22,0)</f>
        <v>115</v>
      </c>
      <c r="E108" s="46">
        <f>VLOOKUP(B108,'[2]Defi-01-TC &amp; QC'!$C$4:$AF$191,23,0)</f>
        <v>0</v>
      </c>
      <c r="F108" s="46">
        <f>VLOOKUP(B108,'[2]Defi-01-TC &amp; QC'!$C$4:$AF$191,24,0)</f>
        <v>0</v>
      </c>
      <c r="G108" s="46">
        <f>VLOOKUP(B108,'[2]Defi-01-TC &amp; QC'!$C$4:$AF$191,25,0)</f>
        <v>5</v>
      </c>
      <c r="H108" s="46">
        <f>VLOOKUP(B108,'[2]Defi-01-TC &amp; QC'!$C$4:$AF$191,26,0)</f>
        <v>0</v>
      </c>
      <c r="I108" s="46">
        <f>VLOOKUP(B108,'[2]Defi-01-TC &amp; QC'!$C$4:$AF$191,27,0)</f>
        <v>0</v>
      </c>
      <c r="J108" s="46">
        <f>VLOOKUP(B108,'[2]Defi-01-TC &amp; QC'!$C$4:$AF$191,28,0)</f>
        <v>0</v>
      </c>
      <c r="K108" s="46">
        <f>VLOOKUP(B108,'[2]Defi-01-TC &amp; QC'!$C$4:$AF$191,29,0)</f>
        <v>2</v>
      </c>
      <c r="L108" s="46">
        <f>VLOOKUP(B108,'[2]Defi-01-TC &amp; QC'!$C$4:$AF$191,30,0)</f>
        <v>1816</v>
      </c>
      <c r="M108" s="63">
        <f t="shared" si="1"/>
        <v>1956000</v>
      </c>
    </row>
    <row r="109" spans="1:13" ht="15" customHeight="1">
      <c r="A109" s="44">
        <v>107</v>
      </c>
      <c r="B109" s="62">
        <v>711</v>
      </c>
      <c r="C109" s="6" t="s">
        <v>606</v>
      </c>
      <c r="D109" s="46">
        <f>VLOOKUP(B109,'[2]Defi-01-TC &amp; QC'!$C$4:$AF$191,22,0)</f>
        <v>11</v>
      </c>
      <c r="E109" s="46">
        <f>VLOOKUP(B109,'[2]Defi-01-TC &amp; QC'!$C$4:$AF$191,23,0)</f>
        <v>0</v>
      </c>
      <c r="F109" s="46">
        <f>VLOOKUP(B109,'[2]Defi-01-TC &amp; QC'!$C$4:$AF$191,24,0)</f>
        <v>0</v>
      </c>
      <c r="G109" s="46">
        <f>VLOOKUP(B109,'[2]Defi-01-TC &amp; QC'!$C$4:$AF$191,25,0)</f>
        <v>2</v>
      </c>
      <c r="H109" s="46">
        <f>VLOOKUP(B109,'[2]Defi-01-TC &amp; QC'!$C$4:$AF$191,26,0)</f>
        <v>0</v>
      </c>
      <c r="I109" s="46">
        <f>VLOOKUP(B109,'[2]Defi-01-TC &amp; QC'!$C$4:$AF$191,27,0)</f>
        <v>0</v>
      </c>
      <c r="J109" s="46">
        <f>VLOOKUP(B109,'[2]Defi-01-TC &amp; QC'!$C$4:$AF$191,28,0)</f>
        <v>0</v>
      </c>
      <c r="K109" s="46">
        <f>VLOOKUP(B109,'[2]Defi-01-TC &amp; QC'!$C$4:$AF$191,29,0)</f>
        <v>0</v>
      </c>
      <c r="L109" s="46">
        <f>VLOOKUP(B109,'[2]Defi-01-TC &amp; QC'!$C$4:$AF$191,30,0)</f>
        <v>377</v>
      </c>
      <c r="M109" s="63">
        <f t="shared" si="1"/>
        <v>390000</v>
      </c>
    </row>
    <row r="110" spans="1:13" ht="15" customHeight="1">
      <c r="A110" s="44">
        <v>108</v>
      </c>
      <c r="B110" s="62">
        <v>712</v>
      </c>
      <c r="C110" s="6" t="s">
        <v>607</v>
      </c>
      <c r="D110" s="46">
        <f>VLOOKUP(B110,'[2]Defi-01-TC &amp; QC'!$C$4:$AF$191,22,0)</f>
        <v>9</v>
      </c>
      <c r="E110" s="46">
        <f>VLOOKUP(B110,'[2]Defi-01-TC &amp; QC'!$C$4:$AF$191,23,0)</f>
        <v>0</v>
      </c>
      <c r="F110" s="46">
        <f>VLOOKUP(B110,'[2]Defi-01-TC &amp; QC'!$C$4:$AF$191,24,0)</f>
        <v>0</v>
      </c>
      <c r="G110" s="46">
        <f>VLOOKUP(B110,'[2]Defi-01-TC &amp; QC'!$C$4:$AF$191,25,0)</f>
        <v>2</v>
      </c>
      <c r="H110" s="46">
        <f>VLOOKUP(B110,'[2]Defi-01-TC &amp; QC'!$C$4:$AF$191,26,0)</f>
        <v>0</v>
      </c>
      <c r="I110" s="46">
        <f>VLOOKUP(B110,'[2]Defi-01-TC &amp; QC'!$C$4:$AF$191,27,0)</f>
        <v>0</v>
      </c>
      <c r="J110" s="46">
        <f>VLOOKUP(B110,'[2]Defi-01-TC &amp; QC'!$C$4:$AF$191,28,0)</f>
        <v>0</v>
      </c>
      <c r="K110" s="46">
        <f>VLOOKUP(B110,'[2]Defi-01-TC &amp; QC'!$C$4:$AF$191,29,0)</f>
        <v>0</v>
      </c>
      <c r="L110" s="46">
        <f>VLOOKUP(B110,'[2]Defi-01-TC &amp; QC'!$C$4:$AF$191,30,0)</f>
        <v>186</v>
      </c>
      <c r="M110" s="63">
        <f t="shared" si="1"/>
        <v>197000</v>
      </c>
    </row>
    <row r="111" spans="1:13" ht="15" customHeight="1">
      <c r="A111" s="44">
        <v>109</v>
      </c>
      <c r="B111" s="62">
        <v>713</v>
      </c>
      <c r="C111" s="6" t="s">
        <v>608</v>
      </c>
      <c r="D111" s="46">
        <f>VLOOKUP(B111,'[2]Defi-01-TC &amp; QC'!$C$4:$AF$191,22,0)</f>
        <v>5</v>
      </c>
      <c r="E111" s="46">
        <f>VLOOKUP(B111,'[2]Defi-01-TC &amp; QC'!$C$4:$AF$191,23,0)</f>
        <v>0</v>
      </c>
      <c r="F111" s="46">
        <f>VLOOKUP(B111,'[2]Defi-01-TC &amp; QC'!$C$4:$AF$191,24,0)</f>
        <v>0</v>
      </c>
      <c r="G111" s="46">
        <f>VLOOKUP(B111,'[2]Defi-01-TC &amp; QC'!$C$4:$AF$191,25,0)</f>
        <v>0</v>
      </c>
      <c r="H111" s="46">
        <f>VLOOKUP(B111,'[2]Defi-01-TC &amp; QC'!$C$4:$AF$191,26,0)</f>
        <v>0</v>
      </c>
      <c r="I111" s="46">
        <f>VLOOKUP(B111,'[2]Defi-01-TC &amp; QC'!$C$4:$AF$191,27,0)</f>
        <v>0</v>
      </c>
      <c r="J111" s="46">
        <f>VLOOKUP(B111,'[2]Defi-01-TC &amp; QC'!$C$4:$AF$191,28,0)</f>
        <v>0</v>
      </c>
      <c r="K111" s="46">
        <f>VLOOKUP(B111,'[2]Defi-01-TC &amp; QC'!$C$4:$AF$191,29,0)</f>
        <v>1</v>
      </c>
      <c r="L111" s="46">
        <f>VLOOKUP(B111,'[2]Defi-01-TC &amp; QC'!$C$4:$AF$191,30,0)</f>
        <v>370</v>
      </c>
      <c r="M111" s="63">
        <f t="shared" si="1"/>
        <v>385000</v>
      </c>
    </row>
    <row r="112" spans="1:13" ht="15" customHeight="1">
      <c r="A112" s="44">
        <v>110</v>
      </c>
      <c r="B112" s="62">
        <v>714</v>
      </c>
      <c r="C112" s="6" t="s">
        <v>654</v>
      </c>
      <c r="D112" s="46">
        <f>VLOOKUP(B112,'[2]Defi-01-TC &amp; QC'!$C$4:$AF$191,22,0)</f>
        <v>0</v>
      </c>
      <c r="E112" s="46">
        <f>VLOOKUP(B112,'[2]Defi-01-TC &amp; QC'!$C$4:$AF$191,23,0)</f>
        <v>0</v>
      </c>
      <c r="F112" s="46">
        <f>VLOOKUP(B112,'[2]Defi-01-TC &amp; QC'!$C$4:$AF$191,24,0)</f>
        <v>0</v>
      </c>
      <c r="G112" s="46">
        <f>VLOOKUP(B112,'[2]Defi-01-TC &amp; QC'!$C$4:$AF$191,25,0)</f>
        <v>0</v>
      </c>
      <c r="H112" s="46">
        <f>VLOOKUP(B112,'[2]Defi-01-TC &amp; QC'!$C$4:$AF$191,26,0)</f>
        <v>0</v>
      </c>
      <c r="I112" s="46">
        <f>VLOOKUP(B112,'[2]Defi-01-TC &amp; QC'!$C$4:$AF$191,27,0)</f>
        <v>0</v>
      </c>
      <c r="J112" s="46">
        <f>VLOOKUP(B112,'[2]Defi-01-TC &amp; QC'!$C$4:$AF$191,28,0)</f>
        <v>0</v>
      </c>
      <c r="K112" s="46">
        <f>VLOOKUP(B112,'[2]Defi-01-TC &amp; QC'!$C$4:$AF$191,29,0)</f>
        <v>0</v>
      </c>
      <c r="L112" s="46">
        <f>VLOOKUP(B112,'[2]Defi-01-TC &amp; QC'!$C$4:$AF$191,30,0)</f>
        <v>7</v>
      </c>
      <c r="M112" s="63">
        <f t="shared" si="1"/>
        <v>7000</v>
      </c>
    </row>
    <row r="113" spans="1:13" ht="15" customHeight="1">
      <c r="A113" s="44">
        <v>111</v>
      </c>
      <c r="B113" s="62">
        <v>715</v>
      </c>
      <c r="C113" s="6" t="s">
        <v>609</v>
      </c>
      <c r="D113" s="46">
        <f>VLOOKUP(B113,'[2]Defi-01-TC &amp; QC'!$C$4:$AF$191,22,0)</f>
        <v>0</v>
      </c>
      <c r="E113" s="46">
        <f>VLOOKUP(B113,'[2]Defi-01-TC &amp; QC'!$C$4:$AF$191,23,0)</f>
        <v>0</v>
      </c>
      <c r="F113" s="46">
        <f>VLOOKUP(B113,'[2]Defi-01-TC &amp; QC'!$C$4:$AF$191,24,0)</f>
        <v>0</v>
      </c>
      <c r="G113" s="46">
        <f>VLOOKUP(B113,'[2]Defi-01-TC &amp; QC'!$C$4:$AF$191,25,0)</f>
        <v>0</v>
      </c>
      <c r="H113" s="46">
        <f>VLOOKUP(B113,'[2]Defi-01-TC &amp; QC'!$C$4:$AF$191,26,0)</f>
        <v>0</v>
      </c>
      <c r="I113" s="46">
        <f>VLOOKUP(B113,'[2]Defi-01-TC &amp; QC'!$C$4:$AF$191,27,0)</f>
        <v>0</v>
      </c>
      <c r="J113" s="46">
        <f>VLOOKUP(B113,'[2]Defi-01-TC &amp; QC'!$C$4:$AF$191,28,0)</f>
        <v>0</v>
      </c>
      <c r="K113" s="46">
        <f>VLOOKUP(B113,'[2]Defi-01-TC &amp; QC'!$C$4:$AF$191,29,0)</f>
        <v>0</v>
      </c>
      <c r="L113" s="46">
        <f>VLOOKUP(B113,'[2]Defi-01-TC &amp; QC'!$C$4:$AF$191,30,0)</f>
        <v>12</v>
      </c>
      <c r="M113" s="63">
        <f t="shared" si="1"/>
        <v>12000</v>
      </c>
    </row>
    <row r="114" spans="1:13" ht="15" customHeight="1">
      <c r="A114" s="44">
        <v>112</v>
      </c>
      <c r="B114" s="62">
        <v>716</v>
      </c>
      <c r="C114" s="6" t="s">
        <v>610</v>
      </c>
      <c r="D114" s="46">
        <f>VLOOKUP(B114,'[2]Defi-01-TC &amp; QC'!$C$4:$AF$191,22,0)</f>
        <v>0</v>
      </c>
      <c r="E114" s="46">
        <f>VLOOKUP(B114,'[2]Defi-01-TC &amp; QC'!$C$4:$AF$191,23,0)</f>
        <v>0</v>
      </c>
      <c r="F114" s="46">
        <f>VLOOKUP(B114,'[2]Defi-01-TC &amp; QC'!$C$4:$AF$191,24,0)</f>
        <v>0</v>
      </c>
      <c r="G114" s="46">
        <f>VLOOKUP(B114,'[2]Defi-01-TC &amp; QC'!$C$4:$AF$191,25,0)</f>
        <v>0</v>
      </c>
      <c r="H114" s="46">
        <f>VLOOKUP(B114,'[2]Defi-01-TC &amp; QC'!$C$4:$AF$191,26,0)</f>
        <v>0</v>
      </c>
      <c r="I114" s="46">
        <f>VLOOKUP(B114,'[2]Defi-01-TC &amp; QC'!$C$4:$AF$191,27,0)</f>
        <v>0</v>
      </c>
      <c r="J114" s="46">
        <f>VLOOKUP(B114,'[2]Defi-01-TC &amp; QC'!$C$4:$AF$191,28,0)</f>
        <v>0</v>
      </c>
      <c r="K114" s="46">
        <f>VLOOKUP(B114,'[2]Defi-01-TC &amp; QC'!$C$4:$AF$191,29,0)</f>
        <v>0</v>
      </c>
      <c r="L114" s="46">
        <f>VLOOKUP(B114,'[2]Defi-01-TC &amp; QC'!$C$4:$AF$191,30,0)</f>
        <v>13</v>
      </c>
      <c r="M114" s="63">
        <f t="shared" si="1"/>
        <v>13000</v>
      </c>
    </row>
    <row r="115" spans="1:13" ht="15" customHeight="1">
      <c r="A115" s="44">
        <v>113</v>
      </c>
      <c r="B115" s="62">
        <v>717</v>
      </c>
      <c r="C115" s="6" t="s">
        <v>611</v>
      </c>
      <c r="D115" s="46">
        <f>VLOOKUP(B115,'[2]Defi-01-TC &amp; QC'!$C$4:$AF$191,22,0)</f>
        <v>2</v>
      </c>
      <c r="E115" s="46">
        <f>VLOOKUP(B115,'[2]Defi-01-TC &amp; QC'!$C$4:$AF$191,23,0)</f>
        <v>0</v>
      </c>
      <c r="F115" s="46">
        <f>VLOOKUP(B115,'[2]Defi-01-TC &amp; QC'!$C$4:$AF$191,24,0)</f>
        <v>0</v>
      </c>
      <c r="G115" s="46">
        <f>VLOOKUP(B115,'[2]Defi-01-TC &amp; QC'!$C$4:$AF$191,25,0)</f>
        <v>2</v>
      </c>
      <c r="H115" s="46">
        <f>VLOOKUP(B115,'[2]Defi-01-TC &amp; QC'!$C$4:$AF$191,26,0)</f>
        <v>0</v>
      </c>
      <c r="I115" s="46">
        <f>VLOOKUP(B115,'[2]Defi-01-TC &amp; QC'!$C$4:$AF$191,27,0)</f>
        <v>0</v>
      </c>
      <c r="J115" s="46">
        <f>VLOOKUP(B115,'[2]Defi-01-TC &amp; QC'!$C$4:$AF$191,28,0)</f>
        <v>0</v>
      </c>
      <c r="K115" s="46">
        <f>VLOOKUP(B115,'[2]Defi-01-TC &amp; QC'!$C$4:$AF$191,29,0)</f>
        <v>0</v>
      </c>
      <c r="L115" s="46">
        <f>VLOOKUP(B115,'[2]Defi-01-TC &amp; QC'!$C$4:$AF$191,30,0)</f>
        <v>215</v>
      </c>
      <c r="M115" s="63">
        <f t="shared" si="1"/>
        <v>219000</v>
      </c>
    </row>
    <row r="116" spans="1:13" ht="15" customHeight="1">
      <c r="A116" s="44">
        <v>114</v>
      </c>
      <c r="B116" s="62">
        <v>718</v>
      </c>
      <c r="C116" s="6" t="s">
        <v>612</v>
      </c>
      <c r="D116" s="46">
        <f>VLOOKUP(B116,'[2]Defi-01-TC &amp; QC'!$C$4:$AF$191,22,0)</f>
        <v>4</v>
      </c>
      <c r="E116" s="46">
        <f>VLOOKUP(B116,'[2]Defi-01-TC &amp; QC'!$C$4:$AF$191,23,0)</f>
        <v>0</v>
      </c>
      <c r="F116" s="46">
        <f>VLOOKUP(B116,'[2]Defi-01-TC &amp; QC'!$C$4:$AF$191,24,0)</f>
        <v>0</v>
      </c>
      <c r="G116" s="46">
        <f>VLOOKUP(B116,'[2]Defi-01-TC &amp; QC'!$C$4:$AF$191,25,0)</f>
        <v>0</v>
      </c>
      <c r="H116" s="46">
        <f>VLOOKUP(B116,'[2]Defi-01-TC &amp; QC'!$C$4:$AF$191,26,0)</f>
        <v>0</v>
      </c>
      <c r="I116" s="46">
        <f>VLOOKUP(B116,'[2]Defi-01-TC &amp; QC'!$C$4:$AF$191,27,0)</f>
        <v>0</v>
      </c>
      <c r="J116" s="46">
        <f>VLOOKUP(B116,'[2]Defi-01-TC &amp; QC'!$C$4:$AF$191,28,0)</f>
        <v>0</v>
      </c>
      <c r="K116" s="46">
        <f>VLOOKUP(B116,'[2]Defi-01-TC &amp; QC'!$C$4:$AF$191,29,0)</f>
        <v>0</v>
      </c>
      <c r="L116" s="46">
        <f>VLOOKUP(B116,'[2]Defi-01-TC &amp; QC'!$C$4:$AF$191,30,0)</f>
        <v>286</v>
      </c>
      <c r="M116" s="63">
        <f t="shared" si="1"/>
        <v>290000</v>
      </c>
    </row>
    <row r="117" spans="1:13" ht="15" customHeight="1">
      <c r="A117" s="44">
        <v>115</v>
      </c>
      <c r="B117" s="62">
        <v>719</v>
      </c>
      <c r="C117" s="6" t="s">
        <v>613</v>
      </c>
      <c r="D117" s="46">
        <f>VLOOKUP(B117,'[2]Defi-01-TC &amp; QC'!$C$4:$AF$191,22,0)</f>
        <v>52</v>
      </c>
      <c r="E117" s="46">
        <f>VLOOKUP(B117,'[2]Defi-01-TC &amp; QC'!$C$4:$AF$191,23,0)</f>
        <v>0</v>
      </c>
      <c r="F117" s="46">
        <f>VLOOKUP(B117,'[2]Defi-01-TC &amp; QC'!$C$4:$AF$191,24,0)</f>
        <v>0</v>
      </c>
      <c r="G117" s="46">
        <f>VLOOKUP(B117,'[2]Defi-01-TC &amp; QC'!$C$4:$AF$191,25,0)</f>
        <v>21</v>
      </c>
      <c r="H117" s="46">
        <f>VLOOKUP(B117,'[2]Defi-01-TC &amp; QC'!$C$4:$AF$191,26,0)</f>
        <v>0</v>
      </c>
      <c r="I117" s="46">
        <f>VLOOKUP(B117,'[2]Defi-01-TC &amp; QC'!$C$4:$AF$191,27,0)</f>
        <v>0</v>
      </c>
      <c r="J117" s="46">
        <f>VLOOKUP(B117,'[2]Defi-01-TC &amp; QC'!$C$4:$AF$191,28,0)</f>
        <v>0</v>
      </c>
      <c r="K117" s="46">
        <f>VLOOKUP(B117,'[2]Defi-01-TC &amp; QC'!$C$4:$AF$191,29,0)</f>
        <v>2</v>
      </c>
      <c r="L117" s="46">
        <f>VLOOKUP(B117,'[2]Defi-01-TC &amp; QC'!$C$4:$AF$191,30,0)</f>
        <v>2431</v>
      </c>
      <c r="M117" s="63">
        <f t="shared" si="1"/>
        <v>2524000</v>
      </c>
    </row>
    <row r="118" spans="1:13" s="66" customFormat="1" ht="15" customHeight="1">
      <c r="A118" s="44">
        <v>116</v>
      </c>
      <c r="B118" s="62">
        <v>720</v>
      </c>
      <c r="C118" s="6" t="s">
        <v>678</v>
      </c>
      <c r="D118" s="46">
        <f>VLOOKUP(B118,'[2]Defi-01-TC &amp; QC'!$C$4:$AF$191,22,0)</f>
        <v>1</v>
      </c>
      <c r="E118" s="46">
        <f>VLOOKUP(B118,'[2]Defi-01-TC &amp; QC'!$C$4:$AF$191,23,0)</f>
        <v>0</v>
      </c>
      <c r="F118" s="46">
        <f>VLOOKUP(B118,'[2]Defi-01-TC &amp; QC'!$C$4:$AF$191,24,0)</f>
        <v>0</v>
      </c>
      <c r="G118" s="46">
        <f>VLOOKUP(B118,'[2]Defi-01-TC &amp; QC'!$C$4:$AF$191,25,0)</f>
        <v>0</v>
      </c>
      <c r="H118" s="46">
        <f>VLOOKUP(B118,'[2]Defi-01-TC &amp; QC'!$C$4:$AF$191,26,0)</f>
        <v>0</v>
      </c>
      <c r="I118" s="46">
        <f>VLOOKUP(B118,'[2]Defi-01-TC &amp; QC'!$C$4:$AF$191,27,0)</f>
        <v>0</v>
      </c>
      <c r="J118" s="46">
        <f>VLOOKUP(B118,'[2]Defi-01-TC &amp; QC'!$C$4:$AF$191,28,0)</f>
        <v>0</v>
      </c>
      <c r="K118" s="46">
        <f>VLOOKUP(B118,'[2]Defi-01-TC &amp; QC'!$C$4:$AF$191,29,0)</f>
        <v>0</v>
      </c>
      <c r="L118" s="46">
        <f>VLOOKUP(B118,'[2]Defi-01-TC &amp; QC'!$C$4:$AF$191,30,0)</f>
        <v>12</v>
      </c>
      <c r="M118" s="63">
        <f t="shared" si="1"/>
        <v>13000</v>
      </c>
    </row>
    <row r="119" spans="1:13" ht="15" customHeight="1">
      <c r="A119" s="44">
        <v>117</v>
      </c>
      <c r="B119" s="62">
        <v>721</v>
      </c>
      <c r="C119" s="6" t="s">
        <v>896</v>
      </c>
      <c r="D119" s="46">
        <f>VLOOKUP(B119,'[2]Defi-01-TC &amp; QC'!$C$4:$AF$191,22,0)</f>
        <v>1</v>
      </c>
      <c r="E119" s="46">
        <f>VLOOKUP(B119,'[2]Defi-01-TC &amp; QC'!$C$4:$AF$191,23,0)</f>
        <v>0</v>
      </c>
      <c r="F119" s="46">
        <f>VLOOKUP(B119,'[2]Defi-01-TC &amp; QC'!$C$4:$AF$191,24,0)</f>
        <v>0</v>
      </c>
      <c r="G119" s="46">
        <f>VLOOKUP(B119,'[2]Defi-01-TC &amp; QC'!$C$4:$AF$191,25,0)</f>
        <v>1</v>
      </c>
      <c r="H119" s="46">
        <f>VLOOKUP(B119,'[2]Defi-01-TC &amp; QC'!$C$4:$AF$191,26,0)</f>
        <v>0</v>
      </c>
      <c r="I119" s="46">
        <f>VLOOKUP(B119,'[2]Defi-01-TC &amp; QC'!$C$4:$AF$191,27,0)</f>
        <v>0</v>
      </c>
      <c r="J119" s="46">
        <f>VLOOKUP(B119,'[2]Defi-01-TC &amp; QC'!$C$4:$AF$191,28,0)</f>
        <v>0</v>
      </c>
      <c r="K119" s="46">
        <f>VLOOKUP(B119,'[2]Defi-01-TC &amp; QC'!$C$4:$AF$191,29,0)</f>
        <v>0</v>
      </c>
      <c r="L119" s="46">
        <f>VLOOKUP(B119,'[2]Defi-01-TC &amp; QC'!$C$4:$AF$191,30,0)</f>
        <v>82</v>
      </c>
      <c r="M119" s="63">
        <f t="shared" si="1"/>
        <v>84000</v>
      </c>
    </row>
    <row r="120" spans="1:13" ht="15" customHeight="1">
      <c r="A120" s="44">
        <v>118</v>
      </c>
      <c r="B120" s="62">
        <v>722</v>
      </c>
      <c r="C120" s="6" t="s">
        <v>614</v>
      </c>
      <c r="D120" s="46">
        <f>VLOOKUP(B120,'[2]Defi-01-TC &amp; QC'!$C$4:$AF$191,22,0)</f>
        <v>93</v>
      </c>
      <c r="E120" s="46">
        <f>VLOOKUP(B120,'[2]Defi-01-TC &amp; QC'!$C$4:$AF$191,23,0)</f>
        <v>0</v>
      </c>
      <c r="F120" s="46">
        <f>VLOOKUP(B120,'[2]Defi-01-TC &amp; QC'!$C$4:$AF$191,24,0)</f>
        <v>0</v>
      </c>
      <c r="G120" s="46">
        <f>VLOOKUP(B120,'[2]Defi-01-TC &amp; QC'!$C$4:$AF$191,25,0)</f>
        <v>18</v>
      </c>
      <c r="H120" s="46">
        <f>VLOOKUP(B120,'[2]Defi-01-TC &amp; QC'!$C$4:$AF$191,26,0)</f>
        <v>0</v>
      </c>
      <c r="I120" s="46">
        <f>VLOOKUP(B120,'[2]Defi-01-TC &amp; QC'!$C$4:$AF$191,27,0)</f>
        <v>1</v>
      </c>
      <c r="J120" s="46">
        <f>VLOOKUP(B120,'[2]Defi-01-TC &amp; QC'!$C$4:$AF$191,28,0)</f>
        <v>0</v>
      </c>
      <c r="K120" s="46">
        <f>VLOOKUP(B120,'[2]Defi-01-TC &amp; QC'!$C$4:$AF$191,29,0)</f>
        <v>7</v>
      </c>
      <c r="L120" s="46">
        <f>VLOOKUP(B120,'[2]Defi-01-TC &amp; QC'!$C$4:$AF$191,30,0)</f>
        <v>3928</v>
      </c>
      <c r="M120" s="63">
        <f t="shared" si="1"/>
        <v>4110000</v>
      </c>
    </row>
    <row r="121" spans="1:13" ht="15" customHeight="1">
      <c r="A121" s="44">
        <v>119</v>
      </c>
      <c r="B121" s="62">
        <v>723</v>
      </c>
      <c r="C121" s="6" t="s">
        <v>770</v>
      </c>
      <c r="D121" s="46">
        <f>VLOOKUP(B121,'[2]Defi-01-TC &amp; QC'!$C$4:$AF$191,22,0)</f>
        <v>2</v>
      </c>
      <c r="E121" s="46">
        <f>VLOOKUP(B121,'[2]Defi-01-TC &amp; QC'!$C$4:$AF$191,23,0)</f>
        <v>0</v>
      </c>
      <c r="F121" s="46">
        <f>VLOOKUP(B121,'[2]Defi-01-TC &amp; QC'!$C$4:$AF$191,24,0)</f>
        <v>0</v>
      </c>
      <c r="G121" s="46">
        <f>VLOOKUP(B121,'[2]Defi-01-TC &amp; QC'!$C$4:$AF$191,25,0)</f>
        <v>0</v>
      </c>
      <c r="H121" s="46">
        <f>VLOOKUP(B121,'[2]Defi-01-TC &amp; QC'!$C$4:$AF$191,26,0)</f>
        <v>0</v>
      </c>
      <c r="I121" s="46">
        <f>VLOOKUP(B121,'[2]Defi-01-TC &amp; QC'!$C$4:$AF$191,27,0)</f>
        <v>0</v>
      </c>
      <c r="J121" s="46">
        <f>VLOOKUP(B121,'[2]Defi-01-TC &amp; QC'!$C$4:$AF$191,28,0)</f>
        <v>0</v>
      </c>
      <c r="K121" s="46">
        <f>VLOOKUP(B121,'[2]Defi-01-TC &amp; QC'!$C$4:$AF$191,29,0)</f>
        <v>0</v>
      </c>
      <c r="L121" s="46">
        <f>VLOOKUP(B121,'[2]Defi-01-TC &amp; QC'!$C$4:$AF$191,30,0)</f>
        <v>98</v>
      </c>
      <c r="M121" s="63">
        <f t="shared" si="1"/>
        <v>100000</v>
      </c>
    </row>
    <row r="122" spans="1:13" s="66" customFormat="1" ht="15" customHeight="1">
      <c r="A122" s="106">
        <v>120</v>
      </c>
      <c r="B122" s="64">
        <v>724</v>
      </c>
      <c r="C122" s="47" t="s">
        <v>742</v>
      </c>
      <c r="D122" s="65">
        <f>VLOOKUP(B122,'[2]Defi-01-TC &amp; QC'!$C$4:$AF$191,22,0)</f>
        <v>2</v>
      </c>
      <c r="E122" s="65">
        <f>VLOOKUP(B122,'[2]Defi-01-TC &amp; QC'!$C$4:$AF$191,23,0)</f>
        <v>0</v>
      </c>
      <c r="F122" s="65">
        <f>VLOOKUP(B122,'[2]Defi-01-TC &amp; QC'!$C$4:$AF$191,24,0)</f>
        <v>0</v>
      </c>
      <c r="G122" s="65">
        <f>VLOOKUP(B122,'[2]Defi-01-TC &amp; QC'!$C$4:$AF$191,25,0)</f>
        <v>1</v>
      </c>
      <c r="H122" s="65">
        <f>VLOOKUP(B122,'[2]Defi-01-TC &amp; QC'!$C$4:$AF$191,26,0)</f>
        <v>0</v>
      </c>
      <c r="I122" s="65">
        <f>VLOOKUP(B122,'[2]Defi-01-TC &amp; QC'!$C$4:$AF$191,27,0)</f>
        <v>0</v>
      </c>
      <c r="J122" s="65">
        <f>VLOOKUP(B122,'[2]Defi-01-TC &amp; QC'!$C$4:$AF$191,28,0)</f>
        <v>0</v>
      </c>
      <c r="K122" s="65">
        <f>VLOOKUP(B122,'[2]Defi-01-TC &amp; QC'!$C$4:$AF$191,29,0)</f>
        <v>0</v>
      </c>
      <c r="L122" s="65">
        <f>VLOOKUP(B122,'[2]Defi-01-TC &amp; QC'!$C$4:$AF$191,30,0)</f>
        <v>79</v>
      </c>
      <c r="M122" s="107">
        <f t="shared" si="1"/>
        <v>82000</v>
      </c>
    </row>
    <row r="123" spans="1:13" ht="15" customHeight="1">
      <c r="A123" s="44">
        <v>121</v>
      </c>
      <c r="B123" s="62">
        <v>727</v>
      </c>
      <c r="C123" s="6" t="s">
        <v>971</v>
      </c>
      <c r="D123" s="46">
        <f>VLOOKUP(B123,'[2]Defi-01-TC &amp; QC'!$C$4:$AF$191,22,0)</f>
        <v>40</v>
      </c>
      <c r="E123" s="46">
        <f>VLOOKUP(B123,'[2]Defi-01-TC &amp; QC'!$C$4:$AF$191,23,0)</f>
        <v>0</v>
      </c>
      <c r="F123" s="46">
        <f>VLOOKUP(B123,'[2]Defi-01-TC &amp; QC'!$C$4:$AF$191,24,0)</f>
        <v>0</v>
      </c>
      <c r="G123" s="46">
        <f>VLOOKUP(B123,'[2]Defi-01-TC &amp; QC'!$C$4:$AF$191,25,0)</f>
        <v>5</v>
      </c>
      <c r="H123" s="46">
        <f>VLOOKUP(B123,'[2]Defi-01-TC &amp; QC'!$C$4:$AF$191,26,0)</f>
        <v>0</v>
      </c>
      <c r="I123" s="46">
        <f>VLOOKUP(B123,'[2]Defi-01-TC &amp; QC'!$C$4:$AF$191,27,0)</f>
        <v>0</v>
      </c>
      <c r="J123" s="46">
        <f>VLOOKUP(B123,'[2]Defi-01-TC &amp; QC'!$C$4:$AF$191,28,0)</f>
        <v>0</v>
      </c>
      <c r="K123" s="46">
        <f>VLOOKUP(B123,'[2]Defi-01-TC &amp; QC'!$C$4:$AF$191,29,0)</f>
        <v>3</v>
      </c>
      <c r="L123" s="46">
        <f>VLOOKUP(B123,'[2]Defi-01-TC &amp; QC'!$C$4:$AF$191,30,0)</f>
        <v>1312</v>
      </c>
      <c r="M123" s="63">
        <f t="shared" si="1"/>
        <v>1387000</v>
      </c>
    </row>
    <row r="124" spans="1:13" ht="15" customHeight="1">
      <c r="A124" s="44">
        <v>122</v>
      </c>
      <c r="B124" s="62">
        <v>728</v>
      </c>
      <c r="C124" s="6" t="s">
        <v>615</v>
      </c>
      <c r="D124" s="46">
        <f>VLOOKUP(B124,'[2]Defi-01-TC &amp; QC'!$C$4:$AF$191,22,0)</f>
        <v>114</v>
      </c>
      <c r="E124" s="46">
        <f>VLOOKUP(B124,'[2]Defi-01-TC &amp; QC'!$C$4:$AF$191,23,0)</f>
        <v>0</v>
      </c>
      <c r="F124" s="46">
        <f>VLOOKUP(B124,'[2]Defi-01-TC &amp; QC'!$C$4:$AF$191,24,0)</f>
        <v>0</v>
      </c>
      <c r="G124" s="46">
        <f>VLOOKUP(B124,'[2]Defi-01-TC &amp; QC'!$C$4:$AF$191,25,0)</f>
        <v>19</v>
      </c>
      <c r="H124" s="46">
        <f>VLOOKUP(B124,'[2]Defi-01-TC &amp; QC'!$C$4:$AF$191,26,0)</f>
        <v>17</v>
      </c>
      <c r="I124" s="46">
        <f>VLOOKUP(B124,'[2]Defi-01-TC &amp; QC'!$C$4:$AF$191,27,0)</f>
        <v>0</v>
      </c>
      <c r="J124" s="46">
        <f>VLOOKUP(B124,'[2]Defi-01-TC &amp; QC'!$C$4:$AF$191,28,0)</f>
        <v>0</v>
      </c>
      <c r="K124" s="46">
        <f>VLOOKUP(B124,'[2]Defi-01-TC &amp; QC'!$C$4:$AF$191,29,0)</f>
        <v>4</v>
      </c>
      <c r="L124" s="46">
        <f>VLOOKUP(B124,'[2]Defi-01-TC &amp; QC'!$C$4:$AF$191,30,0)</f>
        <v>2113</v>
      </c>
      <c r="M124" s="63">
        <f t="shared" si="1"/>
        <v>3136000</v>
      </c>
    </row>
    <row r="125" spans="1:13" ht="15" customHeight="1">
      <c r="A125" s="67">
        <v>123</v>
      </c>
      <c r="B125" s="68">
        <v>804</v>
      </c>
      <c r="C125" s="69" t="s">
        <v>616</v>
      </c>
      <c r="D125" s="70">
        <f>VLOOKUP(B125,'[2]Defi-01-TC &amp; QC'!$C$4:$AF$191,22,0)</f>
        <v>2627</v>
      </c>
      <c r="E125" s="70">
        <f>VLOOKUP(B125,'[2]Defi-01-TC &amp; QC'!$C$4:$AF$191,23,0)</f>
        <v>1</v>
      </c>
      <c r="F125" s="70">
        <f>VLOOKUP(B125,'[2]Defi-01-TC &amp; QC'!$C$4:$AF$191,24,0)</f>
        <v>4</v>
      </c>
      <c r="G125" s="70">
        <f>VLOOKUP(B125,'[2]Defi-01-TC &amp; QC'!$C$4:$AF$191,25,0)</f>
        <v>513</v>
      </c>
      <c r="H125" s="70">
        <f>VLOOKUP(B125,'[2]Defi-01-TC &amp; QC'!$C$4:$AF$191,26,0)</f>
        <v>0</v>
      </c>
      <c r="I125" s="70">
        <f>VLOOKUP(B125,'[2]Defi-01-TC &amp; QC'!$C$4:$AF$191,27,0)</f>
        <v>8</v>
      </c>
      <c r="J125" s="70">
        <f>VLOOKUP(B125,'[2]Defi-01-TC &amp; QC'!$C$4:$AF$191,28,0)</f>
        <v>3</v>
      </c>
      <c r="K125" s="70">
        <f>VLOOKUP(B125,'[2]Defi-01-TC &amp; QC'!$C$4:$AF$191,29,0)</f>
        <v>119</v>
      </c>
      <c r="L125" s="70">
        <f>VLOOKUP(B125,'[2]Defi-01-TC &amp; QC'!$C$4:$AF$191,30,0)</f>
        <v>97740</v>
      </c>
      <c r="M125" s="71">
        <f t="shared" si="1"/>
        <v>102282000</v>
      </c>
    </row>
    <row r="126" spans="1:13" ht="15" customHeight="1">
      <c r="A126" s="44">
        <v>124</v>
      </c>
      <c r="B126" s="62">
        <v>805</v>
      </c>
      <c r="C126" s="6" t="s">
        <v>617</v>
      </c>
      <c r="D126" s="46">
        <f>VLOOKUP(B126,'[2]Defi-01-TC &amp; QC'!$C$4:$AF$191,22,0)</f>
        <v>12</v>
      </c>
      <c r="E126" s="46">
        <f>VLOOKUP(B126,'[2]Defi-01-TC &amp; QC'!$C$4:$AF$191,23,0)</f>
        <v>0</v>
      </c>
      <c r="F126" s="46">
        <f>VLOOKUP(B126,'[2]Defi-01-TC &amp; QC'!$C$4:$AF$191,24,0)</f>
        <v>0</v>
      </c>
      <c r="G126" s="46">
        <f>VLOOKUP(B126,'[2]Defi-01-TC &amp; QC'!$C$4:$AF$191,25,0)</f>
        <v>0</v>
      </c>
      <c r="H126" s="46">
        <f>VLOOKUP(B126,'[2]Defi-01-TC &amp; QC'!$C$4:$AF$191,26,0)</f>
        <v>0</v>
      </c>
      <c r="I126" s="46">
        <f>VLOOKUP(B126,'[2]Defi-01-TC &amp; QC'!$C$4:$AF$191,27,0)</f>
        <v>0</v>
      </c>
      <c r="J126" s="46">
        <f>VLOOKUP(B126,'[2]Defi-01-TC &amp; QC'!$C$4:$AF$191,28,0)</f>
        <v>0</v>
      </c>
      <c r="K126" s="46">
        <f>VLOOKUP(B126,'[2]Defi-01-TC &amp; QC'!$C$4:$AF$191,29,0)</f>
        <v>0</v>
      </c>
      <c r="L126" s="46">
        <f>VLOOKUP(B126,'[2]Defi-01-TC &amp; QC'!$C$4:$AF$191,30,0)</f>
        <v>505</v>
      </c>
      <c r="M126" s="63">
        <f t="shared" si="1"/>
        <v>517000</v>
      </c>
    </row>
    <row r="127" spans="1:13" ht="15" customHeight="1">
      <c r="A127" s="44">
        <v>125</v>
      </c>
      <c r="B127" s="62">
        <v>806</v>
      </c>
      <c r="C127" s="6" t="s">
        <v>618</v>
      </c>
      <c r="D127" s="46">
        <f>VLOOKUP(B127,'[2]Defi-01-TC &amp; QC'!$C$4:$AF$191,22,0)</f>
        <v>55</v>
      </c>
      <c r="E127" s="46">
        <f>VLOOKUP(B127,'[2]Defi-01-TC &amp; QC'!$C$4:$AF$191,23,0)</f>
        <v>0</v>
      </c>
      <c r="F127" s="46">
        <f>VLOOKUP(B127,'[2]Defi-01-TC &amp; QC'!$C$4:$AF$191,24,0)</f>
        <v>0</v>
      </c>
      <c r="G127" s="46">
        <f>VLOOKUP(B127,'[2]Defi-01-TC &amp; QC'!$C$4:$AF$191,25,0)</f>
        <v>8</v>
      </c>
      <c r="H127" s="46">
        <f>VLOOKUP(B127,'[2]Defi-01-TC &amp; QC'!$C$4:$AF$191,26,0)</f>
        <v>7</v>
      </c>
      <c r="I127" s="46">
        <f>VLOOKUP(B127,'[2]Defi-01-TC &amp; QC'!$C$4:$AF$191,27,0)</f>
        <v>0</v>
      </c>
      <c r="J127" s="46">
        <f>VLOOKUP(B127,'[2]Defi-01-TC &amp; QC'!$C$4:$AF$191,28,0)</f>
        <v>0</v>
      </c>
      <c r="K127" s="46">
        <f>VLOOKUP(B127,'[2]Defi-01-TC &amp; QC'!$C$4:$AF$191,29,0)</f>
        <v>4</v>
      </c>
      <c r="L127" s="46">
        <f>VLOOKUP(B127,'[2]Defi-01-TC &amp; QC'!$C$4:$AF$191,30,0)</f>
        <v>1205</v>
      </c>
      <c r="M127" s="63">
        <f t="shared" si="1"/>
        <v>1658000</v>
      </c>
    </row>
    <row r="128" spans="1:13" ht="15" customHeight="1">
      <c r="A128" s="44">
        <v>126</v>
      </c>
      <c r="B128" s="62">
        <v>807</v>
      </c>
      <c r="C128" s="6" t="s">
        <v>619</v>
      </c>
      <c r="D128" s="46">
        <f>VLOOKUP(B128,'[2]Defi-01-TC &amp; QC'!$C$4:$AF$191,22,0)</f>
        <v>6</v>
      </c>
      <c r="E128" s="46">
        <f>VLOOKUP(B128,'[2]Defi-01-TC &amp; QC'!$C$4:$AF$191,23,0)</f>
        <v>0</v>
      </c>
      <c r="F128" s="46">
        <f>VLOOKUP(B128,'[2]Defi-01-TC &amp; QC'!$C$4:$AF$191,24,0)</f>
        <v>0</v>
      </c>
      <c r="G128" s="46">
        <f>VLOOKUP(B128,'[2]Defi-01-TC &amp; QC'!$C$4:$AF$191,25,0)</f>
        <v>1</v>
      </c>
      <c r="H128" s="46">
        <f>VLOOKUP(B128,'[2]Defi-01-TC &amp; QC'!$C$4:$AF$191,26,0)</f>
        <v>0</v>
      </c>
      <c r="I128" s="46">
        <f>VLOOKUP(B128,'[2]Defi-01-TC &amp; QC'!$C$4:$AF$191,27,0)</f>
        <v>0</v>
      </c>
      <c r="J128" s="46">
        <f>VLOOKUP(B128,'[2]Defi-01-TC &amp; QC'!$C$4:$AF$191,28,0)</f>
        <v>0</v>
      </c>
      <c r="K128" s="46">
        <f>VLOOKUP(B128,'[2]Defi-01-TC &amp; QC'!$C$4:$AF$191,29,0)</f>
        <v>0</v>
      </c>
      <c r="L128" s="46">
        <f>VLOOKUP(B128,'[2]Defi-01-TC &amp; QC'!$C$4:$AF$191,30,0)</f>
        <v>248</v>
      </c>
      <c r="M128" s="63">
        <f t="shared" si="1"/>
        <v>255000</v>
      </c>
    </row>
    <row r="129" spans="1:13" ht="15" customHeight="1">
      <c r="A129" s="44">
        <v>127</v>
      </c>
      <c r="B129" s="62">
        <v>808</v>
      </c>
      <c r="C129" s="6" t="s">
        <v>620</v>
      </c>
      <c r="D129" s="46">
        <f>VLOOKUP(B129,'[2]Defi-01-TC &amp; QC'!$C$4:$AF$191,22,0)</f>
        <v>5</v>
      </c>
      <c r="E129" s="46">
        <f>VLOOKUP(B129,'[2]Defi-01-TC &amp; QC'!$C$4:$AF$191,23,0)</f>
        <v>0</v>
      </c>
      <c r="F129" s="46">
        <f>VLOOKUP(B129,'[2]Defi-01-TC &amp; QC'!$C$4:$AF$191,24,0)</f>
        <v>0</v>
      </c>
      <c r="G129" s="46">
        <f>VLOOKUP(B129,'[2]Defi-01-TC &amp; QC'!$C$4:$AF$191,25,0)</f>
        <v>0</v>
      </c>
      <c r="H129" s="46">
        <f>VLOOKUP(B129,'[2]Defi-01-TC &amp; QC'!$C$4:$AF$191,26,0)</f>
        <v>0</v>
      </c>
      <c r="I129" s="46">
        <f>VLOOKUP(B129,'[2]Defi-01-TC &amp; QC'!$C$4:$AF$191,27,0)</f>
        <v>0</v>
      </c>
      <c r="J129" s="46">
        <f>VLOOKUP(B129,'[2]Defi-01-TC &amp; QC'!$C$4:$AF$191,28,0)</f>
        <v>0</v>
      </c>
      <c r="K129" s="46">
        <f>VLOOKUP(B129,'[2]Defi-01-TC &amp; QC'!$C$4:$AF$191,29,0)</f>
        <v>0</v>
      </c>
      <c r="L129" s="46">
        <f>VLOOKUP(B129,'[2]Defi-01-TC &amp; QC'!$C$4:$AF$191,30,0)</f>
        <v>158</v>
      </c>
      <c r="M129" s="63">
        <f t="shared" si="1"/>
        <v>163000</v>
      </c>
    </row>
    <row r="130" spans="1:13" ht="15" customHeight="1">
      <c r="A130" s="44">
        <v>128</v>
      </c>
      <c r="B130" s="62">
        <v>809</v>
      </c>
      <c r="C130" s="6" t="s">
        <v>682</v>
      </c>
      <c r="D130" s="46">
        <f>VLOOKUP(B130,'[2]Defi-01-TC &amp; QC'!$C$4:$AF$191,22,0)</f>
        <v>12</v>
      </c>
      <c r="E130" s="46">
        <f>VLOOKUP(B130,'[2]Defi-01-TC &amp; QC'!$C$4:$AF$191,23,0)</f>
        <v>0</v>
      </c>
      <c r="F130" s="46">
        <f>VLOOKUP(B130,'[2]Defi-01-TC &amp; QC'!$C$4:$AF$191,24,0)</f>
        <v>0</v>
      </c>
      <c r="G130" s="46">
        <f>VLOOKUP(B130,'[2]Defi-01-TC &amp; QC'!$C$4:$AF$191,25,0)</f>
        <v>2</v>
      </c>
      <c r="H130" s="46">
        <f>VLOOKUP(B130,'[2]Defi-01-TC &amp; QC'!$C$4:$AF$191,26,0)</f>
        <v>0</v>
      </c>
      <c r="I130" s="46">
        <f>VLOOKUP(B130,'[2]Defi-01-TC &amp; QC'!$C$4:$AF$191,27,0)</f>
        <v>0</v>
      </c>
      <c r="J130" s="46">
        <f>VLOOKUP(B130,'[2]Defi-01-TC &amp; QC'!$C$4:$AF$191,28,0)</f>
        <v>0</v>
      </c>
      <c r="K130" s="46">
        <f>VLOOKUP(B130,'[2]Defi-01-TC &amp; QC'!$C$4:$AF$191,29,0)</f>
        <v>0</v>
      </c>
      <c r="L130" s="46">
        <f>VLOOKUP(B130,'[2]Defi-01-TC &amp; QC'!$C$4:$AF$191,30,0)</f>
        <v>311</v>
      </c>
      <c r="M130" s="63">
        <f t="shared" si="1"/>
        <v>325000</v>
      </c>
    </row>
    <row r="131" spans="1:13" ht="15" customHeight="1">
      <c r="A131" s="44">
        <v>129</v>
      </c>
      <c r="B131" s="62">
        <v>810</v>
      </c>
      <c r="C131" s="6" t="s">
        <v>621</v>
      </c>
      <c r="D131" s="46">
        <f>VLOOKUP(B131,'[2]Defi-01-TC &amp; QC'!$C$4:$AF$191,22,0)</f>
        <v>6</v>
      </c>
      <c r="E131" s="46">
        <f>VLOOKUP(B131,'[2]Defi-01-TC &amp; QC'!$C$4:$AF$191,23,0)</f>
        <v>0</v>
      </c>
      <c r="F131" s="46">
        <f>VLOOKUP(B131,'[2]Defi-01-TC &amp; QC'!$C$4:$AF$191,24,0)</f>
        <v>0</v>
      </c>
      <c r="G131" s="46">
        <f>VLOOKUP(B131,'[2]Defi-01-TC &amp; QC'!$C$4:$AF$191,25,0)</f>
        <v>0</v>
      </c>
      <c r="H131" s="46">
        <f>VLOOKUP(B131,'[2]Defi-01-TC &amp; QC'!$C$4:$AF$191,26,0)</f>
        <v>0</v>
      </c>
      <c r="I131" s="46">
        <f>VLOOKUP(B131,'[2]Defi-01-TC &amp; QC'!$C$4:$AF$191,27,0)</f>
        <v>0</v>
      </c>
      <c r="J131" s="46">
        <f>VLOOKUP(B131,'[2]Defi-01-TC &amp; QC'!$C$4:$AF$191,28,0)</f>
        <v>0</v>
      </c>
      <c r="K131" s="46">
        <f>VLOOKUP(B131,'[2]Defi-01-TC &amp; QC'!$C$4:$AF$191,29,0)</f>
        <v>0</v>
      </c>
      <c r="L131" s="46">
        <f>VLOOKUP(B131,'[2]Defi-01-TC &amp; QC'!$C$4:$AF$191,30,0)</f>
        <v>270</v>
      </c>
      <c r="M131" s="63">
        <f t="shared" ref="M131:M188" si="2">1000*(D131+F131+G131+I131+L131)+10000*(K131)+50000*(E131+H131+J131)</f>
        <v>276000</v>
      </c>
    </row>
    <row r="132" spans="1:13" ht="15" customHeight="1">
      <c r="A132" s="44">
        <v>130</v>
      </c>
      <c r="B132" s="62">
        <v>811</v>
      </c>
      <c r="C132" s="6" t="s">
        <v>622</v>
      </c>
      <c r="D132" s="46">
        <f>VLOOKUP(B132,'[2]Defi-01-TC &amp; QC'!$C$4:$AF$191,22,0)</f>
        <v>46</v>
      </c>
      <c r="E132" s="46">
        <f>VLOOKUP(B132,'[2]Defi-01-TC &amp; QC'!$C$4:$AF$191,23,0)</f>
        <v>0</v>
      </c>
      <c r="F132" s="46">
        <f>VLOOKUP(B132,'[2]Defi-01-TC &amp; QC'!$C$4:$AF$191,24,0)</f>
        <v>0</v>
      </c>
      <c r="G132" s="46">
        <f>VLOOKUP(B132,'[2]Defi-01-TC &amp; QC'!$C$4:$AF$191,25,0)</f>
        <v>2</v>
      </c>
      <c r="H132" s="46">
        <f>VLOOKUP(B132,'[2]Defi-01-TC &amp; QC'!$C$4:$AF$191,26,0)</f>
        <v>0</v>
      </c>
      <c r="I132" s="46">
        <f>VLOOKUP(B132,'[2]Defi-01-TC &amp; QC'!$C$4:$AF$191,27,0)</f>
        <v>0</v>
      </c>
      <c r="J132" s="46">
        <f>VLOOKUP(B132,'[2]Defi-01-TC &amp; QC'!$C$4:$AF$191,28,0)</f>
        <v>0</v>
      </c>
      <c r="K132" s="46">
        <f>VLOOKUP(B132,'[2]Defi-01-TC &amp; QC'!$C$4:$AF$191,29,0)</f>
        <v>1</v>
      </c>
      <c r="L132" s="46">
        <f>VLOOKUP(B132,'[2]Defi-01-TC &amp; QC'!$C$4:$AF$191,30,0)</f>
        <v>328</v>
      </c>
      <c r="M132" s="63">
        <f t="shared" si="2"/>
        <v>386000</v>
      </c>
    </row>
    <row r="133" spans="1:13" ht="15" customHeight="1">
      <c r="A133" s="44">
        <v>131</v>
      </c>
      <c r="B133" s="62">
        <v>812</v>
      </c>
      <c r="C133" s="6" t="s">
        <v>623</v>
      </c>
      <c r="D133" s="46">
        <f>VLOOKUP(B133,'[2]Defi-01-TC &amp; QC'!$C$4:$AF$191,22,0)</f>
        <v>6</v>
      </c>
      <c r="E133" s="46">
        <f>VLOOKUP(B133,'[2]Defi-01-TC &amp; QC'!$C$4:$AF$191,23,0)</f>
        <v>0</v>
      </c>
      <c r="F133" s="46">
        <f>VLOOKUP(B133,'[2]Defi-01-TC &amp; QC'!$C$4:$AF$191,24,0)</f>
        <v>0</v>
      </c>
      <c r="G133" s="46">
        <f>VLOOKUP(B133,'[2]Defi-01-TC &amp; QC'!$C$4:$AF$191,25,0)</f>
        <v>1</v>
      </c>
      <c r="H133" s="46">
        <f>VLOOKUP(B133,'[2]Defi-01-TC &amp; QC'!$C$4:$AF$191,26,0)</f>
        <v>0</v>
      </c>
      <c r="I133" s="46">
        <f>VLOOKUP(B133,'[2]Defi-01-TC &amp; QC'!$C$4:$AF$191,27,0)</f>
        <v>0</v>
      </c>
      <c r="J133" s="46">
        <f>VLOOKUP(B133,'[2]Defi-01-TC &amp; QC'!$C$4:$AF$191,28,0)</f>
        <v>0</v>
      </c>
      <c r="K133" s="46">
        <f>VLOOKUP(B133,'[2]Defi-01-TC &amp; QC'!$C$4:$AF$191,29,0)</f>
        <v>0</v>
      </c>
      <c r="L133" s="46">
        <f>VLOOKUP(B133,'[2]Defi-01-TC &amp; QC'!$C$4:$AF$191,30,0)</f>
        <v>254</v>
      </c>
      <c r="M133" s="63">
        <f t="shared" si="2"/>
        <v>261000</v>
      </c>
    </row>
    <row r="134" spans="1:13" ht="15" customHeight="1">
      <c r="A134" s="44">
        <v>132</v>
      </c>
      <c r="B134" s="62">
        <v>813</v>
      </c>
      <c r="C134" s="6" t="s">
        <v>715</v>
      </c>
      <c r="D134" s="46">
        <f>VLOOKUP(B134,'[2]Defi-01-TC &amp; QC'!$C$4:$AF$191,22,0)</f>
        <v>1</v>
      </c>
      <c r="E134" s="46">
        <f>VLOOKUP(B134,'[2]Defi-01-TC &amp; QC'!$C$4:$AF$191,23,0)</f>
        <v>0</v>
      </c>
      <c r="F134" s="46">
        <f>VLOOKUP(B134,'[2]Defi-01-TC &amp; QC'!$C$4:$AF$191,24,0)</f>
        <v>0</v>
      </c>
      <c r="G134" s="46">
        <f>VLOOKUP(B134,'[2]Defi-01-TC &amp; QC'!$C$4:$AF$191,25,0)</f>
        <v>0</v>
      </c>
      <c r="H134" s="46">
        <f>VLOOKUP(B134,'[2]Defi-01-TC &amp; QC'!$C$4:$AF$191,26,0)</f>
        <v>0</v>
      </c>
      <c r="I134" s="46">
        <f>VLOOKUP(B134,'[2]Defi-01-TC &amp; QC'!$C$4:$AF$191,27,0)</f>
        <v>0</v>
      </c>
      <c r="J134" s="46">
        <f>VLOOKUP(B134,'[2]Defi-01-TC &amp; QC'!$C$4:$AF$191,28,0)</f>
        <v>0</v>
      </c>
      <c r="K134" s="46">
        <f>VLOOKUP(B134,'[2]Defi-01-TC &amp; QC'!$C$4:$AF$191,29,0)</f>
        <v>1</v>
      </c>
      <c r="L134" s="46">
        <f>VLOOKUP(B134,'[2]Defi-01-TC &amp; QC'!$C$4:$AF$191,30,0)</f>
        <v>21</v>
      </c>
      <c r="M134" s="63">
        <f t="shared" si="2"/>
        <v>32000</v>
      </c>
    </row>
    <row r="135" spans="1:13" ht="15" customHeight="1">
      <c r="A135" s="44">
        <v>133</v>
      </c>
      <c r="B135" s="62">
        <v>815</v>
      </c>
      <c r="C135" s="6" t="s">
        <v>624</v>
      </c>
      <c r="D135" s="46">
        <f>VLOOKUP(B135,'[2]Defi-01-TC &amp; QC'!$C$4:$AF$191,22,0)</f>
        <v>1128</v>
      </c>
      <c r="E135" s="46">
        <f>VLOOKUP(B135,'[2]Defi-01-TC &amp; QC'!$C$4:$AF$191,23,0)</f>
        <v>0</v>
      </c>
      <c r="F135" s="46">
        <f>VLOOKUP(B135,'[2]Defi-01-TC &amp; QC'!$C$4:$AF$191,24,0)</f>
        <v>0</v>
      </c>
      <c r="G135" s="46">
        <f>VLOOKUP(B135,'[2]Defi-01-TC &amp; QC'!$C$4:$AF$191,25,0)</f>
        <v>94</v>
      </c>
      <c r="H135" s="46">
        <f>VLOOKUP(B135,'[2]Defi-01-TC &amp; QC'!$C$4:$AF$191,26,0)</f>
        <v>3</v>
      </c>
      <c r="I135" s="46">
        <f>VLOOKUP(B135,'[2]Defi-01-TC &amp; QC'!$C$4:$AF$191,27,0)</f>
        <v>2</v>
      </c>
      <c r="J135" s="46">
        <f>VLOOKUP(B135,'[2]Defi-01-TC &amp; QC'!$C$4:$AF$191,28,0)</f>
        <v>1</v>
      </c>
      <c r="K135" s="46">
        <f>VLOOKUP(B135,'[2]Defi-01-TC &amp; QC'!$C$4:$AF$191,29,0)</f>
        <v>31</v>
      </c>
      <c r="L135" s="46">
        <f>VLOOKUP(B135,'[2]Defi-01-TC &amp; QC'!$C$4:$AF$191,30,0)</f>
        <v>14693</v>
      </c>
      <c r="M135" s="63">
        <f t="shared" si="2"/>
        <v>16427000</v>
      </c>
    </row>
    <row r="136" spans="1:13" ht="15" customHeight="1">
      <c r="A136" s="44">
        <v>134</v>
      </c>
      <c r="B136" s="62">
        <v>816</v>
      </c>
      <c r="C136" s="6" t="s">
        <v>818</v>
      </c>
      <c r="D136" s="46">
        <f>VLOOKUP(B136,'[2]Defi-01-TC &amp; QC'!$C$4:$AF$191,22,0)</f>
        <v>193</v>
      </c>
      <c r="E136" s="46">
        <f>VLOOKUP(B136,'[2]Defi-01-TC &amp; QC'!$C$4:$AF$191,23,0)</f>
        <v>0</v>
      </c>
      <c r="F136" s="46">
        <f>VLOOKUP(B136,'[2]Defi-01-TC &amp; QC'!$C$4:$AF$191,24,0)</f>
        <v>0</v>
      </c>
      <c r="G136" s="46">
        <f>VLOOKUP(B136,'[2]Defi-01-TC &amp; QC'!$C$4:$AF$191,25,0)</f>
        <v>17</v>
      </c>
      <c r="H136" s="46">
        <f>VLOOKUP(B136,'[2]Defi-01-TC &amp; QC'!$C$4:$AF$191,26,0)</f>
        <v>0</v>
      </c>
      <c r="I136" s="46">
        <f>VLOOKUP(B136,'[2]Defi-01-TC &amp; QC'!$C$4:$AF$191,27,0)</f>
        <v>0</v>
      </c>
      <c r="J136" s="46">
        <f>VLOOKUP(B136,'[2]Defi-01-TC &amp; QC'!$C$4:$AF$191,28,0)</f>
        <v>1</v>
      </c>
      <c r="K136" s="46">
        <f>VLOOKUP(B136,'[2]Defi-01-TC &amp; QC'!$C$4:$AF$191,29,0)</f>
        <v>17</v>
      </c>
      <c r="L136" s="46">
        <f>VLOOKUP(B136,'[2]Defi-01-TC &amp; QC'!$C$4:$AF$191,30,0)</f>
        <v>3966</v>
      </c>
      <c r="M136" s="63">
        <f t="shared" si="2"/>
        <v>4396000</v>
      </c>
    </row>
    <row r="137" spans="1:13" ht="15" customHeight="1">
      <c r="A137" s="44">
        <v>135</v>
      </c>
      <c r="B137" s="62">
        <v>818</v>
      </c>
      <c r="C137" s="6" t="s">
        <v>625</v>
      </c>
      <c r="D137" s="46">
        <f>VLOOKUP(B137,'[2]Defi-01-TC &amp; QC'!$C$4:$AF$191,22,0)</f>
        <v>353</v>
      </c>
      <c r="E137" s="46">
        <f>VLOOKUP(B137,'[2]Defi-01-TC &amp; QC'!$C$4:$AF$191,23,0)</f>
        <v>0</v>
      </c>
      <c r="F137" s="46">
        <f>VLOOKUP(B137,'[2]Defi-01-TC &amp; QC'!$C$4:$AF$191,24,0)</f>
        <v>0</v>
      </c>
      <c r="G137" s="46">
        <f>VLOOKUP(B137,'[2]Defi-01-TC &amp; QC'!$C$4:$AF$191,25,0)</f>
        <v>48</v>
      </c>
      <c r="H137" s="46">
        <f>VLOOKUP(B137,'[2]Defi-01-TC &amp; QC'!$C$4:$AF$191,26,0)</f>
        <v>0</v>
      </c>
      <c r="I137" s="46">
        <f>VLOOKUP(B137,'[2]Defi-01-TC &amp; QC'!$C$4:$AF$191,27,0)</f>
        <v>2</v>
      </c>
      <c r="J137" s="46">
        <f>VLOOKUP(B137,'[2]Defi-01-TC &amp; QC'!$C$4:$AF$191,28,0)</f>
        <v>0</v>
      </c>
      <c r="K137" s="46">
        <f>VLOOKUP(B137,'[2]Defi-01-TC &amp; QC'!$C$4:$AF$191,29,0)</f>
        <v>11</v>
      </c>
      <c r="L137" s="46">
        <f>VLOOKUP(B137,'[2]Defi-01-TC &amp; QC'!$C$4:$AF$191,30,0)</f>
        <v>9790</v>
      </c>
      <c r="M137" s="63">
        <f t="shared" si="2"/>
        <v>10303000</v>
      </c>
    </row>
    <row r="138" spans="1:13" ht="15" customHeight="1">
      <c r="A138" s="44">
        <v>136</v>
      </c>
      <c r="B138" s="62">
        <v>820</v>
      </c>
      <c r="C138" s="6" t="s">
        <v>626</v>
      </c>
      <c r="D138" s="46">
        <f>VLOOKUP(B138,'[2]Defi-01-TC &amp; QC'!$C$4:$AF$191,22,0)</f>
        <v>310</v>
      </c>
      <c r="E138" s="46">
        <f>VLOOKUP(B138,'[2]Defi-01-TC &amp; QC'!$C$4:$AF$191,23,0)</f>
        <v>1</v>
      </c>
      <c r="F138" s="46">
        <f>VLOOKUP(B138,'[2]Defi-01-TC &amp; QC'!$C$4:$AF$191,24,0)</f>
        <v>0</v>
      </c>
      <c r="G138" s="46">
        <f>VLOOKUP(B138,'[2]Defi-01-TC &amp; QC'!$C$4:$AF$191,25,0)</f>
        <v>224</v>
      </c>
      <c r="H138" s="46">
        <f>VLOOKUP(B138,'[2]Defi-01-TC &amp; QC'!$C$4:$AF$191,26,0)</f>
        <v>2</v>
      </c>
      <c r="I138" s="46">
        <f>VLOOKUP(B138,'[2]Defi-01-TC &amp; QC'!$C$4:$AF$191,27,0)</f>
        <v>1</v>
      </c>
      <c r="J138" s="46">
        <f>VLOOKUP(B138,'[2]Defi-01-TC &amp; QC'!$C$4:$AF$191,28,0)</f>
        <v>0</v>
      </c>
      <c r="K138" s="46">
        <f>VLOOKUP(B138,'[2]Defi-01-TC &amp; QC'!$C$4:$AF$191,29,0)</f>
        <v>11</v>
      </c>
      <c r="L138" s="46">
        <f>VLOOKUP(B138,'[2]Defi-01-TC &amp; QC'!$C$4:$AF$191,30,0)</f>
        <v>14510</v>
      </c>
      <c r="M138" s="63">
        <f t="shared" si="2"/>
        <v>15305000</v>
      </c>
    </row>
    <row r="139" spans="1:13" ht="15" customHeight="1">
      <c r="A139" s="44">
        <v>137</v>
      </c>
      <c r="B139" s="62">
        <v>821</v>
      </c>
      <c r="C139" s="6" t="s">
        <v>627</v>
      </c>
      <c r="D139" s="46">
        <f>VLOOKUP(B139,'[2]Defi-01-TC &amp; QC'!$C$4:$AF$191,22,0)</f>
        <v>185</v>
      </c>
      <c r="E139" s="46">
        <f>VLOOKUP(B139,'[2]Defi-01-TC &amp; QC'!$C$4:$AF$191,23,0)</f>
        <v>0</v>
      </c>
      <c r="F139" s="46">
        <f>VLOOKUP(B139,'[2]Defi-01-TC &amp; QC'!$C$4:$AF$191,24,0)</f>
        <v>0</v>
      </c>
      <c r="G139" s="46">
        <f>VLOOKUP(B139,'[2]Defi-01-TC &amp; QC'!$C$4:$AF$191,25,0)</f>
        <v>13</v>
      </c>
      <c r="H139" s="46">
        <f>VLOOKUP(B139,'[2]Defi-01-TC &amp; QC'!$C$4:$AF$191,26,0)</f>
        <v>0</v>
      </c>
      <c r="I139" s="46">
        <f>VLOOKUP(B139,'[2]Defi-01-TC &amp; QC'!$C$4:$AF$191,27,0)</f>
        <v>0</v>
      </c>
      <c r="J139" s="46">
        <f>VLOOKUP(B139,'[2]Defi-01-TC &amp; QC'!$C$4:$AF$191,28,0)</f>
        <v>0</v>
      </c>
      <c r="K139" s="46">
        <f>VLOOKUP(B139,'[2]Defi-01-TC &amp; QC'!$C$4:$AF$191,29,0)</f>
        <v>1</v>
      </c>
      <c r="L139" s="46">
        <f>VLOOKUP(B139,'[2]Defi-01-TC &amp; QC'!$C$4:$AF$191,30,0)</f>
        <v>4672</v>
      </c>
      <c r="M139" s="63">
        <f t="shared" si="2"/>
        <v>4880000</v>
      </c>
    </row>
    <row r="140" spans="1:13" ht="15" customHeight="1">
      <c r="A140" s="44">
        <v>138</v>
      </c>
      <c r="B140" s="62">
        <v>826</v>
      </c>
      <c r="C140" s="6" t="s">
        <v>628</v>
      </c>
      <c r="D140" s="46">
        <f>VLOOKUP(B140,'[2]Defi-01-TC &amp; QC'!$C$4:$AF$191,22,0)</f>
        <v>0</v>
      </c>
      <c r="E140" s="46">
        <f>VLOOKUP(B140,'[2]Defi-01-TC &amp; QC'!$C$4:$AF$191,23,0)</f>
        <v>0</v>
      </c>
      <c r="F140" s="46">
        <f>VLOOKUP(B140,'[2]Defi-01-TC &amp; QC'!$C$4:$AF$191,24,0)</f>
        <v>0</v>
      </c>
      <c r="G140" s="46">
        <f>VLOOKUP(B140,'[2]Defi-01-TC &amp; QC'!$C$4:$AF$191,25,0)</f>
        <v>0</v>
      </c>
      <c r="H140" s="46">
        <f>VLOOKUP(B140,'[2]Defi-01-TC &amp; QC'!$C$4:$AF$191,26,0)</f>
        <v>0</v>
      </c>
      <c r="I140" s="46">
        <f>VLOOKUP(B140,'[2]Defi-01-TC &amp; QC'!$C$4:$AF$191,27,0)</f>
        <v>0</v>
      </c>
      <c r="J140" s="46">
        <f>VLOOKUP(B140,'[2]Defi-01-TC &amp; QC'!$C$4:$AF$191,28,0)</f>
        <v>0</v>
      </c>
      <c r="K140" s="46">
        <f>VLOOKUP(B140,'[2]Defi-01-TC &amp; QC'!$C$4:$AF$191,29,0)</f>
        <v>0</v>
      </c>
      <c r="L140" s="46">
        <f>VLOOKUP(B140,'[2]Defi-01-TC &amp; QC'!$C$4:$AF$191,30,0)</f>
        <v>0</v>
      </c>
      <c r="M140" s="63">
        <f t="shared" si="2"/>
        <v>0</v>
      </c>
    </row>
    <row r="141" spans="1:13" ht="15" customHeight="1">
      <c r="A141" s="44">
        <v>139</v>
      </c>
      <c r="B141" s="62">
        <v>827</v>
      </c>
      <c r="C141" s="6" t="s">
        <v>629</v>
      </c>
      <c r="D141" s="46">
        <f>VLOOKUP(B141,'[2]Defi-01-TC &amp; QC'!$C$4:$AF$191,22,0)</f>
        <v>1</v>
      </c>
      <c r="E141" s="46">
        <f>VLOOKUP(B141,'[2]Defi-01-TC &amp; QC'!$C$4:$AF$191,23,0)</f>
        <v>0</v>
      </c>
      <c r="F141" s="46">
        <f>VLOOKUP(B141,'[2]Defi-01-TC &amp; QC'!$C$4:$AF$191,24,0)</f>
        <v>0</v>
      </c>
      <c r="G141" s="46">
        <f>VLOOKUP(B141,'[2]Defi-01-TC &amp; QC'!$C$4:$AF$191,25,0)</f>
        <v>0</v>
      </c>
      <c r="H141" s="46">
        <f>VLOOKUP(B141,'[2]Defi-01-TC &amp; QC'!$C$4:$AF$191,26,0)</f>
        <v>0</v>
      </c>
      <c r="I141" s="46">
        <f>VLOOKUP(B141,'[2]Defi-01-TC &amp; QC'!$C$4:$AF$191,27,0)</f>
        <v>0</v>
      </c>
      <c r="J141" s="46">
        <f>VLOOKUP(B141,'[2]Defi-01-TC &amp; QC'!$C$4:$AF$191,28,0)</f>
        <v>0</v>
      </c>
      <c r="K141" s="46">
        <f>VLOOKUP(B141,'[2]Defi-01-TC &amp; QC'!$C$4:$AF$191,29,0)</f>
        <v>0</v>
      </c>
      <c r="L141" s="46">
        <f>VLOOKUP(B141,'[2]Defi-01-TC &amp; QC'!$C$4:$AF$191,30,0)</f>
        <v>7</v>
      </c>
      <c r="M141" s="63">
        <f t="shared" si="2"/>
        <v>8000</v>
      </c>
    </row>
    <row r="142" spans="1:13" ht="15" customHeight="1">
      <c r="A142" s="44">
        <v>140</v>
      </c>
      <c r="B142" s="62">
        <v>829</v>
      </c>
      <c r="C142" s="6" t="s">
        <v>655</v>
      </c>
      <c r="D142" s="46">
        <f>VLOOKUP(B142,'[2]Defi-01-TC &amp; QC'!$C$4:$AF$191,22,0)</f>
        <v>31</v>
      </c>
      <c r="E142" s="46">
        <f>VLOOKUP(B142,'[2]Defi-01-TC &amp; QC'!$C$4:$AF$191,23,0)</f>
        <v>0</v>
      </c>
      <c r="F142" s="46">
        <f>VLOOKUP(B142,'[2]Defi-01-TC &amp; QC'!$C$4:$AF$191,24,0)</f>
        <v>0</v>
      </c>
      <c r="G142" s="46">
        <f>VLOOKUP(B142,'[2]Defi-01-TC &amp; QC'!$C$4:$AF$191,25,0)</f>
        <v>9</v>
      </c>
      <c r="H142" s="46">
        <f>VLOOKUP(B142,'[2]Defi-01-TC &amp; QC'!$C$4:$AF$191,26,0)</f>
        <v>0</v>
      </c>
      <c r="I142" s="46">
        <f>VLOOKUP(B142,'[2]Defi-01-TC &amp; QC'!$C$4:$AF$191,27,0)</f>
        <v>0</v>
      </c>
      <c r="J142" s="46">
        <f>VLOOKUP(B142,'[2]Defi-01-TC &amp; QC'!$C$4:$AF$191,28,0)</f>
        <v>0</v>
      </c>
      <c r="K142" s="46">
        <f>VLOOKUP(B142,'[2]Defi-01-TC &amp; QC'!$C$4:$AF$191,29,0)</f>
        <v>1</v>
      </c>
      <c r="L142" s="46">
        <f>VLOOKUP(B142,'[2]Defi-01-TC &amp; QC'!$C$4:$AF$191,30,0)</f>
        <v>1441</v>
      </c>
      <c r="M142" s="63">
        <f t="shared" si="2"/>
        <v>1491000</v>
      </c>
    </row>
    <row r="143" spans="1:13" ht="15" customHeight="1">
      <c r="A143" s="44">
        <v>141</v>
      </c>
      <c r="B143" s="62">
        <v>830</v>
      </c>
      <c r="C143" s="6" t="s">
        <v>792</v>
      </c>
      <c r="D143" s="46">
        <f>VLOOKUP(B143,'[2]Defi-01-TC &amp; QC'!$C$4:$AF$191,22,0)</f>
        <v>31</v>
      </c>
      <c r="E143" s="46">
        <f>VLOOKUP(B143,'[2]Defi-01-TC &amp; QC'!$C$4:$AF$191,23,0)</f>
        <v>0</v>
      </c>
      <c r="F143" s="46">
        <f>VLOOKUP(B143,'[2]Defi-01-TC &amp; QC'!$C$4:$AF$191,24,0)</f>
        <v>0</v>
      </c>
      <c r="G143" s="46">
        <f>VLOOKUP(B143,'[2]Defi-01-TC &amp; QC'!$C$4:$AF$191,25,0)</f>
        <v>3</v>
      </c>
      <c r="H143" s="46">
        <f>VLOOKUP(B143,'[2]Defi-01-TC &amp; QC'!$C$4:$AF$191,26,0)</f>
        <v>0</v>
      </c>
      <c r="I143" s="46">
        <f>VLOOKUP(B143,'[2]Defi-01-TC &amp; QC'!$C$4:$AF$191,27,0)</f>
        <v>0</v>
      </c>
      <c r="J143" s="46">
        <f>VLOOKUP(B143,'[2]Defi-01-TC &amp; QC'!$C$4:$AF$191,28,0)</f>
        <v>0</v>
      </c>
      <c r="K143" s="46">
        <f>VLOOKUP(B143,'[2]Defi-01-TC &amp; QC'!$C$4:$AF$191,29,0)</f>
        <v>0</v>
      </c>
      <c r="L143" s="46">
        <f>VLOOKUP(B143,'[2]Defi-01-TC &amp; QC'!$C$4:$AF$191,30,0)</f>
        <v>328</v>
      </c>
      <c r="M143" s="63">
        <f t="shared" si="2"/>
        <v>362000</v>
      </c>
    </row>
    <row r="144" spans="1:13" ht="15" customHeight="1">
      <c r="A144" s="44">
        <v>142</v>
      </c>
      <c r="B144" s="62">
        <v>832</v>
      </c>
      <c r="C144" s="6" t="s">
        <v>630</v>
      </c>
      <c r="D144" s="46">
        <f>VLOOKUP(B144,'[2]Defi-01-TC &amp; QC'!$C$4:$AF$191,22,0)</f>
        <v>2</v>
      </c>
      <c r="E144" s="46">
        <f>VLOOKUP(B144,'[2]Defi-01-TC &amp; QC'!$C$4:$AF$191,23,0)</f>
        <v>0</v>
      </c>
      <c r="F144" s="46">
        <f>VLOOKUP(B144,'[2]Defi-01-TC &amp; QC'!$C$4:$AF$191,24,0)</f>
        <v>0</v>
      </c>
      <c r="G144" s="46">
        <f>VLOOKUP(B144,'[2]Defi-01-TC &amp; QC'!$C$4:$AF$191,25,0)</f>
        <v>0</v>
      </c>
      <c r="H144" s="46">
        <f>VLOOKUP(B144,'[2]Defi-01-TC &amp; QC'!$C$4:$AF$191,26,0)</f>
        <v>0</v>
      </c>
      <c r="I144" s="46">
        <f>VLOOKUP(B144,'[2]Defi-01-TC &amp; QC'!$C$4:$AF$191,27,0)</f>
        <v>0</v>
      </c>
      <c r="J144" s="46">
        <f>VLOOKUP(B144,'[2]Defi-01-TC &amp; QC'!$C$4:$AF$191,28,0)</f>
        <v>0</v>
      </c>
      <c r="K144" s="46">
        <f>VLOOKUP(B144,'[2]Defi-01-TC &amp; QC'!$C$4:$AF$191,29,0)</f>
        <v>0</v>
      </c>
      <c r="L144" s="46">
        <f>VLOOKUP(B144,'[2]Defi-01-TC &amp; QC'!$C$4:$AF$191,30,0)</f>
        <v>37</v>
      </c>
      <c r="M144" s="63">
        <f t="shared" si="2"/>
        <v>39000</v>
      </c>
    </row>
    <row r="145" spans="1:13" ht="15" customHeight="1">
      <c r="A145" s="44">
        <v>143</v>
      </c>
      <c r="B145" s="62">
        <v>833</v>
      </c>
      <c r="C145" s="6" t="s">
        <v>897</v>
      </c>
      <c r="D145" s="46">
        <f>VLOOKUP(B145,'[2]Defi-01-TC &amp; QC'!$C$4:$AF$191,22,0)</f>
        <v>4</v>
      </c>
      <c r="E145" s="46">
        <f>VLOOKUP(B145,'[2]Defi-01-TC &amp; QC'!$C$4:$AF$191,23,0)</f>
        <v>0</v>
      </c>
      <c r="F145" s="46">
        <f>VLOOKUP(B145,'[2]Defi-01-TC &amp; QC'!$C$4:$AF$191,24,0)</f>
        <v>0</v>
      </c>
      <c r="G145" s="46">
        <f>VLOOKUP(B145,'[2]Defi-01-TC &amp; QC'!$C$4:$AF$191,25,0)</f>
        <v>4</v>
      </c>
      <c r="H145" s="46">
        <f>VLOOKUP(B145,'[2]Defi-01-TC &amp; QC'!$C$4:$AF$191,26,0)</f>
        <v>0</v>
      </c>
      <c r="I145" s="46">
        <f>VLOOKUP(B145,'[2]Defi-01-TC &amp; QC'!$C$4:$AF$191,27,0)</f>
        <v>0</v>
      </c>
      <c r="J145" s="46">
        <f>VLOOKUP(B145,'[2]Defi-01-TC &amp; QC'!$C$4:$AF$191,28,0)</f>
        <v>0</v>
      </c>
      <c r="K145" s="46">
        <f>VLOOKUP(B145,'[2]Defi-01-TC &amp; QC'!$C$4:$AF$191,29,0)</f>
        <v>0</v>
      </c>
      <c r="L145" s="46">
        <f>VLOOKUP(B145,'[2]Defi-01-TC &amp; QC'!$C$4:$AF$191,30,0)</f>
        <v>9</v>
      </c>
      <c r="M145" s="63">
        <f t="shared" si="2"/>
        <v>17000</v>
      </c>
    </row>
    <row r="146" spans="1:13" ht="15" customHeight="1">
      <c r="A146" s="44">
        <v>144</v>
      </c>
      <c r="B146" s="62">
        <v>834</v>
      </c>
      <c r="C146" s="6" t="s">
        <v>836</v>
      </c>
      <c r="D146" s="46">
        <f>VLOOKUP(B146,'[2]Defi-01-TC &amp; QC'!$C$4:$AF$191,22,0)</f>
        <v>10</v>
      </c>
      <c r="E146" s="46">
        <f>VLOOKUP(B146,'[2]Defi-01-TC &amp; QC'!$C$4:$AF$191,23,0)</f>
        <v>0</v>
      </c>
      <c r="F146" s="46">
        <f>VLOOKUP(B146,'[2]Defi-01-TC &amp; QC'!$C$4:$AF$191,24,0)</f>
        <v>0</v>
      </c>
      <c r="G146" s="46">
        <f>VLOOKUP(B146,'[2]Defi-01-TC &amp; QC'!$C$4:$AF$191,25,0)</f>
        <v>0</v>
      </c>
      <c r="H146" s="46">
        <f>VLOOKUP(B146,'[2]Defi-01-TC &amp; QC'!$C$4:$AF$191,26,0)</f>
        <v>0</v>
      </c>
      <c r="I146" s="46">
        <f>VLOOKUP(B146,'[2]Defi-01-TC &amp; QC'!$C$4:$AF$191,27,0)</f>
        <v>0</v>
      </c>
      <c r="J146" s="46">
        <f>VLOOKUP(B146,'[2]Defi-01-TC &amp; QC'!$C$4:$AF$191,28,0)</f>
        <v>0</v>
      </c>
      <c r="K146" s="46">
        <f>VLOOKUP(B146,'[2]Defi-01-TC &amp; QC'!$C$4:$AF$191,29,0)</f>
        <v>0</v>
      </c>
      <c r="L146" s="46">
        <f>VLOOKUP(B146,'[2]Defi-01-TC &amp; QC'!$C$4:$AF$191,30,0)</f>
        <v>256</v>
      </c>
      <c r="M146" s="63">
        <f t="shared" si="2"/>
        <v>266000</v>
      </c>
    </row>
    <row r="147" spans="1:13" ht="15" customHeight="1">
      <c r="A147" s="44">
        <v>145</v>
      </c>
      <c r="B147" s="62">
        <v>840</v>
      </c>
      <c r="C147" s="6" t="s">
        <v>631</v>
      </c>
      <c r="D147" s="46">
        <f>VLOOKUP(B147,'[2]Defi-01-TC &amp; QC'!$C$4:$AF$191,22,0)</f>
        <v>218</v>
      </c>
      <c r="E147" s="46">
        <f>VLOOKUP(B147,'[2]Defi-01-TC &amp; QC'!$C$4:$AF$191,23,0)</f>
        <v>0</v>
      </c>
      <c r="F147" s="46">
        <f>VLOOKUP(B147,'[2]Defi-01-TC &amp; QC'!$C$4:$AF$191,24,0)</f>
        <v>0</v>
      </c>
      <c r="G147" s="46">
        <f>VLOOKUP(B147,'[2]Defi-01-TC &amp; QC'!$C$4:$AF$191,25,0)</f>
        <v>4</v>
      </c>
      <c r="H147" s="46">
        <f>VLOOKUP(B147,'[2]Defi-01-TC &amp; QC'!$C$4:$AF$191,26,0)</f>
        <v>0</v>
      </c>
      <c r="I147" s="46">
        <f>VLOOKUP(B147,'[2]Defi-01-TC &amp; QC'!$C$4:$AF$191,27,0)</f>
        <v>0</v>
      </c>
      <c r="J147" s="46">
        <f>VLOOKUP(B147,'[2]Defi-01-TC &amp; QC'!$C$4:$AF$191,28,0)</f>
        <v>0</v>
      </c>
      <c r="K147" s="46">
        <f>VLOOKUP(B147,'[2]Defi-01-TC &amp; QC'!$C$4:$AF$191,29,0)</f>
        <v>3</v>
      </c>
      <c r="L147" s="46">
        <f>VLOOKUP(B147,'[2]Defi-01-TC &amp; QC'!$C$4:$AF$191,30,0)</f>
        <v>4427</v>
      </c>
      <c r="M147" s="63">
        <f t="shared" si="2"/>
        <v>4679000</v>
      </c>
    </row>
    <row r="148" spans="1:13" ht="15" customHeight="1">
      <c r="A148" s="44">
        <v>146</v>
      </c>
      <c r="B148" s="62">
        <v>841</v>
      </c>
      <c r="C148" s="6" t="s">
        <v>632</v>
      </c>
      <c r="D148" s="46">
        <f>VLOOKUP(B148,'[2]Defi-01-TC &amp; QC'!$C$4:$AF$191,22,0)</f>
        <v>99</v>
      </c>
      <c r="E148" s="46">
        <f>VLOOKUP(B148,'[2]Defi-01-TC &amp; QC'!$C$4:$AF$191,23,0)</f>
        <v>0</v>
      </c>
      <c r="F148" s="46">
        <f>VLOOKUP(B148,'[2]Defi-01-TC &amp; QC'!$C$4:$AF$191,24,0)</f>
        <v>0</v>
      </c>
      <c r="G148" s="46">
        <f>VLOOKUP(B148,'[2]Defi-01-TC &amp; QC'!$C$4:$AF$191,25,0)</f>
        <v>3</v>
      </c>
      <c r="H148" s="46">
        <f>VLOOKUP(B148,'[2]Defi-01-TC &amp; QC'!$C$4:$AF$191,26,0)</f>
        <v>1</v>
      </c>
      <c r="I148" s="46">
        <f>VLOOKUP(B148,'[2]Defi-01-TC &amp; QC'!$C$4:$AF$191,27,0)</f>
        <v>0</v>
      </c>
      <c r="J148" s="46">
        <f>VLOOKUP(B148,'[2]Defi-01-TC &amp; QC'!$C$4:$AF$191,28,0)</f>
        <v>0</v>
      </c>
      <c r="K148" s="46">
        <f>VLOOKUP(B148,'[2]Defi-01-TC &amp; QC'!$C$4:$AF$191,29,0)</f>
        <v>4</v>
      </c>
      <c r="L148" s="46">
        <f>VLOOKUP(B148,'[2]Defi-01-TC &amp; QC'!$C$4:$AF$191,30,0)</f>
        <v>4807</v>
      </c>
      <c r="M148" s="63">
        <f t="shared" si="2"/>
        <v>4999000</v>
      </c>
    </row>
    <row r="149" spans="1:13" ht="15" customHeight="1">
      <c r="A149" s="44">
        <v>147</v>
      </c>
      <c r="B149" s="62">
        <v>842</v>
      </c>
      <c r="C149" s="6" t="s">
        <v>854</v>
      </c>
      <c r="D149" s="46">
        <f>VLOOKUP(B149,'[2]Defi-01-TC &amp; QC'!$C$4:$AF$191,22,0)</f>
        <v>32</v>
      </c>
      <c r="E149" s="46">
        <f>VLOOKUP(B149,'[2]Defi-01-TC &amp; QC'!$C$4:$AF$191,23,0)</f>
        <v>0</v>
      </c>
      <c r="F149" s="46">
        <f>VLOOKUP(B149,'[2]Defi-01-TC &amp; QC'!$C$4:$AF$191,24,0)</f>
        <v>0</v>
      </c>
      <c r="G149" s="46">
        <f>VLOOKUP(B149,'[2]Defi-01-TC &amp; QC'!$C$4:$AF$191,25,0)</f>
        <v>4</v>
      </c>
      <c r="H149" s="46">
        <f>VLOOKUP(B149,'[2]Defi-01-TC &amp; QC'!$C$4:$AF$191,26,0)</f>
        <v>0</v>
      </c>
      <c r="I149" s="46">
        <f>VLOOKUP(B149,'[2]Defi-01-TC &amp; QC'!$C$4:$AF$191,27,0)</f>
        <v>0</v>
      </c>
      <c r="J149" s="46">
        <f>VLOOKUP(B149,'[2]Defi-01-TC &amp; QC'!$C$4:$AF$191,28,0)</f>
        <v>0</v>
      </c>
      <c r="K149" s="46">
        <f>VLOOKUP(B149,'[2]Defi-01-TC &amp; QC'!$C$4:$AF$191,29,0)</f>
        <v>0</v>
      </c>
      <c r="L149" s="46">
        <f>VLOOKUP(B149,'[2]Defi-01-TC &amp; QC'!$C$4:$AF$191,30,0)</f>
        <v>467</v>
      </c>
      <c r="M149" s="63">
        <f t="shared" si="2"/>
        <v>503000</v>
      </c>
    </row>
    <row r="150" spans="1:13" ht="15" customHeight="1">
      <c r="A150" s="44">
        <v>148</v>
      </c>
      <c r="B150" s="62">
        <v>843</v>
      </c>
      <c r="C150" s="6" t="s">
        <v>633</v>
      </c>
      <c r="D150" s="46">
        <f>VLOOKUP(B150,'[2]Defi-01-TC &amp; QC'!$C$4:$AF$191,22,0)</f>
        <v>218</v>
      </c>
      <c r="E150" s="46">
        <f>VLOOKUP(B150,'[2]Defi-01-TC &amp; QC'!$C$4:$AF$191,23,0)</f>
        <v>0</v>
      </c>
      <c r="F150" s="46">
        <f>VLOOKUP(B150,'[2]Defi-01-TC &amp; QC'!$C$4:$AF$191,24,0)</f>
        <v>0</v>
      </c>
      <c r="G150" s="46">
        <f>VLOOKUP(B150,'[2]Defi-01-TC &amp; QC'!$C$4:$AF$191,25,0)</f>
        <v>18</v>
      </c>
      <c r="H150" s="46">
        <f>VLOOKUP(B150,'[2]Defi-01-TC &amp; QC'!$C$4:$AF$191,26,0)</f>
        <v>5</v>
      </c>
      <c r="I150" s="46">
        <f>VLOOKUP(B150,'[2]Defi-01-TC &amp; QC'!$C$4:$AF$191,27,0)</f>
        <v>1</v>
      </c>
      <c r="J150" s="46">
        <f>VLOOKUP(B150,'[2]Defi-01-TC &amp; QC'!$C$4:$AF$191,28,0)</f>
        <v>0</v>
      </c>
      <c r="K150" s="46">
        <f>VLOOKUP(B150,'[2]Defi-01-TC &amp; QC'!$C$4:$AF$191,29,0)</f>
        <v>0</v>
      </c>
      <c r="L150" s="46">
        <f>VLOOKUP(B150,'[2]Defi-01-TC &amp; QC'!$C$4:$AF$191,30,0)</f>
        <v>3463</v>
      </c>
      <c r="M150" s="63">
        <f t="shared" si="2"/>
        <v>3950000</v>
      </c>
    </row>
    <row r="151" spans="1:13" ht="15" customHeight="1">
      <c r="A151" s="44">
        <v>149</v>
      </c>
      <c r="B151" s="62">
        <v>844</v>
      </c>
      <c r="C151" s="6" t="s">
        <v>634</v>
      </c>
      <c r="D151" s="46">
        <f>VLOOKUP(B151,'[2]Defi-01-TC &amp; QC'!$C$4:$AF$191,22,0)</f>
        <v>28</v>
      </c>
      <c r="E151" s="46">
        <f>VLOOKUP(B151,'[2]Defi-01-TC &amp; QC'!$C$4:$AF$191,23,0)</f>
        <v>0</v>
      </c>
      <c r="F151" s="46">
        <f>VLOOKUP(B151,'[2]Defi-01-TC &amp; QC'!$C$4:$AF$191,24,0)</f>
        <v>0</v>
      </c>
      <c r="G151" s="46">
        <f>VLOOKUP(B151,'[2]Defi-01-TC &amp; QC'!$C$4:$AF$191,25,0)</f>
        <v>1</v>
      </c>
      <c r="H151" s="46">
        <f>VLOOKUP(B151,'[2]Defi-01-TC &amp; QC'!$C$4:$AF$191,26,0)</f>
        <v>0</v>
      </c>
      <c r="I151" s="46">
        <f>VLOOKUP(B151,'[2]Defi-01-TC &amp; QC'!$C$4:$AF$191,27,0)</f>
        <v>0</v>
      </c>
      <c r="J151" s="46">
        <f>VLOOKUP(B151,'[2]Defi-01-TC &amp; QC'!$C$4:$AF$191,28,0)</f>
        <v>0</v>
      </c>
      <c r="K151" s="46">
        <f>VLOOKUP(B151,'[2]Defi-01-TC &amp; QC'!$C$4:$AF$191,29,0)</f>
        <v>2</v>
      </c>
      <c r="L151" s="46">
        <f>VLOOKUP(B151,'[2]Defi-01-TC &amp; QC'!$C$4:$AF$191,30,0)</f>
        <v>720</v>
      </c>
      <c r="M151" s="63">
        <f t="shared" si="2"/>
        <v>769000</v>
      </c>
    </row>
    <row r="152" spans="1:13" ht="15" customHeight="1">
      <c r="A152" s="44">
        <v>150</v>
      </c>
      <c r="B152" s="62">
        <v>847</v>
      </c>
      <c r="C152" s="6" t="s">
        <v>635</v>
      </c>
      <c r="D152" s="46">
        <f>VLOOKUP(B152,'[2]Defi-01-TC &amp; QC'!$C$4:$AF$191,22,0)</f>
        <v>85</v>
      </c>
      <c r="E152" s="46">
        <f>VLOOKUP(B152,'[2]Defi-01-TC &amp; QC'!$C$4:$AF$191,23,0)</f>
        <v>0</v>
      </c>
      <c r="F152" s="46">
        <f>VLOOKUP(B152,'[2]Defi-01-TC &amp; QC'!$C$4:$AF$191,24,0)</f>
        <v>0</v>
      </c>
      <c r="G152" s="46">
        <f>VLOOKUP(B152,'[2]Defi-01-TC &amp; QC'!$C$4:$AF$191,25,0)</f>
        <v>4</v>
      </c>
      <c r="H152" s="46">
        <f>VLOOKUP(B152,'[2]Defi-01-TC &amp; QC'!$C$4:$AF$191,26,0)</f>
        <v>0</v>
      </c>
      <c r="I152" s="46">
        <f>VLOOKUP(B152,'[2]Defi-01-TC &amp; QC'!$C$4:$AF$191,27,0)</f>
        <v>0</v>
      </c>
      <c r="J152" s="46">
        <f>VLOOKUP(B152,'[2]Defi-01-TC &amp; QC'!$C$4:$AF$191,28,0)</f>
        <v>0</v>
      </c>
      <c r="K152" s="46">
        <f>VLOOKUP(B152,'[2]Defi-01-TC &amp; QC'!$C$4:$AF$191,29,0)</f>
        <v>0</v>
      </c>
      <c r="L152" s="46">
        <f>VLOOKUP(B152,'[2]Defi-01-TC &amp; QC'!$C$4:$AF$191,30,0)</f>
        <v>884</v>
      </c>
      <c r="M152" s="63">
        <f t="shared" si="2"/>
        <v>973000</v>
      </c>
    </row>
    <row r="153" spans="1:13" ht="15" customHeight="1">
      <c r="A153" s="44">
        <v>151</v>
      </c>
      <c r="B153" s="62">
        <v>852</v>
      </c>
      <c r="C153" s="6" t="s">
        <v>636</v>
      </c>
      <c r="D153" s="46">
        <f>VLOOKUP(B153,'[2]Defi-01-TC &amp; QC'!$C$4:$AF$191,22,0)</f>
        <v>39</v>
      </c>
      <c r="E153" s="46">
        <f>VLOOKUP(B153,'[2]Defi-01-TC &amp; QC'!$C$4:$AF$191,23,0)</f>
        <v>1</v>
      </c>
      <c r="F153" s="46">
        <f>VLOOKUP(B153,'[2]Defi-01-TC &amp; QC'!$C$4:$AF$191,24,0)</f>
        <v>0</v>
      </c>
      <c r="G153" s="46">
        <f>VLOOKUP(B153,'[2]Defi-01-TC &amp; QC'!$C$4:$AF$191,25,0)</f>
        <v>35</v>
      </c>
      <c r="H153" s="46">
        <f>VLOOKUP(B153,'[2]Defi-01-TC &amp; QC'!$C$4:$AF$191,26,0)</f>
        <v>0</v>
      </c>
      <c r="I153" s="46">
        <f>VLOOKUP(B153,'[2]Defi-01-TC &amp; QC'!$C$4:$AF$191,27,0)</f>
        <v>0</v>
      </c>
      <c r="J153" s="46">
        <f>VLOOKUP(B153,'[2]Defi-01-TC &amp; QC'!$C$4:$AF$191,28,0)</f>
        <v>0</v>
      </c>
      <c r="K153" s="46">
        <f>VLOOKUP(B153,'[2]Defi-01-TC &amp; QC'!$C$4:$AF$191,29,0)</f>
        <v>0</v>
      </c>
      <c r="L153" s="46">
        <f>VLOOKUP(B153,'[2]Defi-01-TC &amp; QC'!$C$4:$AF$191,30,0)</f>
        <v>2499</v>
      </c>
      <c r="M153" s="63">
        <f t="shared" si="2"/>
        <v>2623000</v>
      </c>
    </row>
    <row r="154" spans="1:13" ht="15" customHeight="1">
      <c r="A154" s="44">
        <v>152</v>
      </c>
      <c r="B154" s="62">
        <v>854</v>
      </c>
      <c r="C154" s="6" t="s">
        <v>637</v>
      </c>
      <c r="D154" s="46">
        <f>VLOOKUP(B154,'[2]Defi-01-TC &amp; QC'!$C$4:$AF$191,22,0)</f>
        <v>599</v>
      </c>
      <c r="E154" s="46">
        <f>VLOOKUP(B154,'[2]Defi-01-TC &amp; QC'!$C$4:$AF$191,23,0)</f>
        <v>0</v>
      </c>
      <c r="F154" s="46">
        <f>VLOOKUP(B154,'[2]Defi-01-TC &amp; QC'!$C$4:$AF$191,24,0)</f>
        <v>0</v>
      </c>
      <c r="G154" s="46">
        <f>VLOOKUP(B154,'[2]Defi-01-TC &amp; QC'!$C$4:$AF$191,25,0)</f>
        <v>105</v>
      </c>
      <c r="H154" s="46">
        <f>VLOOKUP(B154,'[2]Defi-01-TC &amp; QC'!$C$4:$AF$191,26,0)</f>
        <v>0</v>
      </c>
      <c r="I154" s="46">
        <f>VLOOKUP(B154,'[2]Defi-01-TC &amp; QC'!$C$4:$AF$191,27,0)</f>
        <v>2</v>
      </c>
      <c r="J154" s="46">
        <f>VLOOKUP(B154,'[2]Defi-01-TC &amp; QC'!$C$4:$AF$191,28,0)</f>
        <v>0</v>
      </c>
      <c r="K154" s="46">
        <f>VLOOKUP(B154,'[2]Defi-01-TC &amp; QC'!$C$4:$AF$191,29,0)</f>
        <v>8</v>
      </c>
      <c r="L154" s="46">
        <f>VLOOKUP(B154,'[2]Defi-01-TC &amp; QC'!$C$4:$AF$191,30,0)</f>
        <v>21393</v>
      </c>
      <c r="M154" s="63">
        <f t="shared" si="2"/>
        <v>22179000</v>
      </c>
    </row>
    <row r="155" spans="1:13" ht="15" customHeight="1">
      <c r="A155" s="44">
        <v>153</v>
      </c>
      <c r="B155" s="62">
        <v>855</v>
      </c>
      <c r="C155" s="6" t="s">
        <v>967</v>
      </c>
      <c r="D155" s="46">
        <f>VLOOKUP(B155,'[2]Defi-01-TC &amp; QC'!$C$4:$AF$191,22,0)</f>
        <v>7</v>
      </c>
      <c r="E155" s="46">
        <f>VLOOKUP(B155,'[2]Defi-01-TC &amp; QC'!$C$4:$AF$191,23,0)</f>
        <v>0</v>
      </c>
      <c r="F155" s="46">
        <f>VLOOKUP(B155,'[2]Defi-01-TC &amp; QC'!$C$4:$AF$191,24,0)</f>
        <v>0</v>
      </c>
      <c r="G155" s="46">
        <f>VLOOKUP(B155,'[2]Defi-01-TC &amp; QC'!$C$4:$AF$191,25,0)</f>
        <v>2</v>
      </c>
      <c r="H155" s="46">
        <f>VLOOKUP(B155,'[2]Defi-01-TC &amp; QC'!$C$4:$AF$191,26,0)</f>
        <v>0</v>
      </c>
      <c r="I155" s="46">
        <f>VLOOKUP(B155,'[2]Defi-01-TC &amp; QC'!$C$4:$AF$191,27,0)</f>
        <v>0</v>
      </c>
      <c r="J155" s="46">
        <f>VLOOKUP(B155,'[2]Defi-01-TC &amp; QC'!$C$4:$AF$191,28,0)</f>
        <v>0</v>
      </c>
      <c r="K155" s="46">
        <f>VLOOKUP(B155,'[2]Defi-01-TC &amp; QC'!$C$4:$AF$191,29,0)</f>
        <v>0</v>
      </c>
      <c r="L155" s="46">
        <f>VLOOKUP(B155,'[2]Defi-01-TC &amp; QC'!$C$4:$AF$191,30,0)</f>
        <v>676</v>
      </c>
      <c r="M155" s="63">
        <f t="shared" si="2"/>
        <v>685000</v>
      </c>
    </row>
    <row r="156" spans="1:13" ht="15" customHeight="1">
      <c r="A156" s="44">
        <v>154</v>
      </c>
      <c r="B156" s="62">
        <v>857</v>
      </c>
      <c r="C156" s="6" t="s">
        <v>757</v>
      </c>
      <c r="D156" s="46">
        <f>VLOOKUP(B156,'[2]Defi-01-TC &amp; QC'!$C$4:$AF$191,22,0)</f>
        <v>29</v>
      </c>
      <c r="E156" s="46">
        <f>VLOOKUP(B156,'[2]Defi-01-TC &amp; QC'!$C$4:$AF$191,23,0)</f>
        <v>0</v>
      </c>
      <c r="F156" s="46">
        <f>VLOOKUP(B156,'[2]Defi-01-TC &amp; QC'!$C$4:$AF$191,24,0)</f>
        <v>0</v>
      </c>
      <c r="G156" s="46">
        <f>VLOOKUP(B156,'[2]Defi-01-TC &amp; QC'!$C$4:$AF$191,25,0)</f>
        <v>1</v>
      </c>
      <c r="H156" s="46">
        <f>VLOOKUP(B156,'[2]Defi-01-TC &amp; QC'!$C$4:$AF$191,26,0)</f>
        <v>0</v>
      </c>
      <c r="I156" s="46">
        <f>VLOOKUP(B156,'[2]Defi-01-TC &amp; QC'!$C$4:$AF$191,27,0)</f>
        <v>0</v>
      </c>
      <c r="J156" s="46">
        <f>VLOOKUP(B156,'[2]Defi-01-TC &amp; QC'!$C$4:$AF$191,28,0)</f>
        <v>0</v>
      </c>
      <c r="K156" s="46">
        <f>VLOOKUP(B156,'[2]Defi-01-TC &amp; QC'!$C$4:$AF$191,29,0)</f>
        <v>0</v>
      </c>
      <c r="L156" s="46">
        <f>VLOOKUP(B156,'[2]Defi-01-TC &amp; QC'!$C$4:$AF$191,30,0)</f>
        <v>708</v>
      </c>
      <c r="M156" s="63">
        <f t="shared" si="2"/>
        <v>738000</v>
      </c>
    </row>
    <row r="157" spans="1:13" ht="15" customHeight="1">
      <c r="A157" s="44">
        <v>155</v>
      </c>
      <c r="B157" s="62">
        <v>858</v>
      </c>
      <c r="C157" s="6" t="s">
        <v>861</v>
      </c>
      <c r="D157" s="46">
        <f>VLOOKUP(B157,'[2]Defi-01-TC &amp; QC'!$C$4:$AF$191,22,0)</f>
        <v>0</v>
      </c>
      <c r="E157" s="46">
        <f>VLOOKUP(B157,'[2]Defi-01-TC &amp; QC'!$C$4:$AF$191,23,0)</f>
        <v>0</v>
      </c>
      <c r="F157" s="46">
        <f>VLOOKUP(B157,'[2]Defi-01-TC &amp; QC'!$C$4:$AF$191,24,0)</f>
        <v>0</v>
      </c>
      <c r="G157" s="46">
        <f>VLOOKUP(B157,'[2]Defi-01-TC &amp; QC'!$C$4:$AF$191,25,0)</f>
        <v>0</v>
      </c>
      <c r="H157" s="46">
        <f>VLOOKUP(B157,'[2]Defi-01-TC &amp; QC'!$C$4:$AF$191,26,0)</f>
        <v>0</v>
      </c>
      <c r="I157" s="46">
        <f>VLOOKUP(B157,'[2]Defi-01-TC &amp; QC'!$C$4:$AF$191,27,0)</f>
        <v>0</v>
      </c>
      <c r="J157" s="46">
        <f>VLOOKUP(B157,'[2]Defi-01-TC &amp; QC'!$C$4:$AF$191,28,0)</f>
        <v>0</v>
      </c>
      <c r="K157" s="46">
        <f>VLOOKUP(B157,'[2]Defi-01-TC &amp; QC'!$C$4:$AF$191,29,0)</f>
        <v>0</v>
      </c>
      <c r="L157" s="46">
        <f>VLOOKUP(B157,'[2]Defi-01-TC &amp; QC'!$C$4:$AF$191,30,0)</f>
        <v>1</v>
      </c>
      <c r="M157" s="63">
        <f t="shared" si="2"/>
        <v>1000</v>
      </c>
    </row>
    <row r="158" spans="1:13" ht="15" customHeight="1">
      <c r="A158" s="44">
        <v>156</v>
      </c>
      <c r="B158" s="62">
        <v>859</v>
      </c>
      <c r="C158" s="6" t="s">
        <v>878</v>
      </c>
      <c r="D158" s="46">
        <f>VLOOKUP(B158,'[2]Defi-01-TC &amp; QC'!$C$4:$AF$191,22,0)</f>
        <v>0</v>
      </c>
      <c r="E158" s="46">
        <f>VLOOKUP(B158,'[2]Defi-01-TC &amp; QC'!$C$4:$AF$191,23,0)</f>
        <v>0</v>
      </c>
      <c r="F158" s="46">
        <f>VLOOKUP(B158,'[2]Defi-01-TC &amp; QC'!$C$4:$AF$191,24,0)</f>
        <v>0</v>
      </c>
      <c r="G158" s="46">
        <f>VLOOKUP(B158,'[2]Defi-01-TC &amp; QC'!$C$4:$AF$191,25,0)</f>
        <v>0</v>
      </c>
      <c r="H158" s="46">
        <f>VLOOKUP(B158,'[2]Defi-01-TC &amp; QC'!$C$4:$AF$191,26,0)</f>
        <v>0</v>
      </c>
      <c r="I158" s="46">
        <f>VLOOKUP(B158,'[2]Defi-01-TC &amp; QC'!$C$4:$AF$191,27,0)</f>
        <v>0</v>
      </c>
      <c r="J158" s="46">
        <f>VLOOKUP(B158,'[2]Defi-01-TC &amp; QC'!$C$4:$AF$191,28,0)</f>
        <v>0</v>
      </c>
      <c r="K158" s="46">
        <f>VLOOKUP(B158,'[2]Defi-01-TC &amp; QC'!$C$4:$AF$191,29,0)</f>
        <v>0</v>
      </c>
      <c r="L158" s="46">
        <f>VLOOKUP(B158,'[2]Defi-01-TC &amp; QC'!$C$4:$AF$191,30,0)</f>
        <v>0</v>
      </c>
      <c r="M158" s="63">
        <f t="shared" si="2"/>
        <v>0</v>
      </c>
    </row>
    <row r="159" spans="1:13" ht="15" customHeight="1">
      <c r="A159" s="44">
        <v>157</v>
      </c>
      <c r="B159" s="62">
        <v>863</v>
      </c>
      <c r="C159" s="6" t="s">
        <v>862</v>
      </c>
      <c r="D159" s="46">
        <f>VLOOKUP(B159,'[2]Defi-01-TC &amp; QC'!$C$4:$AF$191,22,0)</f>
        <v>433</v>
      </c>
      <c r="E159" s="46">
        <f>VLOOKUP(B159,'[2]Defi-01-TC &amp; QC'!$C$4:$AF$191,23,0)</f>
        <v>0</v>
      </c>
      <c r="F159" s="46">
        <f>VLOOKUP(B159,'[2]Defi-01-TC &amp; QC'!$C$4:$AF$191,24,0)</f>
        <v>0</v>
      </c>
      <c r="G159" s="46">
        <f>VLOOKUP(B159,'[2]Defi-01-TC &amp; QC'!$C$4:$AF$191,25,0)</f>
        <v>30</v>
      </c>
      <c r="H159" s="46">
        <f>VLOOKUP(B159,'[2]Defi-01-TC &amp; QC'!$C$4:$AF$191,26,0)</f>
        <v>0</v>
      </c>
      <c r="I159" s="46">
        <f>VLOOKUP(B159,'[2]Defi-01-TC &amp; QC'!$C$4:$AF$191,27,0)</f>
        <v>0</v>
      </c>
      <c r="J159" s="46">
        <f>VLOOKUP(B159,'[2]Defi-01-TC &amp; QC'!$C$4:$AF$191,28,0)</f>
        <v>0</v>
      </c>
      <c r="K159" s="46">
        <f>VLOOKUP(B159,'[2]Defi-01-TC &amp; QC'!$C$4:$AF$191,29,0)</f>
        <v>9</v>
      </c>
      <c r="L159" s="46">
        <f>VLOOKUP(B159,'[2]Defi-01-TC &amp; QC'!$C$4:$AF$191,30,0)</f>
        <v>20306</v>
      </c>
      <c r="M159" s="63">
        <f t="shared" si="2"/>
        <v>20859000</v>
      </c>
    </row>
    <row r="160" spans="1:13" ht="15" customHeight="1">
      <c r="A160" s="44">
        <v>158</v>
      </c>
      <c r="B160" s="62">
        <v>866</v>
      </c>
      <c r="C160" s="6" t="s">
        <v>639</v>
      </c>
      <c r="D160" s="46">
        <f>VLOOKUP(B160,'[2]Defi-01-TC &amp; QC'!$C$4:$AF$191,22,0)</f>
        <v>0</v>
      </c>
      <c r="E160" s="46">
        <f>VLOOKUP(B160,'[2]Defi-01-TC &amp; QC'!$C$4:$AF$191,23,0)</f>
        <v>0</v>
      </c>
      <c r="F160" s="46">
        <f>VLOOKUP(B160,'[2]Defi-01-TC &amp; QC'!$C$4:$AF$191,24,0)</f>
        <v>0</v>
      </c>
      <c r="G160" s="46">
        <f>VLOOKUP(B160,'[2]Defi-01-TC &amp; QC'!$C$4:$AF$191,25,0)</f>
        <v>0</v>
      </c>
      <c r="H160" s="46">
        <f>VLOOKUP(B160,'[2]Defi-01-TC &amp; QC'!$C$4:$AF$191,26,0)</f>
        <v>0</v>
      </c>
      <c r="I160" s="46">
        <f>VLOOKUP(B160,'[2]Defi-01-TC &amp; QC'!$C$4:$AF$191,27,0)</f>
        <v>0</v>
      </c>
      <c r="J160" s="46">
        <f>VLOOKUP(B160,'[2]Defi-01-TC &amp; QC'!$C$4:$AF$191,28,0)</f>
        <v>0</v>
      </c>
      <c r="K160" s="46">
        <f>VLOOKUP(B160,'[2]Defi-01-TC &amp; QC'!$C$4:$AF$191,29,0)</f>
        <v>0</v>
      </c>
      <c r="L160" s="46">
        <f>VLOOKUP(B160,'[2]Defi-01-TC &amp; QC'!$C$4:$AF$191,30,0)</f>
        <v>36</v>
      </c>
      <c r="M160" s="63">
        <f t="shared" si="2"/>
        <v>36000</v>
      </c>
    </row>
    <row r="161" spans="1:13" ht="15" customHeight="1">
      <c r="A161" s="44">
        <v>159</v>
      </c>
      <c r="B161" s="62">
        <v>867</v>
      </c>
      <c r="C161" s="6" t="s">
        <v>640</v>
      </c>
      <c r="D161" s="46">
        <f>VLOOKUP(B161,'[2]Defi-01-TC &amp; QC'!$C$4:$AF$191,22,0)</f>
        <v>82</v>
      </c>
      <c r="E161" s="46">
        <f>VLOOKUP(B161,'[2]Defi-01-TC &amp; QC'!$C$4:$AF$191,23,0)</f>
        <v>0</v>
      </c>
      <c r="F161" s="46">
        <f>VLOOKUP(B161,'[2]Defi-01-TC &amp; QC'!$C$4:$AF$191,24,0)</f>
        <v>0</v>
      </c>
      <c r="G161" s="46">
        <f>VLOOKUP(B161,'[2]Defi-01-TC &amp; QC'!$C$4:$AF$191,25,0)</f>
        <v>11</v>
      </c>
      <c r="H161" s="46">
        <f>VLOOKUP(B161,'[2]Defi-01-TC &amp; QC'!$C$4:$AF$191,26,0)</f>
        <v>0</v>
      </c>
      <c r="I161" s="46">
        <f>VLOOKUP(B161,'[2]Defi-01-TC &amp; QC'!$C$4:$AF$191,27,0)</f>
        <v>0</v>
      </c>
      <c r="J161" s="46">
        <f>VLOOKUP(B161,'[2]Defi-01-TC &amp; QC'!$C$4:$AF$191,28,0)</f>
        <v>0</v>
      </c>
      <c r="K161" s="46">
        <f>VLOOKUP(B161,'[2]Defi-01-TC &amp; QC'!$C$4:$AF$191,29,0)</f>
        <v>4</v>
      </c>
      <c r="L161" s="46">
        <f>VLOOKUP(B161,'[2]Defi-01-TC &amp; QC'!$C$4:$AF$191,30,0)</f>
        <v>1864</v>
      </c>
      <c r="M161" s="63">
        <f t="shared" si="2"/>
        <v>1997000</v>
      </c>
    </row>
    <row r="162" spans="1:13" ht="15" customHeight="1">
      <c r="A162" s="44">
        <v>160</v>
      </c>
      <c r="B162" s="62">
        <v>868</v>
      </c>
      <c r="C162" s="6" t="s">
        <v>830</v>
      </c>
      <c r="D162" s="46">
        <f>VLOOKUP(B162,'[2]Defi-01-TC &amp; QC'!$C$4:$AF$191,22,0)</f>
        <v>0</v>
      </c>
      <c r="E162" s="46">
        <f>VLOOKUP(B162,'[2]Defi-01-TC &amp; QC'!$C$4:$AF$191,23,0)</f>
        <v>0</v>
      </c>
      <c r="F162" s="46">
        <f>VLOOKUP(B162,'[2]Defi-01-TC &amp; QC'!$C$4:$AF$191,24,0)</f>
        <v>0</v>
      </c>
      <c r="G162" s="46">
        <f>VLOOKUP(B162,'[2]Defi-01-TC &amp; QC'!$C$4:$AF$191,25,0)</f>
        <v>0</v>
      </c>
      <c r="H162" s="46">
        <f>VLOOKUP(B162,'[2]Defi-01-TC &amp; QC'!$C$4:$AF$191,26,0)</f>
        <v>0</v>
      </c>
      <c r="I162" s="46">
        <f>VLOOKUP(B162,'[2]Defi-01-TC &amp; QC'!$C$4:$AF$191,27,0)</f>
        <v>1</v>
      </c>
      <c r="J162" s="46">
        <f>VLOOKUP(B162,'[2]Defi-01-TC &amp; QC'!$C$4:$AF$191,28,0)</f>
        <v>0</v>
      </c>
      <c r="K162" s="46">
        <f>VLOOKUP(B162,'[2]Defi-01-TC &amp; QC'!$C$4:$AF$191,29,0)</f>
        <v>0</v>
      </c>
      <c r="L162" s="46">
        <f>VLOOKUP(B162,'[2]Defi-01-TC &amp; QC'!$C$4:$AF$191,30,0)</f>
        <v>78</v>
      </c>
      <c r="M162" s="63">
        <f t="shared" si="2"/>
        <v>79000</v>
      </c>
    </row>
    <row r="163" spans="1:13" ht="15" customHeight="1">
      <c r="A163" s="44">
        <v>161</v>
      </c>
      <c r="B163" s="62">
        <v>869</v>
      </c>
      <c r="C163" s="6" t="s">
        <v>758</v>
      </c>
      <c r="D163" s="46">
        <f>VLOOKUP(B163,'[2]Defi-01-TC &amp; QC'!$C$4:$AF$191,22,0)</f>
        <v>6</v>
      </c>
      <c r="E163" s="46">
        <f>VLOOKUP(B163,'[2]Defi-01-TC &amp; QC'!$C$4:$AF$191,23,0)</f>
        <v>0</v>
      </c>
      <c r="F163" s="46">
        <f>VLOOKUP(B163,'[2]Defi-01-TC &amp; QC'!$C$4:$AF$191,24,0)</f>
        <v>0</v>
      </c>
      <c r="G163" s="46">
        <f>VLOOKUP(B163,'[2]Defi-01-TC &amp; QC'!$C$4:$AF$191,25,0)</f>
        <v>0</v>
      </c>
      <c r="H163" s="46">
        <f>VLOOKUP(B163,'[2]Defi-01-TC &amp; QC'!$C$4:$AF$191,26,0)</f>
        <v>0</v>
      </c>
      <c r="I163" s="46">
        <f>VLOOKUP(B163,'[2]Defi-01-TC &amp; QC'!$C$4:$AF$191,27,0)</f>
        <v>0</v>
      </c>
      <c r="J163" s="46">
        <f>VLOOKUP(B163,'[2]Defi-01-TC &amp; QC'!$C$4:$AF$191,28,0)</f>
        <v>0</v>
      </c>
      <c r="K163" s="46">
        <f>VLOOKUP(B163,'[2]Defi-01-TC &amp; QC'!$C$4:$AF$191,29,0)</f>
        <v>0</v>
      </c>
      <c r="L163" s="46">
        <f>VLOOKUP(B163,'[2]Defi-01-TC &amp; QC'!$C$4:$AF$191,30,0)</f>
        <v>97</v>
      </c>
      <c r="M163" s="63">
        <f t="shared" si="2"/>
        <v>103000</v>
      </c>
    </row>
    <row r="164" spans="1:13" ht="15" customHeight="1">
      <c r="A164" s="44">
        <v>162</v>
      </c>
      <c r="B164" s="62">
        <v>870</v>
      </c>
      <c r="C164" s="6" t="s">
        <v>793</v>
      </c>
      <c r="D164" s="46">
        <f>VLOOKUP(B164,'[2]Defi-01-TC &amp; QC'!$C$4:$AF$191,22,0)</f>
        <v>1231</v>
      </c>
      <c r="E164" s="46">
        <f>VLOOKUP(B164,'[2]Defi-01-TC &amp; QC'!$C$4:$AF$191,23,0)</f>
        <v>0</v>
      </c>
      <c r="F164" s="46">
        <f>VLOOKUP(B164,'[2]Defi-01-TC &amp; QC'!$C$4:$AF$191,24,0)</f>
        <v>0</v>
      </c>
      <c r="G164" s="46">
        <f>VLOOKUP(B164,'[2]Defi-01-TC &amp; QC'!$C$4:$AF$191,25,0)</f>
        <v>1</v>
      </c>
      <c r="H164" s="46">
        <f>VLOOKUP(B164,'[2]Defi-01-TC &amp; QC'!$C$4:$AF$191,26,0)</f>
        <v>2</v>
      </c>
      <c r="I164" s="46">
        <f>VLOOKUP(B164,'[2]Defi-01-TC &amp; QC'!$C$4:$AF$191,27,0)</f>
        <v>0</v>
      </c>
      <c r="J164" s="46">
        <f>VLOOKUP(B164,'[2]Defi-01-TC &amp; QC'!$C$4:$AF$191,28,0)</f>
        <v>73</v>
      </c>
      <c r="K164" s="46">
        <f>VLOOKUP(B164,'[2]Defi-01-TC &amp; QC'!$C$4:$AF$191,29,0)</f>
        <v>9</v>
      </c>
      <c r="L164" s="46">
        <f>VLOOKUP(B164,'[2]Defi-01-TC &amp; QC'!$C$4:$AF$191,30,0)</f>
        <v>16065</v>
      </c>
      <c r="M164" s="63">
        <f t="shared" si="2"/>
        <v>21137000</v>
      </c>
    </row>
    <row r="165" spans="1:13" ht="15" customHeight="1">
      <c r="A165" s="44">
        <v>163</v>
      </c>
      <c r="B165" s="62">
        <v>871</v>
      </c>
      <c r="C165" s="6" t="s">
        <v>641</v>
      </c>
      <c r="D165" s="46">
        <f>VLOOKUP(B165,'[2]Defi-01-TC &amp; QC'!$C$4:$AF$191,22,0)</f>
        <v>2953</v>
      </c>
      <c r="E165" s="46">
        <f>VLOOKUP(B165,'[2]Defi-01-TC &amp; QC'!$C$4:$AF$191,23,0)</f>
        <v>0</v>
      </c>
      <c r="F165" s="46">
        <f>VLOOKUP(B165,'[2]Defi-01-TC &amp; QC'!$C$4:$AF$191,24,0)</f>
        <v>3</v>
      </c>
      <c r="G165" s="46">
        <f>VLOOKUP(B165,'[2]Defi-01-TC &amp; QC'!$C$4:$AF$191,25,0)</f>
        <v>235</v>
      </c>
      <c r="H165" s="46">
        <f>VLOOKUP(B165,'[2]Defi-01-TC &amp; QC'!$C$4:$AF$191,26,0)</f>
        <v>1</v>
      </c>
      <c r="I165" s="46">
        <f>VLOOKUP(B165,'[2]Defi-01-TC &amp; QC'!$C$4:$AF$191,27,0)</f>
        <v>5</v>
      </c>
      <c r="J165" s="46">
        <f>VLOOKUP(B165,'[2]Defi-01-TC &amp; QC'!$C$4:$AF$191,28,0)</f>
        <v>0</v>
      </c>
      <c r="K165" s="46">
        <f>VLOOKUP(B165,'[2]Defi-01-TC &amp; QC'!$C$4:$AF$191,29,0)</f>
        <v>92</v>
      </c>
      <c r="L165" s="46">
        <f>VLOOKUP(B165,'[2]Defi-01-TC &amp; QC'!$C$4:$AF$191,30,0)</f>
        <v>29096</v>
      </c>
      <c r="M165" s="63">
        <f t="shared" si="2"/>
        <v>33262000</v>
      </c>
    </row>
    <row r="166" spans="1:13" ht="15" customHeight="1">
      <c r="A166" s="44">
        <v>164</v>
      </c>
      <c r="B166" s="62">
        <v>872</v>
      </c>
      <c r="C166" s="6" t="s">
        <v>642</v>
      </c>
      <c r="D166" s="46">
        <f>VLOOKUP(B166,'[2]Defi-01-TC &amp; QC'!$C$4:$AF$191,22,0)</f>
        <v>203</v>
      </c>
      <c r="E166" s="46">
        <f>VLOOKUP(B166,'[2]Defi-01-TC &amp; QC'!$C$4:$AF$191,23,0)</f>
        <v>0</v>
      </c>
      <c r="F166" s="46">
        <f>VLOOKUP(B166,'[2]Defi-01-TC &amp; QC'!$C$4:$AF$191,24,0)</f>
        <v>0</v>
      </c>
      <c r="G166" s="46">
        <f>VLOOKUP(B166,'[2]Defi-01-TC &amp; QC'!$C$4:$AF$191,25,0)</f>
        <v>32</v>
      </c>
      <c r="H166" s="46">
        <f>VLOOKUP(B166,'[2]Defi-01-TC &amp; QC'!$C$4:$AF$191,26,0)</f>
        <v>7</v>
      </c>
      <c r="I166" s="46">
        <f>VLOOKUP(B166,'[2]Defi-01-TC &amp; QC'!$C$4:$AF$191,27,0)</f>
        <v>0</v>
      </c>
      <c r="J166" s="46">
        <f>VLOOKUP(B166,'[2]Defi-01-TC &amp; QC'!$C$4:$AF$191,28,0)</f>
        <v>0</v>
      </c>
      <c r="K166" s="46">
        <f>VLOOKUP(B166,'[2]Defi-01-TC &amp; QC'!$C$4:$AF$191,29,0)</f>
        <v>11</v>
      </c>
      <c r="L166" s="46">
        <f>VLOOKUP(B166,'[2]Defi-01-TC &amp; QC'!$C$4:$AF$191,30,0)</f>
        <v>4262</v>
      </c>
      <c r="M166" s="63">
        <f t="shared" si="2"/>
        <v>4957000</v>
      </c>
    </row>
    <row r="167" spans="1:13" ht="15" customHeight="1">
      <c r="A167" s="44">
        <v>165</v>
      </c>
      <c r="B167" s="62">
        <v>873</v>
      </c>
      <c r="C167" s="6" t="s">
        <v>643</v>
      </c>
      <c r="D167" s="46">
        <f>VLOOKUP(B167,'[2]Defi-01-TC &amp; QC'!$C$4:$AF$191,22,0)</f>
        <v>5</v>
      </c>
      <c r="E167" s="46">
        <f>VLOOKUP(B167,'[2]Defi-01-TC &amp; QC'!$C$4:$AF$191,23,0)</f>
        <v>0</v>
      </c>
      <c r="F167" s="46">
        <f>VLOOKUP(B167,'[2]Defi-01-TC &amp; QC'!$C$4:$AF$191,24,0)</f>
        <v>0</v>
      </c>
      <c r="G167" s="46">
        <f>VLOOKUP(B167,'[2]Defi-01-TC &amp; QC'!$C$4:$AF$191,25,0)</f>
        <v>1</v>
      </c>
      <c r="H167" s="46">
        <f>VLOOKUP(B167,'[2]Defi-01-TC &amp; QC'!$C$4:$AF$191,26,0)</f>
        <v>0</v>
      </c>
      <c r="I167" s="46">
        <f>VLOOKUP(B167,'[2]Defi-01-TC &amp; QC'!$C$4:$AF$191,27,0)</f>
        <v>0</v>
      </c>
      <c r="J167" s="46">
        <f>VLOOKUP(B167,'[2]Defi-01-TC &amp; QC'!$C$4:$AF$191,28,0)</f>
        <v>0</v>
      </c>
      <c r="K167" s="46">
        <f>VLOOKUP(B167,'[2]Defi-01-TC &amp; QC'!$C$4:$AF$191,29,0)</f>
        <v>0</v>
      </c>
      <c r="L167" s="46">
        <f>VLOOKUP(B167,'[2]Defi-01-TC &amp; QC'!$C$4:$AF$191,30,0)</f>
        <v>161</v>
      </c>
      <c r="M167" s="63">
        <f t="shared" si="2"/>
        <v>167000</v>
      </c>
    </row>
    <row r="168" spans="1:13" ht="15" customHeight="1">
      <c r="A168" s="44">
        <v>166</v>
      </c>
      <c r="B168" s="62">
        <v>918</v>
      </c>
      <c r="C168" s="6" t="s">
        <v>839</v>
      </c>
      <c r="D168" s="46">
        <f>VLOOKUP(B168,'[2]Defi-01-TC &amp; QC'!$C$4:$AF$191,22,0)</f>
        <v>0</v>
      </c>
      <c r="E168" s="46">
        <f>VLOOKUP(B168,'[2]Defi-01-TC &amp; QC'!$C$4:$AF$191,23,0)</f>
        <v>0</v>
      </c>
      <c r="F168" s="46">
        <f>VLOOKUP(B168,'[2]Defi-01-TC &amp; QC'!$C$4:$AF$191,24,0)</f>
        <v>0</v>
      </c>
      <c r="G168" s="46">
        <f>VLOOKUP(B168,'[2]Defi-01-TC &amp; QC'!$C$4:$AF$191,25,0)</f>
        <v>0</v>
      </c>
      <c r="H168" s="46">
        <f>VLOOKUP(B168,'[2]Defi-01-TC &amp; QC'!$C$4:$AF$191,26,0)</f>
        <v>0</v>
      </c>
      <c r="I168" s="46">
        <f>VLOOKUP(B168,'[2]Defi-01-TC &amp; QC'!$C$4:$AF$191,27,0)</f>
        <v>0</v>
      </c>
      <c r="J168" s="46">
        <f>VLOOKUP(B168,'[2]Defi-01-TC &amp; QC'!$C$4:$AF$191,28,0)</f>
        <v>0</v>
      </c>
      <c r="K168" s="46">
        <f>VLOOKUP(B168,'[2]Defi-01-TC &amp; QC'!$C$4:$AF$191,29,0)</f>
        <v>0</v>
      </c>
      <c r="L168" s="46">
        <f>VLOOKUP(B168,'[2]Defi-01-TC &amp; QC'!$C$4:$AF$191,30,0)</f>
        <v>21</v>
      </c>
      <c r="M168" s="63">
        <f t="shared" si="2"/>
        <v>21000</v>
      </c>
    </row>
    <row r="169" spans="1:13" ht="15" customHeight="1">
      <c r="A169" s="44">
        <v>167</v>
      </c>
      <c r="B169" s="62">
        <v>923</v>
      </c>
      <c r="C169" s="6" t="s">
        <v>846</v>
      </c>
      <c r="D169" s="46">
        <f>VLOOKUP(B169,'[2]Defi-01-TC &amp; QC'!$C$4:$AF$191,22,0)</f>
        <v>0</v>
      </c>
      <c r="E169" s="46">
        <f>VLOOKUP(B169,'[2]Defi-01-TC &amp; QC'!$C$4:$AF$191,23,0)</f>
        <v>0</v>
      </c>
      <c r="F169" s="46">
        <f>VLOOKUP(B169,'[2]Defi-01-TC &amp; QC'!$C$4:$AF$191,24,0)</f>
        <v>0</v>
      </c>
      <c r="G169" s="46">
        <f>VLOOKUP(B169,'[2]Defi-01-TC &amp; QC'!$C$4:$AF$191,25,0)</f>
        <v>0</v>
      </c>
      <c r="H169" s="46">
        <f>VLOOKUP(B169,'[2]Defi-01-TC &amp; QC'!$C$4:$AF$191,26,0)</f>
        <v>0</v>
      </c>
      <c r="I169" s="46">
        <f>VLOOKUP(B169,'[2]Defi-01-TC &amp; QC'!$C$4:$AF$191,27,0)</f>
        <v>0</v>
      </c>
      <c r="J169" s="46">
        <f>VLOOKUP(B169,'[2]Defi-01-TC &amp; QC'!$C$4:$AF$191,28,0)</f>
        <v>0</v>
      </c>
      <c r="K169" s="46">
        <f>VLOOKUP(B169,'[2]Defi-01-TC &amp; QC'!$C$4:$AF$191,29,0)</f>
        <v>0</v>
      </c>
      <c r="L169" s="46">
        <f>VLOOKUP(B169,'[2]Defi-01-TC &amp; QC'!$C$4:$AF$191,30,0)</f>
        <v>5</v>
      </c>
      <c r="M169" s="63">
        <f t="shared" si="2"/>
        <v>5000</v>
      </c>
    </row>
    <row r="170" spans="1:13" ht="15" customHeight="1">
      <c r="A170" s="44">
        <v>168</v>
      </c>
      <c r="B170" s="62">
        <v>930</v>
      </c>
      <c r="C170" s="6" t="s">
        <v>855</v>
      </c>
      <c r="D170" s="46">
        <f>VLOOKUP(B170,'[2]Defi-01-TC &amp; QC'!$C$4:$AF$191,22,0)</f>
        <v>0</v>
      </c>
      <c r="E170" s="46">
        <f>VLOOKUP(B170,'[2]Defi-01-TC &amp; QC'!$C$4:$AF$191,23,0)</f>
        <v>0</v>
      </c>
      <c r="F170" s="46">
        <f>VLOOKUP(B170,'[2]Defi-01-TC &amp; QC'!$C$4:$AF$191,24,0)</f>
        <v>0</v>
      </c>
      <c r="G170" s="46">
        <f>VLOOKUP(B170,'[2]Defi-01-TC &amp; QC'!$C$4:$AF$191,25,0)</f>
        <v>0</v>
      </c>
      <c r="H170" s="46">
        <f>VLOOKUP(B170,'[2]Defi-01-TC &amp; QC'!$C$4:$AF$191,26,0)</f>
        <v>0</v>
      </c>
      <c r="I170" s="46">
        <f>VLOOKUP(B170,'[2]Defi-01-TC &amp; QC'!$C$4:$AF$191,27,0)</f>
        <v>0</v>
      </c>
      <c r="J170" s="46">
        <f>VLOOKUP(B170,'[2]Defi-01-TC &amp; QC'!$C$4:$AF$191,28,0)</f>
        <v>0</v>
      </c>
      <c r="K170" s="46">
        <f>VLOOKUP(B170,'[2]Defi-01-TC &amp; QC'!$C$4:$AF$191,29,0)</f>
        <v>0</v>
      </c>
      <c r="L170" s="46">
        <f>VLOOKUP(B170,'[2]Defi-01-TC &amp; QC'!$C$4:$AF$191,30,0)</f>
        <v>0</v>
      </c>
      <c r="M170" s="63">
        <f t="shared" si="2"/>
        <v>0</v>
      </c>
    </row>
    <row r="171" spans="1:13" ht="15" customHeight="1">
      <c r="A171" s="44">
        <v>169</v>
      </c>
      <c r="B171" s="62">
        <v>933</v>
      </c>
      <c r="C171" s="6" t="s">
        <v>877</v>
      </c>
      <c r="D171" s="46">
        <f>VLOOKUP(B171,'[2]Defi-01-TC &amp; QC'!$C$4:$AF$191,22,0)</f>
        <v>0</v>
      </c>
      <c r="E171" s="46">
        <f>VLOOKUP(B171,'[2]Defi-01-TC &amp; QC'!$C$4:$AF$191,23,0)</f>
        <v>0</v>
      </c>
      <c r="F171" s="46">
        <f>VLOOKUP(B171,'[2]Defi-01-TC &amp; QC'!$C$4:$AF$191,24,0)</f>
        <v>0</v>
      </c>
      <c r="G171" s="46">
        <f>VLOOKUP(B171,'[2]Defi-01-TC &amp; QC'!$C$4:$AF$191,25,0)</f>
        <v>0</v>
      </c>
      <c r="H171" s="46">
        <f>VLOOKUP(B171,'[2]Defi-01-TC &amp; QC'!$C$4:$AF$191,26,0)</f>
        <v>0</v>
      </c>
      <c r="I171" s="46">
        <f>VLOOKUP(B171,'[2]Defi-01-TC &amp; QC'!$C$4:$AF$191,27,0)</f>
        <v>0</v>
      </c>
      <c r="J171" s="46">
        <f>VLOOKUP(B171,'[2]Defi-01-TC &amp; QC'!$C$4:$AF$191,28,0)</f>
        <v>0</v>
      </c>
      <c r="K171" s="46">
        <f>VLOOKUP(B171,'[2]Defi-01-TC &amp; QC'!$C$4:$AF$191,29,0)</f>
        <v>0</v>
      </c>
      <c r="L171" s="46">
        <f>VLOOKUP(B171,'[2]Defi-01-TC &amp; QC'!$C$4:$AF$191,30,0)</f>
        <v>0</v>
      </c>
      <c r="M171" s="63">
        <f t="shared" si="2"/>
        <v>0</v>
      </c>
    </row>
    <row r="172" spans="1:13" ht="15" customHeight="1">
      <c r="A172" s="44">
        <v>170</v>
      </c>
      <c r="B172" s="62">
        <v>952</v>
      </c>
      <c r="C172" s="6" t="s">
        <v>644</v>
      </c>
      <c r="D172" s="46">
        <f>VLOOKUP(B172,'[2]Defi-01-TC &amp; QC'!$C$4:$AF$191,22,0)</f>
        <v>187</v>
      </c>
      <c r="E172" s="46">
        <f>VLOOKUP(B172,'[2]Defi-01-TC &amp; QC'!$C$4:$AF$191,23,0)</f>
        <v>0</v>
      </c>
      <c r="F172" s="46">
        <f>VLOOKUP(B172,'[2]Defi-01-TC &amp; QC'!$C$4:$AF$191,24,0)</f>
        <v>0</v>
      </c>
      <c r="G172" s="46">
        <f>VLOOKUP(B172,'[2]Defi-01-TC &amp; QC'!$C$4:$AF$191,25,0)</f>
        <v>0</v>
      </c>
      <c r="H172" s="46">
        <f>VLOOKUP(B172,'[2]Defi-01-TC &amp; QC'!$C$4:$AF$191,26,0)</f>
        <v>4</v>
      </c>
      <c r="I172" s="46">
        <f>VLOOKUP(B172,'[2]Defi-01-TC &amp; QC'!$C$4:$AF$191,27,0)</f>
        <v>0</v>
      </c>
      <c r="J172" s="46">
        <f>VLOOKUP(B172,'[2]Defi-01-TC &amp; QC'!$C$4:$AF$191,28,0)</f>
        <v>1</v>
      </c>
      <c r="K172" s="46">
        <f>VLOOKUP(B172,'[2]Defi-01-TC &amp; QC'!$C$4:$AF$191,29,0)</f>
        <v>0</v>
      </c>
      <c r="L172" s="46">
        <f>VLOOKUP(B172,'[2]Defi-01-TC &amp; QC'!$C$4:$AF$191,30,0)</f>
        <v>3802</v>
      </c>
      <c r="M172" s="63">
        <f t="shared" si="2"/>
        <v>4239000</v>
      </c>
    </row>
    <row r="173" spans="1:13" ht="15" customHeight="1">
      <c r="A173" s="44">
        <v>171</v>
      </c>
      <c r="B173" s="62">
        <v>955</v>
      </c>
      <c r="C173" s="6" t="s">
        <v>645</v>
      </c>
      <c r="D173" s="46">
        <f>VLOOKUP(B173,'[2]Defi-01-TC &amp; QC'!$C$4:$AF$191,22,0)</f>
        <v>67</v>
      </c>
      <c r="E173" s="46">
        <f>VLOOKUP(B173,'[2]Defi-01-TC &amp; QC'!$C$4:$AF$191,23,0)</f>
        <v>0</v>
      </c>
      <c r="F173" s="46">
        <f>VLOOKUP(B173,'[2]Defi-01-TC &amp; QC'!$C$4:$AF$191,24,0)</f>
        <v>0</v>
      </c>
      <c r="G173" s="46">
        <f>VLOOKUP(B173,'[2]Defi-01-TC &amp; QC'!$C$4:$AF$191,25,0)</f>
        <v>0</v>
      </c>
      <c r="H173" s="46">
        <f>VLOOKUP(B173,'[2]Defi-01-TC &amp; QC'!$C$4:$AF$191,26,0)</f>
        <v>0</v>
      </c>
      <c r="I173" s="46">
        <f>VLOOKUP(B173,'[2]Defi-01-TC &amp; QC'!$C$4:$AF$191,27,0)</f>
        <v>0</v>
      </c>
      <c r="J173" s="46">
        <f>VLOOKUP(B173,'[2]Defi-01-TC &amp; QC'!$C$4:$AF$191,28,0)</f>
        <v>0</v>
      </c>
      <c r="K173" s="46">
        <f>VLOOKUP(B173,'[2]Defi-01-TC &amp; QC'!$C$4:$AF$191,29,0)</f>
        <v>0</v>
      </c>
      <c r="L173" s="46">
        <f>VLOOKUP(B173,'[2]Defi-01-TC &amp; QC'!$C$4:$AF$191,30,0)</f>
        <v>436</v>
      </c>
      <c r="M173" s="63">
        <f t="shared" si="2"/>
        <v>503000</v>
      </c>
    </row>
    <row r="174" spans="1:13" ht="15" customHeight="1">
      <c r="A174" s="44">
        <v>172</v>
      </c>
      <c r="B174" s="62">
        <v>956</v>
      </c>
      <c r="C174" s="6" t="s">
        <v>671</v>
      </c>
      <c r="D174" s="46">
        <f>VLOOKUP(B174,'[2]Defi-01-TC &amp; QC'!$C$4:$AF$191,22,0)</f>
        <v>1</v>
      </c>
      <c r="E174" s="46">
        <f>VLOOKUP(B174,'[2]Defi-01-TC &amp; QC'!$C$4:$AF$191,23,0)</f>
        <v>0</v>
      </c>
      <c r="F174" s="46">
        <f>VLOOKUP(B174,'[2]Defi-01-TC &amp; QC'!$C$4:$AF$191,24,0)</f>
        <v>0</v>
      </c>
      <c r="G174" s="46">
        <f>VLOOKUP(B174,'[2]Defi-01-TC &amp; QC'!$C$4:$AF$191,25,0)</f>
        <v>0</v>
      </c>
      <c r="H174" s="46">
        <f>VLOOKUP(B174,'[2]Defi-01-TC &amp; QC'!$C$4:$AF$191,26,0)</f>
        <v>0</v>
      </c>
      <c r="I174" s="46">
        <f>VLOOKUP(B174,'[2]Defi-01-TC &amp; QC'!$C$4:$AF$191,27,0)</f>
        <v>0</v>
      </c>
      <c r="J174" s="46">
        <f>VLOOKUP(B174,'[2]Defi-01-TC &amp; QC'!$C$4:$AF$191,28,0)</f>
        <v>0</v>
      </c>
      <c r="K174" s="46">
        <f>VLOOKUP(B174,'[2]Defi-01-TC &amp; QC'!$C$4:$AF$191,29,0)</f>
        <v>0</v>
      </c>
      <c r="L174" s="46">
        <f>VLOOKUP(B174,'[2]Defi-01-TC &amp; QC'!$C$4:$AF$191,30,0)</f>
        <v>8</v>
      </c>
      <c r="M174" s="63">
        <f t="shared" si="2"/>
        <v>9000</v>
      </c>
    </row>
    <row r="175" spans="1:13" ht="15" customHeight="1">
      <c r="A175" s="44">
        <v>173</v>
      </c>
      <c r="B175" s="62">
        <v>957</v>
      </c>
      <c r="C175" s="6" t="s">
        <v>646</v>
      </c>
      <c r="D175" s="46">
        <f>VLOOKUP(B175,'[2]Defi-01-TC &amp; QC'!$C$4:$AF$191,22,0)</f>
        <v>157</v>
      </c>
      <c r="E175" s="46">
        <f>VLOOKUP(B175,'[2]Defi-01-TC &amp; QC'!$C$4:$AF$191,23,0)</f>
        <v>0</v>
      </c>
      <c r="F175" s="46">
        <f>VLOOKUP(B175,'[2]Defi-01-TC &amp; QC'!$C$4:$AF$191,24,0)</f>
        <v>0</v>
      </c>
      <c r="G175" s="46">
        <f>VLOOKUP(B175,'[2]Defi-01-TC &amp; QC'!$C$4:$AF$191,25,0)</f>
        <v>0</v>
      </c>
      <c r="H175" s="46">
        <f>VLOOKUP(B175,'[2]Defi-01-TC &amp; QC'!$C$4:$AF$191,26,0)</f>
        <v>1</v>
      </c>
      <c r="I175" s="46">
        <f>VLOOKUP(B175,'[2]Defi-01-TC &amp; QC'!$C$4:$AF$191,27,0)</f>
        <v>0</v>
      </c>
      <c r="J175" s="46">
        <f>VLOOKUP(B175,'[2]Defi-01-TC &amp; QC'!$C$4:$AF$191,28,0)</f>
        <v>1</v>
      </c>
      <c r="K175" s="46">
        <f>VLOOKUP(B175,'[2]Defi-01-TC &amp; QC'!$C$4:$AF$191,29,0)</f>
        <v>1</v>
      </c>
      <c r="L175" s="46">
        <f>VLOOKUP(B175,'[2]Defi-01-TC &amp; QC'!$C$4:$AF$191,30,0)</f>
        <v>828</v>
      </c>
      <c r="M175" s="63">
        <f t="shared" si="2"/>
        <v>1095000</v>
      </c>
    </row>
    <row r="176" spans="1:13" ht="15" customHeight="1">
      <c r="A176" s="44">
        <v>174</v>
      </c>
      <c r="B176" s="62">
        <v>964</v>
      </c>
      <c r="C176" s="6" t="s">
        <v>647</v>
      </c>
      <c r="D176" s="46">
        <f>VLOOKUP(B176,'[2]Defi-01-TC &amp; QC'!$C$4:$AF$191,22,0)</f>
        <v>97</v>
      </c>
      <c r="E176" s="46">
        <f>VLOOKUP(B176,'[2]Defi-01-TC &amp; QC'!$C$4:$AF$191,23,0)</f>
        <v>0</v>
      </c>
      <c r="F176" s="46">
        <f>VLOOKUP(B176,'[2]Defi-01-TC &amp; QC'!$C$4:$AF$191,24,0)</f>
        <v>0</v>
      </c>
      <c r="G176" s="46">
        <f>VLOOKUP(B176,'[2]Defi-01-TC &amp; QC'!$C$4:$AF$191,25,0)</f>
        <v>0</v>
      </c>
      <c r="H176" s="46">
        <f>VLOOKUP(B176,'[2]Defi-01-TC &amp; QC'!$C$4:$AF$191,26,0)</f>
        <v>3</v>
      </c>
      <c r="I176" s="46">
        <f>VLOOKUP(B176,'[2]Defi-01-TC &amp; QC'!$C$4:$AF$191,27,0)</f>
        <v>0</v>
      </c>
      <c r="J176" s="46">
        <f>VLOOKUP(B176,'[2]Defi-01-TC &amp; QC'!$C$4:$AF$191,28,0)</f>
        <v>0</v>
      </c>
      <c r="K176" s="46">
        <f>VLOOKUP(B176,'[2]Defi-01-TC &amp; QC'!$C$4:$AF$191,29,0)</f>
        <v>0</v>
      </c>
      <c r="L176" s="46">
        <f>VLOOKUP(B176,'[2]Defi-01-TC &amp; QC'!$C$4:$AF$191,30,0)</f>
        <v>819</v>
      </c>
      <c r="M176" s="63">
        <f t="shared" si="2"/>
        <v>1066000</v>
      </c>
    </row>
    <row r="177" spans="1:13" ht="15" customHeight="1">
      <c r="A177" s="44">
        <v>175</v>
      </c>
      <c r="B177" s="62">
        <v>975</v>
      </c>
      <c r="C177" s="6" t="s">
        <v>799</v>
      </c>
      <c r="D177" s="46">
        <f>VLOOKUP(B177,'[2]Defi-01-TC &amp; QC'!$C$4:$AF$191,22,0)</f>
        <v>130</v>
      </c>
      <c r="E177" s="46">
        <f>VLOOKUP(B177,'[2]Defi-01-TC &amp; QC'!$C$4:$AF$191,23,0)</f>
        <v>0</v>
      </c>
      <c r="F177" s="46">
        <f>VLOOKUP(B177,'[2]Defi-01-TC &amp; QC'!$C$4:$AF$191,24,0)</f>
        <v>0</v>
      </c>
      <c r="G177" s="46">
        <f>VLOOKUP(B177,'[2]Defi-01-TC &amp; QC'!$C$4:$AF$191,25,0)</f>
        <v>0</v>
      </c>
      <c r="H177" s="46">
        <f>VLOOKUP(B177,'[2]Defi-01-TC &amp; QC'!$C$4:$AF$191,26,0)</f>
        <v>0</v>
      </c>
      <c r="I177" s="46">
        <f>VLOOKUP(B177,'[2]Defi-01-TC &amp; QC'!$C$4:$AF$191,27,0)</f>
        <v>0</v>
      </c>
      <c r="J177" s="46">
        <f>VLOOKUP(B177,'[2]Defi-01-TC &amp; QC'!$C$4:$AF$191,28,0)</f>
        <v>0</v>
      </c>
      <c r="K177" s="46">
        <f>VLOOKUP(B177,'[2]Defi-01-TC &amp; QC'!$C$4:$AF$191,29,0)</f>
        <v>0</v>
      </c>
      <c r="L177" s="46">
        <f>VLOOKUP(B177,'[2]Defi-01-TC &amp; QC'!$C$4:$AF$191,30,0)</f>
        <v>2759</v>
      </c>
      <c r="M177" s="63">
        <f t="shared" si="2"/>
        <v>2889000</v>
      </c>
    </row>
    <row r="178" spans="1:13" ht="15" customHeight="1">
      <c r="A178" s="44">
        <v>176</v>
      </c>
      <c r="B178" s="62">
        <v>977</v>
      </c>
      <c r="C178" s="6" t="s">
        <v>648</v>
      </c>
      <c r="D178" s="46">
        <f>VLOOKUP(B178,'[2]Defi-01-TC &amp; QC'!$C$4:$AF$191,22,0)</f>
        <v>133</v>
      </c>
      <c r="E178" s="46">
        <f>VLOOKUP(B178,'[2]Defi-01-TC &amp; QC'!$C$4:$AF$191,23,0)</f>
        <v>0</v>
      </c>
      <c r="F178" s="46">
        <f>VLOOKUP(B178,'[2]Defi-01-TC &amp; QC'!$C$4:$AF$191,24,0)</f>
        <v>0</v>
      </c>
      <c r="G178" s="46">
        <f>VLOOKUP(B178,'[2]Defi-01-TC &amp; QC'!$C$4:$AF$191,25,0)</f>
        <v>0</v>
      </c>
      <c r="H178" s="46">
        <f>VLOOKUP(B178,'[2]Defi-01-TC &amp; QC'!$C$4:$AF$191,26,0)</f>
        <v>7</v>
      </c>
      <c r="I178" s="46">
        <f>VLOOKUP(B178,'[2]Defi-01-TC &amp; QC'!$C$4:$AF$191,27,0)</f>
        <v>0</v>
      </c>
      <c r="J178" s="46">
        <f>VLOOKUP(B178,'[2]Defi-01-TC &amp; QC'!$C$4:$AF$191,28,0)</f>
        <v>3</v>
      </c>
      <c r="K178" s="46">
        <f>VLOOKUP(B178,'[2]Defi-01-TC &amp; QC'!$C$4:$AF$191,29,0)</f>
        <v>0</v>
      </c>
      <c r="L178" s="46">
        <f>VLOOKUP(B178,'[2]Defi-01-TC &amp; QC'!$C$4:$AF$191,30,0)</f>
        <v>1149</v>
      </c>
      <c r="M178" s="63">
        <f t="shared" si="2"/>
        <v>1782000</v>
      </c>
    </row>
    <row r="179" spans="1:13" ht="15" customHeight="1">
      <c r="A179" s="44">
        <v>177</v>
      </c>
      <c r="B179" s="62">
        <v>983</v>
      </c>
      <c r="C179" s="6" t="s">
        <v>771</v>
      </c>
      <c r="D179" s="46">
        <f>VLOOKUP(B179,'[2]Defi-01-TC &amp; QC'!$C$4:$AF$191,22,0)</f>
        <v>146</v>
      </c>
      <c r="E179" s="46">
        <f>VLOOKUP(B179,'[2]Defi-01-TC &amp; QC'!$C$4:$AF$191,23,0)</f>
        <v>0</v>
      </c>
      <c r="F179" s="46">
        <f>VLOOKUP(B179,'[2]Defi-01-TC &amp; QC'!$C$4:$AF$191,24,0)</f>
        <v>0</v>
      </c>
      <c r="G179" s="46">
        <f>VLOOKUP(B179,'[2]Defi-01-TC &amp; QC'!$C$4:$AF$191,25,0)</f>
        <v>22</v>
      </c>
      <c r="H179" s="46">
        <f>VLOOKUP(B179,'[2]Defi-01-TC &amp; QC'!$C$4:$AF$191,26,0)</f>
        <v>0</v>
      </c>
      <c r="I179" s="46">
        <f>VLOOKUP(B179,'[2]Defi-01-TC &amp; QC'!$C$4:$AF$191,27,0)</f>
        <v>0</v>
      </c>
      <c r="J179" s="46">
        <f>VLOOKUP(B179,'[2]Defi-01-TC &amp; QC'!$C$4:$AF$191,28,0)</f>
        <v>0</v>
      </c>
      <c r="K179" s="46">
        <f>VLOOKUP(B179,'[2]Defi-01-TC &amp; QC'!$C$4:$AF$191,29,0)</f>
        <v>3</v>
      </c>
      <c r="L179" s="46">
        <f>VLOOKUP(B179,'[2]Defi-01-TC &amp; QC'!$C$4:$AF$191,30,0)</f>
        <v>3925</v>
      </c>
      <c r="M179" s="63">
        <f t="shared" si="2"/>
        <v>4123000</v>
      </c>
    </row>
    <row r="180" spans="1:13" ht="15" customHeight="1">
      <c r="A180" s="44">
        <v>178</v>
      </c>
      <c r="B180" s="62">
        <v>984</v>
      </c>
      <c r="C180" s="6" t="s">
        <v>649</v>
      </c>
      <c r="D180" s="46">
        <f>VLOOKUP(B180,'[2]Defi-01-TC &amp; QC'!$C$4:$AF$191,22,0)</f>
        <v>135</v>
      </c>
      <c r="E180" s="46">
        <f>VLOOKUP(B180,'[2]Defi-01-TC &amp; QC'!$C$4:$AF$191,23,0)</f>
        <v>0</v>
      </c>
      <c r="F180" s="46">
        <f>VLOOKUP(B180,'[2]Defi-01-TC &amp; QC'!$C$4:$AF$191,24,0)</f>
        <v>0</v>
      </c>
      <c r="G180" s="46">
        <f>VLOOKUP(B180,'[2]Defi-01-TC &amp; QC'!$C$4:$AF$191,25,0)</f>
        <v>17</v>
      </c>
      <c r="H180" s="46">
        <f>VLOOKUP(B180,'[2]Defi-01-TC &amp; QC'!$C$4:$AF$191,26,0)</f>
        <v>0</v>
      </c>
      <c r="I180" s="46">
        <f>VLOOKUP(B180,'[2]Defi-01-TC &amp; QC'!$C$4:$AF$191,27,0)</f>
        <v>0</v>
      </c>
      <c r="J180" s="46">
        <f>VLOOKUP(B180,'[2]Defi-01-TC &amp; QC'!$C$4:$AF$191,28,0)</f>
        <v>0</v>
      </c>
      <c r="K180" s="46">
        <f>VLOOKUP(B180,'[2]Defi-01-TC &amp; QC'!$C$4:$AF$191,29,0)</f>
        <v>2</v>
      </c>
      <c r="L180" s="46">
        <f>VLOOKUP(B180,'[2]Defi-01-TC &amp; QC'!$C$4:$AF$191,30,0)</f>
        <v>4414</v>
      </c>
      <c r="M180" s="63">
        <f t="shared" si="2"/>
        <v>4586000</v>
      </c>
    </row>
    <row r="181" spans="1:13" ht="15" customHeight="1">
      <c r="A181" s="44">
        <v>179</v>
      </c>
      <c r="B181" s="62">
        <v>985</v>
      </c>
      <c r="C181" s="6" t="s">
        <v>650</v>
      </c>
      <c r="D181" s="46">
        <f>VLOOKUP(B181,'[2]Defi-01-TC &amp; QC'!$C$4:$AF$191,22,0)</f>
        <v>191</v>
      </c>
      <c r="E181" s="46">
        <f>VLOOKUP(B181,'[2]Defi-01-TC &amp; QC'!$C$4:$AF$191,23,0)</f>
        <v>0</v>
      </c>
      <c r="F181" s="46">
        <f>VLOOKUP(B181,'[2]Defi-01-TC &amp; QC'!$C$4:$AF$191,24,0)</f>
        <v>0</v>
      </c>
      <c r="G181" s="46">
        <f>VLOOKUP(B181,'[2]Defi-01-TC &amp; QC'!$C$4:$AF$191,25,0)</f>
        <v>19</v>
      </c>
      <c r="H181" s="46">
        <f>VLOOKUP(B181,'[2]Defi-01-TC &amp; QC'!$C$4:$AF$191,26,0)</f>
        <v>1</v>
      </c>
      <c r="I181" s="46">
        <f>VLOOKUP(B181,'[2]Defi-01-TC &amp; QC'!$C$4:$AF$191,27,0)</f>
        <v>0</v>
      </c>
      <c r="J181" s="46">
        <f>VLOOKUP(B181,'[2]Defi-01-TC &amp; QC'!$C$4:$AF$191,28,0)</f>
        <v>0</v>
      </c>
      <c r="K181" s="46">
        <f>VLOOKUP(B181,'[2]Defi-01-TC &amp; QC'!$C$4:$AF$191,29,0)</f>
        <v>1</v>
      </c>
      <c r="L181" s="46">
        <f>VLOOKUP(B181,'[2]Defi-01-TC &amp; QC'!$C$4:$AF$191,30,0)</f>
        <v>4024</v>
      </c>
      <c r="M181" s="63">
        <f t="shared" si="2"/>
        <v>4294000</v>
      </c>
    </row>
    <row r="182" spans="1:13" ht="15" customHeight="1">
      <c r="A182" s="44">
        <v>180</v>
      </c>
      <c r="B182" s="62">
        <v>986</v>
      </c>
      <c r="C182" s="6" t="s">
        <v>651</v>
      </c>
      <c r="D182" s="46">
        <f>VLOOKUP(B182,'[2]Defi-01-TC &amp; QC'!$C$4:$AF$191,22,0)</f>
        <v>272</v>
      </c>
      <c r="E182" s="46">
        <f>VLOOKUP(B182,'[2]Defi-01-TC &amp; QC'!$C$4:$AF$191,23,0)</f>
        <v>0</v>
      </c>
      <c r="F182" s="46">
        <f>VLOOKUP(B182,'[2]Defi-01-TC &amp; QC'!$C$4:$AF$191,24,0)</f>
        <v>0</v>
      </c>
      <c r="G182" s="46">
        <f>VLOOKUP(B182,'[2]Defi-01-TC &amp; QC'!$C$4:$AF$191,25,0)</f>
        <v>62</v>
      </c>
      <c r="H182" s="46">
        <f>VLOOKUP(B182,'[2]Defi-01-TC &amp; QC'!$C$4:$AF$191,26,0)</f>
        <v>0</v>
      </c>
      <c r="I182" s="46">
        <f>VLOOKUP(B182,'[2]Defi-01-TC &amp; QC'!$C$4:$AF$191,27,0)</f>
        <v>7</v>
      </c>
      <c r="J182" s="46">
        <f>VLOOKUP(B182,'[2]Defi-01-TC &amp; QC'!$C$4:$AF$191,28,0)</f>
        <v>0</v>
      </c>
      <c r="K182" s="46">
        <f>VLOOKUP(B182,'[2]Defi-01-TC &amp; QC'!$C$4:$AF$191,29,0)</f>
        <v>22</v>
      </c>
      <c r="L182" s="46">
        <f>VLOOKUP(B182,'[2]Defi-01-TC &amp; QC'!$C$4:$AF$191,30,0)</f>
        <v>18376</v>
      </c>
      <c r="M182" s="63">
        <f t="shared" si="2"/>
        <v>18937000</v>
      </c>
    </row>
    <row r="183" spans="1:13" ht="15" customHeight="1">
      <c r="A183" s="44">
        <v>181</v>
      </c>
      <c r="B183" s="62">
        <v>987</v>
      </c>
      <c r="C183" s="6" t="s">
        <v>831</v>
      </c>
      <c r="D183" s="46">
        <f>VLOOKUP(B183,'[2]Defi-01-TC &amp; QC'!$C$4:$AF$191,22,0)</f>
        <v>12</v>
      </c>
      <c r="E183" s="46">
        <f>VLOOKUP(B183,'[2]Defi-01-TC &amp; QC'!$C$4:$AF$191,23,0)</f>
        <v>0</v>
      </c>
      <c r="F183" s="46">
        <f>VLOOKUP(B183,'[2]Defi-01-TC &amp; QC'!$C$4:$AF$191,24,0)</f>
        <v>0</v>
      </c>
      <c r="G183" s="46">
        <f>VLOOKUP(B183,'[2]Defi-01-TC &amp; QC'!$C$4:$AF$191,25,0)</f>
        <v>5</v>
      </c>
      <c r="H183" s="46">
        <f>VLOOKUP(B183,'[2]Defi-01-TC &amp; QC'!$C$4:$AF$191,26,0)</f>
        <v>0</v>
      </c>
      <c r="I183" s="46">
        <f>VLOOKUP(B183,'[2]Defi-01-TC &amp; QC'!$C$4:$AF$191,27,0)</f>
        <v>0</v>
      </c>
      <c r="J183" s="46">
        <f>VLOOKUP(B183,'[2]Defi-01-TC &amp; QC'!$C$4:$AF$191,28,0)</f>
        <v>0</v>
      </c>
      <c r="K183" s="46">
        <f>VLOOKUP(B183,'[2]Defi-01-TC &amp; QC'!$C$4:$AF$191,29,0)</f>
        <v>1</v>
      </c>
      <c r="L183" s="46">
        <f>VLOOKUP(B183,'[2]Defi-01-TC &amp; QC'!$C$4:$AF$191,30,0)</f>
        <v>1002</v>
      </c>
      <c r="M183" s="63">
        <f t="shared" si="2"/>
        <v>1029000</v>
      </c>
    </row>
    <row r="184" spans="1:13" ht="15" customHeight="1">
      <c r="A184" s="44">
        <v>182</v>
      </c>
      <c r="B184" s="62">
        <v>989</v>
      </c>
      <c r="C184" s="6" t="s">
        <v>652</v>
      </c>
      <c r="D184" s="46">
        <f>VLOOKUP(B184,'[2]Defi-01-TC &amp; QC'!$C$4:$AF$191,22,0)</f>
        <v>12</v>
      </c>
      <c r="E184" s="46">
        <f>VLOOKUP(B184,'[2]Defi-01-TC &amp; QC'!$C$4:$AF$191,23,0)</f>
        <v>0</v>
      </c>
      <c r="F184" s="46">
        <f>VLOOKUP(B184,'[2]Defi-01-TC &amp; QC'!$C$4:$AF$191,24,0)</f>
        <v>0</v>
      </c>
      <c r="G184" s="46">
        <f>VLOOKUP(B184,'[2]Defi-01-TC &amp; QC'!$C$4:$AF$191,25,0)</f>
        <v>0</v>
      </c>
      <c r="H184" s="46">
        <f>VLOOKUP(B184,'[2]Defi-01-TC &amp; QC'!$C$4:$AF$191,26,0)</f>
        <v>0</v>
      </c>
      <c r="I184" s="46">
        <f>VLOOKUP(B184,'[2]Defi-01-TC &amp; QC'!$C$4:$AF$191,27,0)</f>
        <v>0</v>
      </c>
      <c r="J184" s="46">
        <f>VLOOKUP(B184,'[2]Defi-01-TC &amp; QC'!$C$4:$AF$191,28,0)</f>
        <v>0</v>
      </c>
      <c r="K184" s="46">
        <f>VLOOKUP(B184,'[2]Defi-01-TC &amp; QC'!$C$4:$AF$191,29,0)</f>
        <v>0</v>
      </c>
      <c r="L184" s="46">
        <f>VLOOKUP(B184,'[2]Defi-01-TC &amp; QC'!$C$4:$AF$191,30,0)</f>
        <v>106</v>
      </c>
      <c r="M184" s="63">
        <f t="shared" si="2"/>
        <v>118000</v>
      </c>
    </row>
    <row r="185" spans="1:13" ht="15" customHeight="1">
      <c r="A185" s="44">
        <v>183</v>
      </c>
      <c r="B185" s="62">
        <v>991</v>
      </c>
      <c r="C185" s="6" t="s">
        <v>772</v>
      </c>
      <c r="D185" s="46">
        <f>VLOOKUP(B185,'[2]Defi-01-TC &amp; QC'!$C$4:$AF$191,22,0)</f>
        <v>25</v>
      </c>
      <c r="E185" s="46">
        <f>VLOOKUP(B185,'[2]Defi-01-TC &amp; QC'!$C$4:$AF$191,23,0)</f>
        <v>0</v>
      </c>
      <c r="F185" s="46">
        <f>VLOOKUP(B185,'[2]Defi-01-TC &amp; QC'!$C$4:$AF$191,24,0)</f>
        <v>0</v>
      </c>
      <c r="G185" s="46">
        <f>VLOOKUP(B185,'[2]Defi-01-TC &amp; QC'!$C$4:$AF$191,25,0)</f>
        <v>1</v>
      </c>
      <c r="H185" s="46">
        <f>VLOOKUP(B185,'[2]Defi-01-TC &amp; QC'!$C$4:$AF$191,26,0)</f>
        <v>0</v>
      </c>
      <c r="I185" s="46">
        <f>VLOOKUP(B185,'[2]Defi-01-TC &amp; QC'!$C$4:$AF$191,27,0)</f>
        <v>0</v>
      </c>
      <c r="J185" s="46">
        <f>VLOOKUP(B185,'[2]Defi-01-TC &amp; QC'!$C$4:$AF$191,28,0)</f>
        <v>0</v>
      </c>
      <c r="K185" s="46">
        <f>VLOOKUP(B185,'[2]Defi-01-TC &amp; QC'!$C$4:$AF$191,29,0)</f>
        <v>2</v>
      </c>
      <c r="L185" s="46">
        <f>VLOOKUP(B185,'[2]Defi-01-TC &amp; QC'!$C$4:$AF$191,30,0)</f>
        <v>1897</v>
      </c>
      <c r="M185" s="63">
        <f t="shared" si="2"/>
        <v>1943000</v>
      </c>
    </row>
    <row r="186" spans="1:13" ht="15" customHeight="1">
      <c r="A186" s="44">
        <v>184</v>
      </c>
      <c r="B186" s="62">
        <v>993</v>
      </c>
      <c r="C186" s="6" t="s">
        <v>817</v>
      </c>
      <c r="D186" s="46">
        <f>VLOOKUP(B186,'[2]Defi-01-TC &amp; QC'!$C$4:$AF$191,22,0)</f>
        <v>1</v>
      </c>
      <c r="E186" s="46">
        <f>VLOOKUP(B186,'[2]Defi-01-TC &amp; QC'!$C$4:$AF$191,23,0)</f>
        <v>0</v>
      </c>
      <c r="F186" s="46">
        <f>VLOOKUP(B186,'[2]Defi-01-TC &amp; QC'!$C$4:$AF$191,24,0)</f>
        <v>0</v>
      </c>
      <c r="G186" s="46">
        <f>VLOOKUP(B186,'[2]Defi-01-TC &amp; QC'!$C$4:$AF$191,25,0)</f>
        <v>0</v>
      </c>
      <c r="H186" s="46">
        <f>VLOOKUP(B186,'[2]Defi-01-TC &amp; QC'!$C$4:$AF$191,26,0)</f>
        <v>0</v>
      </c>
      <c r="I186" s="46">
        <f>VLOOKUP(B186,'[2]Defi-01-TC &amp; QC'!$C$4:$AF$191,27,0)</f>
        <v>0</v>
      </c>
      <c r="J186" s="46">
        <f>VLOOKUP(B186,'[2]Defi-01-TC &amp; QC'!$C$4:$AF$191,28,0)</f>
        <v>0</v>
      </c>
      <c r="K186" s="46">
        <f>VLOOKUP(B186,'[2]Defi-01-TC &amp; QC'!$C$4:$AF$191,29,0)</f>
        <v>0</v>
      </c>
      <c r="L186" s="46">
        <f>VLOOKUP(B186,'[2]Defi-01-TC &amp; QC'!$C$4:$AF$191,30,0)</f>
        <v>38</v>
      </c>
      <c r="M186" s="63">
        <f t="shared" si="2"/>
        <v>39000</v>
      </c>
    </row>
    <row r="187" spans="1:13" ht="15" customHeight="1">
      <c r="A187" s="44">
        <v>185</v>
      </c>
      <c r="B187" s="62">
        <v>995</v>
      </c>
      <c r="C187" s="6" t="s">
        <v>898</v>
      </c>
      <c r="D187" s="46">
        <f>VLOOKUP(B187,'[2]Defi-01-TC &amp; QC'!$C$4:$AF$191,22,0)</f>
        <v>0</v>
      </c>
      <c r="E187" s="46">
        <f>VLOOKUP(B187,'[2]Defi-01-TC &amp; QC'!$C$4:$AF$191,23,0)</f>
        <v>0</v>
      </c>
      <c r="F187" s="46">
        <f>VLOOKUP(B187,'[2]Defi-01-TC &amp; QC'!$C$4:$AF$191,24,0)</f>
        <v>0</v>
      </c>
      <c r="G187" s="46">
        <f>VLOOKUP(B187,'[2]Defi-01-TC &amp; QC'!$C$4:$AF$191,25,0)</f>
        <v>0</v>
      </c>
      <c r="H187" s="46">
        <f>VLOOKUP(B187,'[2]Defi-01-TC &amp; QC'!$C$4:$AF$191,26,0)</f>
        <v>0</v>
      </c>
      <c r="I187" s="46">
        <f>VLOOKUP(B187,'[2]Defi-01-TC &amp; QC'!$C$4:$AF$191,27,0)</f>
        <v>0</v>
      </c>
      <c r="J187" s="46">
        <f>VLOOKUP(B187,'[2]Defi-01-TC &amp; QC'!$C$4:$AF$191,28,0)</f>
        <v>0</v>
      </c>
      <c r="K187" s="46">
        <f>VLOOKUP(B187,'[2]Defi-01-TC &amp; QC'!$C$4:$AF$191,29,0)</f>
        <v>0</v>
      </c>
      <c r="L187" s="46">
        <f>VLOOKUP(B187,'[2]Defi-01-TC &amp; QC'!$C$4:$AF$191,30,0)</f>
        <v>0</v>
      </c>
      <c r="M187" s="63">
        <f t="shared" si="2"/>
        <v>0</v>
      </c>
    </row>
    <row r="188" spans="1:13" ht="15" customHeight="1">
      <c r="A188" s="44">
        <v>186</v>
      </c>
      <c r="B188" s="62">
        <v>996</v>
      </c>
      <c r="C188" s="6" t="s">
        <v>899</v>
      </c>
      <c r="D188" s="46">
        <f>VLOOKUP(B188,'[2]Defi-01-TC &amp; QC'!$C$4:$AF$191,22,0)</f>
        <v>0</v>
      </c>
      <c r="E188" s="46">
        <f>VLOOKUP(B188,'[2]Defi-01-TC &amp; QC'!$C$4:$AF$191,23,0)</f>
        <v>0</v>
      </c>
      <c r="F188" s="46">
        <f>VLOOKUP(B188,'[2]Defi-01-TC &amp; QC'!$C$4:$AF$191,24,0)</f>
        <v>0</v>
      </c>
      <c r="G188" s="46">
        <f>VLOOKUP(B188,'[2]Defi-01-TC &amp; QC'!$C$4:$AF$191,25,0)</f>
        <v>0</v>
      </c>
      <c r="H188" s="46">
        <f>VLOOKUP(B188,'[2]Defi-01-TC &amp; QC'!$C$4:$AF$191,26,0)</f>
        <v>0</v>
      </c>
      <c r="I188" s="46">
        <f>VLOOKUP(B188,'[2]Defi-01-TC &amp; QC'!$C$4:$AF$191,27,0)</f>
        <v>0</v>
      </c>
      <c r="J188" s="46">
        <f>VLOOKUP(B188,'[2]Defi-01-TC &amp; QC'!$C$4:$AF$191,28,0)</f>
        <v>0</v>
      </c>
      <c r="K188" s="46">
        <f>VLOOKUP(B188,'[2]Defi-01-TC &amp; QC'!$C$4:$AF$191,29,0)</f>
        <v>0</v>
      </c>
      <c r="L188" s="46">
        <f>VLOOKUP(B188,'[2]Defi-01-TC &amp; QC'!$C$4:$AF$191,30,0)</f>
        <v>0</v>
      </c>
      <c r="M188" s="63">
        <f t="shared" si="2"/>
        <v>0</v>
      </c>
    </row>
    <row r="189" spans="1:13" s="36" customFormat="1" ht="15" customHeight="1">
      <c r="A189" s="58"/>
      <c r="B189" s="58" t="s">
        <v>924</v>
      </c>
      <c r="C189" s="58"/>
      <c r="D189" s="72">
        <f t="shared" ref="D189:M189" si="3">SUM(D3:D188)</f>
        <v>35534</v>
      </c>
      <c r="E189" s="72">
        <f t="shared" si="3"/>
        <v>9</v>
      </c>
      <c r="F189" s="72">
        <f t="shared" si="3"/>
        <v>21</v>
      </c>
      <c r="G189" s="72">
        <f t="shared" si="3"/>
        <v>3405</v>
      </c>
      <c r="H189" s="72">
        <f t="shared" si="3"/>
        <v>187</v>
      </c>
      <c r="I189" s="72">
        <f t="shared" si="3"/>
        <v>63</v>
      </c>
      <c r="J189" s="72">
        <f t="shared" si="3"/>
        <v>236</v>
      </c>
      <c r="K189" s="72">
        <f t="shared" si="3"/>
        <v>731</v>
      </c>
      <c r="L189" s="72">
        <f t="shared" si="3"/>
        <v>772910</v>
      </c>
      <c r="M189" s="63">
        <f t="shared" si="3"/>
        <v>840843000</v>
      </c>
    </row>
    <row r="193" spans="1:13">
      <c r="M193" s="73"/>
    </row>
    <row r="194" spans="1:13" ht="16.5">
      <c r="A194" s="44">
        <v>1</v>
      </c>
      <c r="B194" s="74" t="s">
        <v>0</v>
      </c>
      <c r="C194" s="6" t="s">
        <v>514</v>
      </c>
      <c r="D194" s="46">
        <f>VLOOKUP(B194,'[2]Defi-01-TC &amp; QC'!$C$4:$AF$191,22,0)</f>
        <v>1</v>
      </c>
      <c r="E194" s="46">
        <f>VLOOKUP(B194,'[2]Defi-01-TC &amp; QC'!$C$4:$AF$191,23,0)</f>
        <v>0</v>
      </c>
      <c r="F194" s="46">
        <f>VLOOKUP(B194,'[2]Defi-01-TC &amp; QC'!$C$4:$AF$191,24,0)</f>
        <v>0</v>
      </c>
      <c r="G194" s="46">
        <f>VLOOKUP(B194,'[2]Defi-01-TC &amp; QC'!$C$4:$AF$191,25,0)</f>
        <v>0</v>
      </c>
      <c r="H194" s="46">
        <f>VLOOKUP(B194,'[2]Defi-01-TC &amp; QC'!$C$4:$AF$191,26,0)</f>
        <v>0</v>
      </c>
      <c r="I194" s="46">
        <f>VLOOKUP(B194,'[2]Defi-01-TC &amp; QC'!$C$4:$AF$191,27,0)</f>
        <v>0</v>
      </c>
      <c r="J194" s="46">
        <f>VLOOKUP(B194,'[2]Defi-01-TC &amp; QC'!$C$4:$AF$191,28,0)</f>
        <v>0</v>
      </c>
      <c r="K194" s="46">
        <f>VLOOKUP(B194,'[2]Defi-01-TC &amp; QC'!$C$4:$AF$191,29,0)</f>
        <v>0</v>
      </c>
      <c r="L194" s="46">
        <f>VLOOKUP(B194,'[2]Defi-01-TC &amp; QC'!$C$4:$AF$191,30,0)</f>
        <v>84</v>
      </c>
      <c r="M194" s="63"/>
    </row>
    <row r="195" spans="1:13" ht="16.5">
      <c r="A195" s="44">
        <v>2</v>
      </c>
      <c r="B195" s="74" t="s">
        <v>11</v>
      </c>
      <c r="C195" s="6" t="s">
        <v>515</v>
      </c>
      <c r="D195" s="46">
        <f>VLOOKUP(B195,'[2]Defi-01-TC &amp; QC'!$C$4:$AF$191,22,0)</f>
        <v>725</v>
      </c>
      <c r="E195" s="46">
        <f>VLOOKUP(B195,'[2]Defi-01-TC &amp; QC'!$C$4:$AF$191,23,0)</f>
        <v>2</v>
      </c>
      <c r="F195" s="46">
        <f>VLOOKUP(B195,'[2]Defi-01-TC &amp; QC'!$C$4:$AF$191,24,0)</f>
        <v>0</v>
      </c>
      <c r="G195" s="46">
        <f>VLOOKUP(B195,'[2]Defi-01-TC &amp; QC'!$C$4:$AF$191,25,0)</f>
        <v>73</v>
      </c>
      <c r="H195" s="46">
        <f>VLOOKUP(B195,'[2]Defi-01-TC &amp; QC'!$C$4:$AF$191,26,0)</f>
        <v>0</v>
      </c>
      <c r="I195" s="46">
        <f>VLOOKUP(B195,'[2]Defi-01-TC &amp; QC'!$C$4:$AF$191,27,0)</f>
        <v>15</v>
      </c>
      <c r="J195" s="46">
        <f>VLOOKUP(B195,'[2]Defi-01-TC &amp; QC'!$C$4:$AF$191,28,0)</f>
        <v>0</v>
      </c>
      <c r="K195" s="46">
        <f>VLOOKUP(B195,'[2]Defi-01-TC &amp; QC'!$C$4:$AF$191,29,0)</f>
        <v>76</v>
      </c>
      <c r="L195" s="46">
        <f>VLOOKUP(B195,'[2]Defi-01-TC &amp; QC'!$C$4:$AF$191,30,0)</f>
        <v>19924</v>
      </c>
      <c r="M195" s="63"/>
    </row>
    <row r="197" spans="1:13" s="36" customFormat="1" ht="16.5">
      <c r="C197" s="36" t="s">
        <v>923</v>
      </c>
      <c r="D197" s="36">
        <f t="shared" ref="D197:L197" si="4">D189+D194+D195</f>
        <v>36260</v>
      </c>
      <c r="E197" s="36">
        <f t="shared" si="4"/>
        <v>11</v>
      </c>
      <c r="F197" s="36">
        <f t="shared" si="4"/>
        <v>21</v>
      </c>
      <c r="G197" s="36">
        <f t="shared" si="4"/>
        <v>3478</v>
      </c>
      <c r="H197" s="36">
        <f t="shared" si="4"/>
        <v>187</v>
      </c>
      <c r="I197" s="36">
        <f t="shared" si="4"/>
        <v>78</v>
      </c>
      <c r="J197" s="36">
        <f t="shared" si="4"/>
        <v>236</v>
      </c>
      <c r="K197" s="36">
        <f t="shared" si="4"/>
        <v>807</v>
      </c>
      <c r="L197" s="36">
        <f t="shared" si="4"/>
        <v>792918</v>
      </c>
      <c r="M197" s="63"/>
    </row>
    <row r="200" spans="1:13">
      <c r="M200" s="73"/>
    </row>
  </sheetData>
  <pageMargins left="0.21" right="0.2" top="0.31" bottom="0.28999999999999998" header="0.2" footer="0.2"/>
  <pageSetup scale="8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93"/>
  <sheetViews>
    <sheetView topLeftCell="A70" workbookViewId="0">
      <selection activeCell="E87" sqref="E87"/>
    </sheetView>
  </sheetViews>
  <sheetFormatPr defaultColWidth="9.140625" defaultRowHeight="16.5"/>
  <cols>
    <col min="1" max="1" width="3.5703125" style="39" customWidth="1"/>
    <col min="2" max="2" width="7.7109375" style="39" customWidth="1"/>
    <col min="3" max="3" width="11.28515625" style="39" customWidth="1"/>
    <col min="4" max="4" width="39.7109375" style="39" customWidth="1"/>
    <col min="5" max="5" width="46.28515625" style="39" customWidth="1"/>
    <col min="6" max="6" width="7.28515625" style="39" bestFit="1" customWidth="1"/>
    <col min="7" max="7" width="11.7109375" style="39" customWidth="1"/>
    <col min="8" max="8" width="21.28515625" style="39" bestFit="1" customWidth="1"/>
    <col min="9" max="16384" width="9.140625" style="39"/>
  </cols>
  <sheetData>
    <row r="2" spans="2:8">
      <c r="B2" s="85" t="s">
        <v>1088</v>
      </c>
      <c r="C2" s="86"/>
      <c r="D2" s="86"/>
      <c r="E2" s="86"/>
      <c r="F2" s="86"/>
      <c r="G2" s="86"/>
      <c r="H2" s="86"/>
    </row>
    <row r="3" spans="2:8">
      <c r="B3" s="85"/>
      <c r="C3" s="86"/>
      <c r="D3" s="86"/>
      <c r="E3" s="86"/>
      <c r="F3" s="86"/>
      <c r="G3" s="86"/>
      <c r="H3" s="86"/>
    </row>
    <row r="4" spans="2:8" ht="36" customHeight="1">
      <c r="B4" s="187" t="s">
        <v>1097</v>
      </c>
      <c r="C4" s="187"/>
      <c r="D4" s="187"/>
      <c r="E4" s="187"/>
      <c r="F4" s="187"/>
      <c r="G4" s="187"/>
      <c r="H4" s="187"/>
    </row>
    <row r="5" spans="2:8" ht="15" customHeight="1">
      <c r="B5" s="112"/>
      <c r="C5" s="112"/>
      <c r="D5" s="112"/>
      <c r="E5" s="112"/>
      <c r="F5" s="112"/>
      <c r="G5" s="112"/>
      <c r="H5" s="112"/>
    </row>
    <row r="6" spans="2:8" ht="15" customHeight="1">
      <c r="B6" s="111" t="s">
        <v>927</v>
      </c>
      <c r="C6" s="111" t="s">
        <v>973</v>
      </c>
      <c r="D6" s="111" t="s">
        <v>974</v>
      </c>
      <c r="E6" s="111" t="s">
        <v>975</v>
      </c>
      <c r="F6" s="111" t="s">
        <v>976</v>
      </c>
      <c r="G6" s="111" t="s">
        <v>977</v>
      </c>
      <c r="H6" s="111" t="s">
        <v>978</v>
      </c>
    </row>
    <row r="7" spans="2:8" ht="15" customHeight="1">
      <c r="B7" s="40">
        <v>1</v>
      </c>
      <c r="C7" s="40">
        <v>657</v>
      </c>
      <c r="D7" s="83" t="s">
        <v>1012</v>
      </c>
      <c r="E7" s="83" t="s">
        <v>1034</v>
      </c>
      <c r="F7" s="40">
        <v>2</v>
      </c>
      <c r="G7" s="40">
        <v>0</v>
      </c>
      <c r="H7" s="130">
        <f>F7*50000+G7*100000</f>
        <v>100000</v>
      </c>
    </row>
    <row r="8" spans="2:8" ht="15" customHeight="1">
      <c r="B8" s="40">
        <v>2</v>
      </c>
      <c r="C8" s="40">
        <v>657</v>
      </c>
      <c r="D8" s="83" t="s">
        <v>1012</v>
      </c>
      <c r="E8" s="41" t="s">
        <v>1035</v>
      </c>
      <c r="F8" s="40">
        <v>2</v>
      </c>
      <c r="G8" s="40">
        <v>0</v>
      </c>
      <c r="H8" s="130">
        <f t="shared" ref="H8:H9" si="0">F8*50000+G8*100000</f>
        <v>100000</v>
      </c>
    </row>
    <row r="9" spans="2:8" ht="15" customHeight="1">
      <c r="B9" s="40">
        <v>3</v>
      </c>
      <c r="C9" s="40">
        <v>651</v>
      </c>
      <c r="D9" s="83" t="s">
        <v>581</v>
      </c>
      <c r="E9" s="41" t="s">
        <v>1036</v>
      </c>
      <c r="F9" s="40">
        <v>2</v>
      </c>
      <c r="G9" s="40">
        <v>0</v>
      </c>
      <c r="H9" s="130">
        <f t="shared" si="0"/>
        <v>100000</v>
      </c>
    </row>
    <row r="10" spans="2:8" ht="15" customHeight="1">
      <c r="B10" s="185" t="s">
        <v>923</v>
      </c>
      <c r="C10" s="185"/>
      <c r="D10" s="185"/>
      <c r="E10" s="185"/>
      <c r="F10" s="111">
        <f>SUM(F7:F9)</f>
        <v>6</v>
      </c>
      <c r="G10" s="111">
        <f>SUM(G7:G9)</f>
        <v>0</v>
      </c>
      <c r="H10" s="131">
        <f>SUM(H7:H9)</f>
        <v>300000</v>
      </c>
    </row>
    <row r="11" spans="2:8" ht="15" customHeight="1">
      <c r="B11" s="112"/>
      <c r="C11" s="112"/>
      <c r="D11" s="112"/>
      <c r="E11" s="112"/>
      <c r="F11" s="112"/>
      <c r="G11" s="112"/>
      <c r="H11" s="112"/>
    </row>
    <row r="12" spans="2:8" ht="36" customHeight="1">
      <c r="B12" s="188" t="s">
        <v>1037</v>
      </c>
      <c r="C12" s="188"/>
      <c r="D12" s="188"/>
      <c r="E12" s="188"/>
      <c r="F12" s="188"/>
      <c r="G12" s="188"/>
      <c r="H12" s="188"/>
    </row>
    <row r="13" spans="2:8" ht="12" customHeight="1">
      <c r="B13" s="87"/>
      <c r="C13" s="87"/>
      <c r="D13" s="87"/>
      <c r="E13" s="87"/>
      <c r="F13" s="87"/>
      <c r="G13" s="87"/>
      <c r="H13" s="87"/>
    </row>
    <row r="14" spans="2:8" ht="36" customHeight="1">
      <c r="B14" s="188" t="s">
        <v>1038</v>
      </c>
      <c r="C14" s="188"/>
      <c r="D14" s="188"/>
      <c r="E14" s="188"/>
      <c r="F14" s="188"/>
      <c r="G14" s="188"/>
      <c r="H14" s="188"/>
    </row>
    <row r="15" spans="2:8" ht="13.5" customHeight="1"/>
    <row r="16" spans="2:8" ht="19.5" customHeight="1">
      <c r="B16" s="124" t="s">
        <v>927</v>
      </c>
      <c r="C16" s="124" t="s">
        <v>973</v>
      </c>
      <c r="D16" s="124" t="s">
        <v>974</v>
      </c>
      <c r="E16" s="124" t="s">
        <v>975</v>
      </c>
      <c r="F16" s="124" t="s">
        <v>976</v>
      </c>
      <c r="G16" s="124" t="s">
        <v>977</v>
      </c>
      <c r="H16" s="124" t="s">
        <v>978</v>
      </c>
    </row>
    <row r="17" spans="2:8" ht="19.5" customHeight="1">
      <c r="B17" s="127">
        <v>1</v>
      </c>
      <c r="C17" s="127">
        <v>671</v>
      </c>
      <c r="D17" s="83" t="s">
        <v>1039</v>
      </c>
      <c r="E17" s="83" t="s">
        <v>1039</v>
      </c>
      <c r="F17" s="127">
        <v>2</v>
      </c>
      <c r="G17" s="127">
        <v>0</v>
      </c>
      <c r="H17" s="125">
        <f>F17*50000+G17*100000</f>
        <v>100000</v>
      </c>
    </row>
    <row r="18" spans="2:8" ht="19.5" customHeight="1">
      <c r="B18" s="127">
        <v>2</v>
      </c>
      <c r="C18" s="127">
        <v>719</v>
      </c>
      <c r="D18" s="83" t="s">
        <v>1040</v>
      </c>
      <c r="E18" s="83" t="s">
        <v>1041</v>
      </c>
      <c r="F18" s="127">
        <v>12</v>
      </c>
      <c r="G18" s="127">
        <v>0</v>
      </c>
      <c r="H18" s="125">
        <f t="shared" ref="H18:H29" si="1">F18*50000+G18*100000</f>
        <v>600000</v>
      </c>
    </row>
    <row r="19" spans="2:8" ht="19.5" customHeight="1">
      <c r="B19" s="127">
        <v>3</v>
      </c>
      <c r="C19" s="127">
        <v>722</v>
      </c>
      <c r="D19" s="83" t="s">
        <v>1042</v>
      </c>
      <c r="E19" s="83" t="s">
        <v>1043</v>
      </c>
      <c r="F19" s="127">
        <v>6</v>
      </c>
      <c r="G19" s="127">
        <v>0</v>
      </c>
      <c r="H19" s="125">
        <f t="shared" si="1"/>
        <v>300000</v>
      </c>
    </row>
    <row r="20" spans="2:8" ht="19.5" customHeight="1">
      <c r="B20" s="127">
        <v>4</v>
      </c>
      <c r="C20" s="127">
        <v>702</v>
      </c>
      <c r="D20" s="83" t="s">
        <v>1044</v>
      </c>
      <c r="E20" s="83" t="s">
        <v>1045</v>
      </c>
      <c r="F20" s="127">
        <v>10</v>
      </c>
      <c r="G20" s="127">
        <v>0</v>
      </c>
      <c r="H20" s="125">
        <f t="shared" si="1"/>
        <v>500000</v>
      </c>
    </row>
    <row r="21" spans="2:8" ht="19.5" customHeight="1">
      <c r="B21" s="127">
        <v>5</v>
      </c>
      <c r="C21" s="127">
        <v>728</v>
      </c>
      <c r="D21" s="83" t="s">
        <v>1046</v>
      </c>
      <c r="E21" s="83" t="s">
        <v>1047</v>
      </c>
      <c r="F21" s="127">
        <v>2</v>
      </c>
      <c r="G21" s="127">
        <v>0</v>
      </c>
      <c r="H21" s="125">
        <f t="shared" si="1"/>
        <v>100000</v>
      </c>
    </row>
    <row r="22" spans="2:8" ht="19.5" customHeight="1">
      <c r="B22" s="127">
        <v>6</v>
      </c>
      <c r="C22" s="127">
        <v>221</v>
      </c>
      <c r="D22" s="83" t="s">
        <v>999</v>
      </c>
      <c r="E22" s="83" t="s">
        <v>1000</v>
      </c>
      <c r="F22" s="127">
        <v>8</v>
      </c>
      <c r="G22" s="127">
        <v>0</v>
      </c>
      <c r="H22" s="125">
        <f t="shared" si="1"/>
        <v>400000</v>
      </c>
    </row>
    <row r="23" spans="2:8" ht="19.5" customHeight="1">
      <c r="B23" s="127">
        <v>7</v>
      </c>
      <c r="C23" s="127">
        <v>221</v>
      </c>
      <c r="D23" s="83" t="s">
        <v>999</v>
      </c>
      <c r="E23" s="83" t="s">
        <v>1048</v>
      </c>
      <c r="F23" s="127">
        <v>1</v>
      </c>
      <c r="G23" s="127">
        <v>0</v>
      </c>
      <c r="H23" s="125">
        <f t="shared" si="1"/>
        <v>50000</v>
      </c>
    </row>
    <row r="24" spans="2:8" ht="19.5" customHeight="1">
      <c r="B24" s="127">
        <v>8</v>
      </c>
      <c r="C24" s="127">
        <v>108</v>
      </c>
      <c r="D24" s="83" t="s">
        <v>1049</v>
      </c>
      <c r="E24" s="83" t="s">
        <v>998</v>
      </c>
      <c r="F24" s="127">
        <v>16</v>
      </c>
      <c r="G24" s="127">
        <v>0</v>
      </c>
      <c r="H24" s="125">
        <f t="shared" si="1"/>
        <v>800000</v>
      </c>
    </row>
    <row r="25" spans="2:8" ht="19.5" customHeight="1">
      <c r="B25" s="127">
        <v>9</v>
      </c>
      <c r="C25" s="127">
        <v>653</v>
      </c>
      <c r="D25" s="83" t="s">
        <v>1050</v>
      </c>
      <c r="E25" s="83" t="s">
        <v>1086</v>
      </c>
      <c r="F25" s="127">
        <v>1</v>
      </c>
      <c r="G25" s="127">
        <v>0</v>
      </c>
      <c r="H25" s="125">
        <f t="shared" si="1"/>
        <v>50000</v>
      </c>
    </row>
    <row r="26" spans="2:8" ht="19.5" customHeight="1">
      <c r="B26" s="127">
        <v>10</v>
      </c>
      <c r="C26" s="127">
        <v>653</v>
      </c>
      <c r="D26" s="83" t="s">
        <v>1050</v>
      </c>
      <c r="E26" s="83" t="s">
        <v>1051</v>
      </c>
      <c r="F26" s="127">
        <v>11</v>
      </c>
      <c r="G26" s="127">
        <v>0</v>
      </c>
      <c r="H26" s="125">
        <f t="shared" si="1"/>
        <v>550000</v>
      </c>
    </row>
    <row r="27" spans="2:8" ht="19.5" customHeight="1">
      <c r="B27" s="127">
        <v>11</v>
      </c>
      <c r="C27" s="127">
        <v>653</v>
      </c>
      <c r="D27" s="83" t="s">
        <v>1050</v>
      </c>
      <c r="E27" s="83" t="s">
        <v>1052</v>
      </c>
      <c r="F27" s="127">
        <v>3</v>
      </c>
      <c r="G27" s="127">
        <v>0</v>
      </c>
      <c r="H27" s="125">
        <f t="shared" si="1"/>
        <v>150000</v>
      </c>
    </row>
    <row r="28" spans="2:8" ht="19.5" customHeight="1">
      <c r="B28" s="164">
        <v>12</v>
      </c>
      <c r="C28" s="165" t="s">
        <v>11</v>
      </c>
      <c r="D28" s="166" t="s">
        <v>515</v>
      </c>
      <c r="E28" s="166" t="s">
        <v>1087</v>
      </c>
      <c r="F28" s="164">
        <v>1</v>
      </c>
      <c r="G28" s="164">
        <v>0</v>
      </c>
      <c r="H28" s="167">
        <f t="shared" si="1"/>
        <v>50000</v>
      </c>
    </row>
    <row r="29" spans="2:8" ht="19.5" customHeight="1">
      <c r="B29" s="83" t="s">
        <v>923</v>
      </c>
      <c r="C29" s="83"/>
      <c r="D29" s="83"/>
      <c r="E29" s="83"/>
      <c r="F29" s="133">
        <f>SUM(F17:F28)</f>
        <v>73</v>
      </c>
      <c r="G29" s="133">
        <f>SUM(G17:G28)</f>
        <v>0</v>
      </c>
      <c r="H29" s="126">
        <f t="shared" si="1"/>
        <v>3650000</v>
      </c>
    </row>
    <row r="30" spans="2:8" ht="18" customHeight="1">
      <c r="B30" s="77"/>
      <c r="C30" s="77"/>
      <c r="D30" s="77"/>
      <c r="E30" s="77"/>
      <c r="F30" s="77"/>
      <c r="G30" s="77"/>
      <c r="H30" s="77"/>
    </row>
    <row r="31" spans="2:8" ht="38.25" customHeight="1">
      <c r="B31" s="189" t="s">
        <v>1092</v>
      </c>
      <c r="C31" s="189"/>
      <c r="D31" s="189"/>
      <c r="E31" s="189"/>
      <c r="F31" s="189"/>
      <c r="G31" s="189"/>
      <c r="H31" s="189"/>
    </row>
    <row r="32" spans="2:8" ht="22.5" customHeight="1">
      <c r="B32" s="113" t="s">
        <v>927</v>
      </c>
      <c r="C32" s="113" t="s">
        <v>973</v>
      </c>
      <c r="D32" s="113" t="s">
        <v>974</v>
      </c>
      <c r="E32" s="113" t="s">
        <v>975</v>
      </c>
      <c r="F32" s="113" t="s">
        <v>976</v>
      </c>
      <c r="G32" s="113" t="s">
        <v>977</v>
      </c>
      <c r="H32" s="113" t="s">
        <v>978</v>
      </c>
    </row>
    <row r="33" spans="2:8" ht="19.5" customHeight="1">
      <c r="B33" s="91">
        <v>1</v>
      </c>
      <c r="C33" s="91">
        <v>118</v>
      </c>
      <c r="D33" s="92" t="s">
        <v>1001</v>
      </c>
      <c r="E33" s="93" t="s">
        <v>1093</v>
      </c>
      <c r="F33" s="91">
        <v>1</v>
      </c>
      <c r="G33" s="91">
        <v>0</v>
      </c>
      <c r="H33" s="76">
        <f>F33*50000+G33*100000</f>
        <v>50000</v>
      </c>
    </row>
    <row r="34" spans="2:8" ht="19.5" customHeight="1">
      <c r="B34" s="91">
        <v>2</v>
      </c>
      <c r="C34" s="91">
        <v>118</v>
      </c>
      <c r="D34" s="92" t="s">
        <v>1001</v>
      </c>
      <c r="E34" s="93" t="s">
        <v>1009</v>
      </c>
      <c r="F34" s="91">
        <v>3</v>
      </c>
      <c r="G34" s="91">
        <v>0</v>
      </c>
      <c r="H34" s="76">
        <f t="shared" ref="H34:H38" si="2">F34*50000+G34*100000</f>
        <v>150000</v>
      </c>
    </row>
    <row r="35" spans="2:8" ht="19.5" customHeight="1">
      <c r="B35" s="91">
        <v>3</v>
      </c>
      <c r="C35" s="91">
        <v>118</v>
      </c>
      <c r="D35" s="92" t="s">
        <v>1001</v>
      </c>
      <c r="E35" s="93" t="s">
        <v>1010</v>
      </c>
      <c r="F35" s="91">
        <v>2</v>
      </c>
      <c r="G35" s="91">
        <v>0</v>
      </c>
      <c r="H35" s="76">
        <f t="shared" si="2"/>
        <v>100000</v>
      </c>
    </row>
    <row r="36" spans="2:8" ht="19.5" customHeight="1">
      <c r="B36" s="91">
        <v>4</v>
      </c>
      <c r="C36" s="91">
        <v>118</v>
      </c>
      <c r="D36" s="92" t="s">
        <v>1001</v>
      </c>
      <c r="E36" s="93" t="s">
        <v>1008</v>
      </c>
      <c r="F36" s="91">
        <v>1</v>
      </c>
      <c r="G36" s="91">
        <v>0</v>
      </c>
      <c r="H36" s="76">
        <f t="shared" si="2"/>
        <v>50000</v>
      </c>
    </row>
    <row r="37" spans="2:8" ht="19.5" customHeight="1">
      <c r="B37" s="91">
        <v>5</v>
      </c>
      <c r="C37" s="91">
        <v>118</v>
      </c>
      <c r="D37" s="92" t="s">
        <v>1001</v>
      </c>
      <c r="E37" s="93" t="s">
        <v>1094</v>
      </c>
      <c r="F37" s="91">
        <v>1</v>
      </c>
      <c r="G37" s="91">
        <v>0</v>
      </c>
      <c r="H37" s="76">
        <f t="shared" si="2"/>
        <v>50000</v>
      </c>
    </row>
    <row r="38" spans="2:8" ht="19.5" customHeight="1">
      <c r="B38" s="91">
        <v>6</v>
      </c>
      <c r="C38" s="91">
        <v>225</v>
      </c>
      <c r="D38" s="92" t="s">
        <v>1095</v>
      </c>
      <c r="E38" s="93" t="s">
        <v>1096</v>
      </c>
      <c r="F38" s="91">
        <v>1</v>
      </c>
      <c r="G38" s="91">
        <v>0</v>
      </c>
      <c r="H38" s="76">
        <f t="shared" si="2"/>
        <v>50000</v>
      </c>
    </row>
    <row r="39" spans="2:8" ht="19.5" customHeight="1">
      <c r="B39" s="186" t="s">
        <v>923</v>
      </c>
      <c r="C39" s="186"/>
      <c r="D39" s="186"/>
      <c r="E39" s="186"/>
      <c r="F39" s="113">
        <f>SUM(F33:F38)</f>
        <v>9</v>
      </c>
      <c r="G39" s="113">
        <f>SUM(G33:G38)</f>
        <v>0</v>
      </c>
      <c r="H39" s="84">
        <f>SUM(H33:H38)</f>
        <v>450000</v>
      </c>
    </row>
    <row r="40" spans="2:8">
      <c r="B40" s="78"/>
      <c r="C40" s="78"/>
      <c r="D40" s="78"/>
      <c r="E40" s="78"/>
      <c r="F40" s="78"/>
      <c r="G40" s="78"/>
      <c r="H40" s="79"/>
    </row>
    <row r="41" spans="2:8" ht="36" customHeight="1">
      <c r="B41" s="189" t="s">
        <v>1053</v>
      </c>
      <c r="C41" s="189"/>
      <c r="D41" s="189"/>
      <c r="E41" s="189"/>
      <c r="F41" s="189"/>
      <c r="G41" s="189"/>
      <c r="H41" s="189"/>
    </row>
    <row r="42" spans="2:8" ht="27" customHeight="1">
      <c r="B42" s="111" t="s">
        <v>927</v>
      </c>
      <c r="C42" s="111" t="s">
        <v>973</v>
      </c>
      <c r="D42" s="111" t="s">
        <v>974</v>
      </c>
      <c r="E42" s="111" t="s">
        <v>975</v>
      </c>
      <c r="F42" s="111" t="s">
        <v>976</v>
      </c>
      <c r="G42" s="111" t="s">
        <v>977</v>
      </c>
      <c r="H42" s="111" t="s">
        <v>978</v>
      </c>
    </row>
    <row r="43" spans="2:8" ht="17.25" customHeight="1">
      <c r="B43" s="40">
        <v>1</v>
      </c>
      <c r="C43" s="40">
        <v>656</v>
      </c>
      <c r="D43" s="83" t="s">
        <v>1011</v>
      </c>
      <c r="E43" s="83" t="s">
        <v>1054</v>
      </c>
      <c r="F43" s="40">
        <v>0</v>
      </c>
      <c r="G43" s="40">
        <v>2</v>
      </c>
      <c r="H43" s="128">
        <f>F43*50000+G43*100000</f>
        <v>200000</v>
      </c>
    </row>
    <row r="44" spans="2:8" ht="17.25" customHeight="1">
      <c r="B44" s="40">
        <v>2</v>
      </c>
      <c r="C44" s="40">
        <v>818</v>
      </c>
      <c r="D44" s="83" t="s">
        <v>1013</v>
      </c>
      <c r="E44" s="41" t="s">
        <v>1055</v>
      </c>
      <c r="F44" s="40">
        <v>2</v>
      </c>
      <c r="G44" s="40">
        <v>0</v>
      </c>
      <c r="H44" s="128">
        <f t="shared" ref="H44:H46" si="3">F44*50000+G44*100000</f>
        <v>100000</v>
      </c>
    </row>
    <row r="45" spans="2:8" ht="17.25" customHeight="1">
      <c r="B45" s="40">
        <v>3</v>
      </c>
      <c r="C45" s="40">
        <v>143</v>
      </c>
      <c r="D45" s="83" t="s">
        <v>1056</v>
      </c>
      <c r="E45" s="83" t="s">
        <v>1057</v>
      </c>
      <c r="F45" s="40">
        <v>19</v>
      </c>
      <c r="G45" s="40">
        <v>0</v>
      </c>
      <c r="H45" s="128">
        <f t="shared" si="3"/>
        <v>950000</v>
      </c>
    </row>
    <row r="46" spans="2:8" ht="17.25" customHeight="1">
      <c r="B46" s="40">
        <v>4</v>
      </c>
      <c r="C46" s="40">
        <v>711</v>
      </c>
      <c r="D46" s="83" t="s">
        <v>1058</v>
      </c>
      <c r="E46" s="41" t="s">
        <v>1059</v>
      </c>
      <c r="F46" s="40">
        <v>1</v>
      </c>
      <c r="G46" s="40">
        <v>0</v>
      </c>
      <c r="H46" s="128">
        <f t="shared" si="3"/>
        <v>50000</v>
      </c>
    </row>
    <row r="47" spans="2:8" ht="15" customHeight="1">
      <c r="B47" s="185" t="s">
        <v>923</v>
      </c>
      <c r="C47" s="185"/>
      <c r="D47" s="185"/>
      <c r="E47" s="185"/>
      <c r="F47" s="111">
        <f>SUM(F43:F46)</f>
        <v>22</v>
      </c>
      <c r="G47" s="111">
        <f>SUM(G43:G46)</f>
        <v>2</v>
      </c>
      <c r="H47" s="129">
        <f>SUM(H43:H46)</f>
        <v>1300000</v>
      </c>
    </row>
    <row r="48" spans="2:8" ht="16.5" customHeight="1">
      <c r="B48" s="90"/>
      <c r="C48" s="90"/>
      <c r="D48" s="90"/>
      <c r="E48" s="90"/>
      <c r="F48" s="90"/>
      <c r="G48" s="90"/>
      <c r="H48" s="90"/>
    </row>
    <row r="49" spans="2:8" ht="36" customHeight="1">
      <c r="B49" s="190" t="s">
        <v>1060</v>
      </c>
      <c r="C49" s="190"/>
      <c r="D49" s="190"/>
      <c r="E49" s="190"/>
      <c r="F49" s="190"/>
      <c r="G49" s="190"/>
      <c r="H49" s="190"/>
    </row>
    <row r="50" spans="2:8" ht="9" customHeight="1"/>
    <row r="51" spans="2:8" ht="36" customHeight="1">
      <c r="B51" s="111" t="s">
        <v>927</v>
      </c>
      <c r="C51" s="111" t="s">
        <v>973</v>
      </c>
      <c r="D51" s="111" t="s">
        <v>974</v>
      </c>
      <c r="E51" s="111" t="s">
        <v>975</v>
      </c>
      <c r="F51" s="111" t="s">
        <v>976</v>
      </c>
      <c r="G51" s="111" t="s">
        <v>977</v>
      </c>
      <c r="H51" s="111" t="s">
        <v>978</v>
      </c>
    </row>
    <row r="52" spans="2:8" ht="16.5" customHeight="1">
      <c r="B52" s="40">
        <v>1</v>
      </c>
      <c r="C52" s="40">
        <v>670</v>
      </c>
      <c r="D52" s="41" t="s">
        <v>592</v>
      </c>
      <c r="E52" s="41" t="s">
        <v>1002</v>
      </c>
      <c r="F52" s="40">
        <v>2</v>
      </c>
      <c r="G52" s="40">
        <v>0</v>
      </c>
      <c r="H52" s="128">
        <f>F52*50000+G52*100000</f>
        <v>100000</v>
      </c>
    </row>
    <row r="53" spans="2:8" ht="16.5" customHeight="1">
      <c r="B53" s="40">
        <v>2</v>
      </c>
      <c r="C53" s="40">
        <v>670</v>
      </c>
      <c r="D53" s="41" t="s">
        <v>592</v>
      </c>
      <c r="E53" s="41" t="s">
        <v>1003</v>
      </c>
      <c r="F53" s="40">
        <v>2</v>
      </c>
      <c r="G53" s="40">
        <v>0</v>
      </c>
      <c r="H53" s="128">
        <f t="shared" ref="H53:H55" si="4">F53*50000+G53*100000</f>
        <v>100000</v>
      </c>
    </row>
    <row r="54" spans="2:8" ht="16.5" customHeight="1">
      <c r="B54" s="40">
        <v>3</v>
      </c>
      <c r="C54" s="40">
        <v>670</v>
      </c>
      <c r="D54" s="41" t="s">
        <v>592</v>
      </c>
      <c r="E54" s="41" t="s">
        <v>1004</v>
      </c>
      <c r="F54" s="40">
        <v>1</v>
      </c>
      <c r="G54" s="40">
        <v>0</v>
      </c>
      <c r="H54" s="128">
        <f t="shared" si="4"/>
        <v>50000</v>
      </c>
    </row>
    <row r="55" spans="2:8" ht="16.5" customHeight="1">
      <c r="B55" s="40">
        <v>4</v>
      </c>
      <c r="C55" s="40">
        <v>728</v>
      </c>
      <c r="D55" s="41" t="s">
        <v>1061</v>
      </c>
      <c r="E55" s="41" t="s">
        <v>1062</v>
      </c>
      <c r="F55" s="40">
        <v>1</v>
      </c>
      <c r="G55" s="40">
        <v>5</v>
      </c>
      <c r="H55" s="128">
        <f t="shared" si="4"/>
        <v>550000</v>
      </c>
    </row>
    <row r="56" spans="2:8" ht="16.5" customHeight="1">
      <c r="B56" s="185" t="s">
        <v>923</v>
      </c>
      <c r="C56" s="185"/>
      <c r="D56" s="185"/>
      <c r="E56" s="185"/>
      <c r="F56" s="111">
        <f>SUM(F52:F55)</f>
        <v>6</v>
      </c>
      <c r="G56" s="111">
        <f>SUM(G52:G55)</f>
        <v>5</v>
      </c>
      <c r="H56" s="129">
        <f>SUM(H52:H55)</f>
        <v>800000</v>
      </c>
    </row>
    <row r="57" spans="2:8">
      <c r="B57" s="75"/>
      <c r="C57" s="75"/>
      <c r="D57" s="75"/>
      <c r="E57" s="75"/>
      <c r="F57" s="75"/>
      <c r="G57" s="75"/>
      <c r="H57" s="75"/>
    </row>
    <row r="58" spans="2:8" ht="39" customHeight="1">
      <c r="B58" s="190" t="s">
        <v>1063</v>
      </c>
      <c r="C58" s="190"/>
      <c r="D58" s="190"/>
      <c r="E58" s="190"/>
      <c r="F58" s="190"/>
      <c r="G58" s="190"/>
      <c r="H58" s="190"/>
    </row>
    <row r="59" spans="2:8">
      <c r="B59" s="80"/>
      <c r="C59" s="80"/>
      <c r="D59" s="80"/>
      <c r="E59" s="80"/>
      <c r="F59" s="80"/>
      <c r="G59" s="81"/>
      <c r="H59" s="80"/>
    </row>
    <row r="60" spans="2:8">
      <c r="B60" s="111" t="s">
        <v>927</v>
      </c>
      <c r="C60" s="111" t="s">
        <v>973</v>
      </c>
      <c r="D60" s="111" t="s">
        <v>974</v>
      </c>
      <c r="E60" s="111" t="s">
        <v>975</v>
      </c>
      <c r="F60" s="111" t="s">
        <v>976</v>
      </c>
      <c r="G60" s="111" t="s">
        <v>977</v>
      </c>
      <c r="H60" s="111" t="s">
        <v>978</v>
      </c>
    </row>
    <row r="61" spans="2:8">
      <c r="B61" s="40">
        <v>1</v>
      </c>
      <c r="C61" s="40">
        <v>647</v>
      </c>
      <c r="D61" s="41" t="s">
        <v>576</v>
      </c>
      <c r="E61" s="41" t="s">
        <v>1064</v>
      </c>
      <c r="F61" s="40">
        <v>0</v>
      </c>
      <c r="G61" s="40">
        <v>1</v>
      </c>
      <c r="H61" s="128">
        <f>F61*50000+G61*100000</f>
        <v>100000</v>
      </c>
    </row>
    <row r="62" spans="2:8">
      <c r="B62" s="40">
        <v>2</v>
      </c>
      <c r="C62" s="40">
        <v>648</v>
      </c>
      <c r="D62" s="41" t="s">
        <v>577</v>
      </c>
      <c r="E62" s="41" t="s">
        <v>1065</v>
      </c>
      <c r="F62" s="40">
        <v>1</v>
      </c>
      <c r="G62" s="40">
        <v>1</v>
      </c>
      <c r="H62" s="128">
        <f t="shared" ref="H62:H76" si="5">F62*50000+G62*100000</f>
        <v>150000</v>
      </c>
    </row>
    <row r="63" spans="2:8">
      <c r="B63" s="40">
        <v>3</v>
      </c>
      <c r="C63" s="40">
        <v>649</v>
      </c>
      <c r="D63" s="41" t="s">
        <v>578</v>
      </c>
      <c r="E63" s="41" t="s">
        <v>1066</v>
      </c>
      <c r="F63" s="40">
        <v>1</v>
      </c>
      <c r="G63" s="40">
        <v>1</v>
      </c>
      <c r="H63" s="128">
        <f t="shared" si="5"/>
        <v>150000</v>
      </c>
    </row>
    <row r="64" spans="2:8">
      <c r="B64" s="40">
        <v>4</v>
      </c>
      <c r="C64" s="40">
        <v>662</v>
      </c>
      <c r="D64" s="41" t="s">
        <v>1067</v>
      </c>
      <c r="E64" s="41" t="s">
        <v>982</v>
      </c>
      <c r="F64" s="40">
        <v>0</v>
      </c>
      <c r="G64" s="40">
        <v>1</v>
      </c>
      <c r="H64" s="128">
        <f t="shared" si="5"/>
        <v>100000</v>
      </c>
    </row>
    <row r="65" spans="2:8">
      <c r="B65" s="40">
        <v>5</v>
      </c>
      <c r="C65" s="40">
        <v>983</v>
      </c>
      <c r="D65" s="41" t="s">
        <v>1068</v>
      </c>
      <c r="E65" s="41" t="s">
        <v>1069</v>
      </c>
      <c r="F65" s="40">
        <v>2</v>
      </c>
      <c r="G65" s="40">
        <v>0</v>
      </c>
      <c r="H65" s="128">
        <f t="shared" si="5"/>
        <v>100000</v>
      </c>
    </row>
    <row r="66" spans="2:8" ht="33">
      <c r="B66" s="40">
        <v>6</v>
      </c>
      <c r="C66" s="40">
        <v>127</v>
      </c>
      <c r="D66" s="41" t="s">
        <v>1070</v>
      </c>
      <c r="E66" s="83" t="s">
        <v>983</v>
      </c>
      <c r="F66" s="40">
        <v>26</v>
      </c>
      <c r="G66" s="40">
        <v>0</v>
      </c>
      <c r="H66" s="128">
        <f t="shared" si="5"/>
        <v>1300000</v>
      </c>
    </row>
    <row r="67" spans="2:8">
      <c r="B67" s="40">
        <v>7</v>
      </c>
      <c r="C67" s="40">
        <v>636</v>
      </c>
      <c r="D67" s="41" t="s">
        <v>1071</v>
      </c>
      <c r="E67" s="41" t="s">
        <v>1072</v>
      </c>
      <c r="F67" s="40">
        <v>0</v>
      </c>
      <c r="G67" s="40">
        <v>1</v>
      </c>
      <c r="H67" s="128">
        <f t="shared" si="5"/>
        <v>100000</v>
      </c>
    </row>
    <row r="68" spans="2:8">
      <c r="B68" s="40">
        <v>8</v>
      </c>
      <c r="C68" s="40">
        <v>667</v>
      </c>
      <c r="D68" s="41" t="s">
        <v>1073</v>
      </c>
      <c r="E68" s="41" t="s">
        <v>1074</v>
      </c>
      <c r="F68" s="40">
        <v>1</v>
      </c>
      <c r="G68" s="40"/>
      <c r="H68" s="128">
        <f t="shared" si="5"/>
        <v>50000</v>
      </c>
    </row>
    <row r="69" spans="2:8">
      <c r="B69" s="40">
        <v>9</v>
      </c>
      <c r="C69" s="40">
        <v>654</v>
      </c>
      <c r="D69" s="41" t="s">
        <v>1075</v>
      </c>
      <c r="E69" s="41" t="s">
        <v>1076</v>
      </c>
      <c r="F69" s="40">
        <v>0</v>
      </c>
      <c r="G69" s="40">
        <v>1</v>
      </c>
      <c r="H69" s="128">
        <f t="shared" si="5"/>
        <v>100000</v>
      </c>
    </row>
    <row r="70" spans="2:8">
      <c r="B70" s="40">
        <v>10</v>
      </c>
      <c r="C70" s="40">
        <v>654</v>
      </c>
      <c r="D70" s="41" t="s">
        <v>1075</v>
      </c>
      <c r="E70" s="41" t="s">
        <v>1077</v>
      </c>
      <c r="F70" s="40">
        <v>0</v>
      </c>
      <c r="G70" s="40">
        <v>2</v>
      </c>
      <c r="H70" s="128">
        <f t="shared" si="5"/>
        <v>200000</v>
      </c>
    </row>
    <row r="71" spans="2:8">
      <c r="B71" s="40">
        <v>11</v>
      </c>
      <c r="C71" s="40">
        <v>654</v>
      </c>
      <c r="D71" s="41" t="s">
        <v>1075</v>
      </c>
      <c r="E71" s="41" t="s">
        <v>1089</v>
      </c>
      <c r="F71" s="40">
        <v>2</v>
      </c>
      <c r="G71" s="40">
        <v>0</v>
      </c>
      <c r="H71" s="128">
        <f t="shared" si="5"/>
        <v>100000</v>
      </c>
    </row>
    <row r="72" spans="2:8">
      <c r="B72" s="40">
        <v>12</v>
      </c>
      <c r="C72" s="40">
        <v>654</v>
      </c>
      <c r="D72" s="41" t="s">
        <v>1075</v>
      </c>
      <c r="E72" s="41" t="s">
        <v>1078</v>
      </c>
      <c r="F72" s="40">
        <v>1</v>
      </c>
      <c r="G72" s="40">
        <v>0</v>
      </c>
      <c r="H72" s="128">
        <f t="shared" si="5"/>
        <v>50000</v>
      </c>
    </row>
    <row r="73" spans="2:8">
      <c r="B73" s="40">
        <v>13</v>
      </c>
      <c r="C73" s="40">
        <v>222</v>
      </c>
      <c r="D73" s="41" t="s">
        <v>550</v>
      </c>
      <c r="E73" s="41" t="s">
        <v>1090</v>
      </c>
      <c r="F73" s="40">
        <v>1</v>
      </c>
      <c r="G73" s="40">
        <v>0</v>
      </c>
      <c r="H73" s="128">
        <f t="shared" si="5"/>
        <v>50000</v>
      </c>
    </row>
    <row r="74" spans="2:8">
      <c r="B74" s="40">
        <v>14</v>
      </c>
      <c r="C74" s="40">
        <v>854</v>
      </c>
      <c r="D74" s="41" t="s">
        <v>1079</v>
      </c>
      <c r="E74" s="41" t="s">
        <v>1080</v>
      </c>
      <c r="F74" s="40">
        <v>2</v>
      </c>
      <c r="G74" s="40">
        <v>0</v>
      </c>
      <c r="H74" s="128">
        <f t="shared" si="5"/>
        <v>100000</v>
      </c>
    </row>
    <row r="75" spans="2:8">
      <c r="B75" s="40">
        <v>15</v>
      </c>
      <c r="C75" s="40">
        <v>854</v>
      </c>
      <c r="D75" s="41" t="s">
        <v>1079</v>
      </c>
      <c r="E75" s="41" t="s">
        <v>1005</v>
      </c>
      <c r="F75" s="40">
        <v>0</v>
      </c>
      <c r="G75" s="40">
        <v>1</v>
      </c>
      <c r="H75" s="128">
        <f t="shared" si="5"/>
        <v>100000</v>
      </c>
    </row>
    <row r="76" spans="2:8">
      <c r="B76" s="160">
        <v>16</v>
      </c>
      <c r="C76" s="161" t="s">
        <v>11</v>
      </c>
      <c r="D76" s="162" t="s">
        <v>515</v>
      </c>
      <c r="E76" s="162" t="s">
        <v>1091</v>
      </c>
      <c r="F76" s="160">
        <v>1</v>
      </c>
      <c r="G76" s="160">
        <v>0</v>
      </c>
      <c r="H76" s="163">
        <f t="shared" si="5"/>
        <v>50000</v>
      </c>
    </row>
    <row r="77" spans="2:8">
      <c r="B77" s="185" t="s">
        <v>923</v>
      </c>
      <c r="C77" s="185"/>
      <c r="D77" s="185"/>
      <c r="E77" s="185"/>
      <c r="F77" s="111">
        <f>SUM(F61:F76)</f>
        <v>38</v>
      </c>
      <c r="G77" s="111">
        <f>SUM(G61:G76)</f>
        <v>9</v>
      </c>
      <c r="H77" s="159">
        <f>SUM(H61:H76)</f>
        <v>2800000</v>
      </c>
    </row>
    <row r="78" spans="2:8">
      <c r="B78" s="82"/>
      <c r="C78" s="82"/>
      <c r="D78" s="82"/>
      <c r="E78" s="82"/>
      <c r="F78" s="82"/>
      <c r="G78" s="82"/>
      <c r="H78" s="82"/>
    </row>
    <row r="79" spans="2:8" ht="34.5" customHeight="1">
      <c r="B79" s="191" t="s">
        <v>1081</v>
      </c>
      <c r="C79" s="191"/>
      <c r="D79" s="191"/>
      <c r="E79" s="191"/>
      <c r="F79" s="191"/>
      <c r="G79" s="191"/>
      <c r="H79" s="191"/>
    </row>
    <row r="80" spans="2:8">
      <c r="B80" s="80"/>
      <c r="C80" s="80"/>
      <c r="D80" s="80"/>
      <c r="E80" s="80"/>
      <c r="F80" s="80"/>
      <c r="G80" s="80"/>
      <c r="H80" s="80"/>
    </row>
    <row r="81" spans="2:8">
      <c r="B81" s="111" t="s">
        <v>927</v>
      </c>
      <c r="C81" s="111" t="s">
        <v>973</v>
      </c>
      <c r="D81" s="111" t="s">
        <v>974</v>
      </c>
      <c r="E81" s="111" t="s">
        <v>975</v>
      </c>
      <c r="F81" s="111" t="s">
        <v>976</v>
      </c>
      <c r="G81" s="111" t="s">
        <v>977</v>
      </c>
      <c r="H81" s="111" t="s">
        <v>978</v>
      </c>
    </row>
    <row r="82" spans="2:8">
      <c r="B82" s="40">
        <v>1</v>
      </c>
      <c r="C82" s="40">
        <v>169</v>
      </c>
      <c r="D82" s="41" t="s">
        <v>539</v>
      </c>
      <c r="E82" s="41" t="s">
        <v>979</v>
      </c>
      <c r="F82" s="40">
        <v>3</v>
      </c>
      <c r="G82" s="40">
        <v>0</v>
      </c>
      <c r="H82" s="128">
        <f>F82*50000+G82*100000</f>
        <v>150000</v>
      </c>
    </row>
    <row r="83" spans="2:8">
      <c r="B83" s="40">
        <v>2</v>
      </c>
      <c r="C83" s="40">
        <v>169</v>
      </c>
      <c r="D83" s="41" t="s">
        <v>539</v>
      </c>
      <c r="E83" s="41" t="s">
        <v>980</v>
      </c>
      <c r="F83" s="40">
        <v>4</v>
      </c>
      <c r="G83" s="40">
        <v>0</v>
      </c>
      <c r="H83" s="128">
        <f t="shared" ref="H83:H88" si="6">F83*50000+G83*100000</f>
        <v>200000</v>
      </c>
    </row>
    <row r="84" spans="2:8">
      <c r="B84" s="40">
        <v>3</v>
      </c>
      <c r="C84" s="40">
        <v>169</v>
      </c>
      <c r="D84" s="41" t="s">
        <v>539</v>
      </c>
      <c r="E84" s="41" t="s">
        <v>981</v>
      </c>
      <c r="F84" s="40">
        <v>2</v>
      </c>
      <c r="G84" s="40">
        <v>0</v>
      </c>
      <c r="H84" s="128">
        <f t="shared" si="6"/>
        <v>100000</v>
      </c>
    </row>
    <row r="85" spans="2:8">
      <c r="B85" s="40">
        <v>4</v>
      </c>
      <c r="C85" s="40">
        <v>710</v>
      </c>
      <c r="D85" s="41" t="s">
        <v>1058</v>
      </c>
      <c r="E85" s="41" t="s">
        <v>1082</v>
      </c>
      <c r="F85" s="40">
        <v>1</v>
      </c>
      <c r="G85" s="40">
        <v>0</v>
      </c>
      <c r="H85" s="128">
        <f t="shared" si="6"/>
        <v>50000</v>
      </c>
    </row>
    <row r="86" spans="2:8">
      <c r="B86" s="40">
        <v>5</v>
      </c>
      <c r="C86" s="40">
        <v>815</v>
      </c>
      <c r="D86" s="41" t="s">
        <v>1083</v>
      </c>
      <c r="E86" s="41" t="s">
        <v>1084</v>
      </c>
      <c r="F86" s="40">
        <v>1</v>
      </c>
      <c r="G86" s="40">
        <v>0</v>
      </c>
      <c r="H86" s="128">
        <f t="shared" si="6"/>
        <v>50000</v>
      </c>
    </row>
    <row r="87" spans="2:8">
      <c r="B87" s="40">
        <v>6</v>
      </c>
      <c r="C87" s="40">
        <v>224</v>
      </c>
      <c r="D87" s="41" t="s">
        <v>653</v>
      </c>
      <c r="E87" s="41" t="s">
        <v>1085</v>
      </c>
      <c r="F87" s="40">
        <v>1</v>
      </c>
      <c r="G87" s="40">
        <v>0</v>
      </c>
      <c r="H87" s="128">
        <f t="shared" si="6"/>
        <v>50000</v>
      </c>
    </row>
    <row r="88" spans="2:8">
      <c r="B88" s="40">
        <v>7</v>
      </c>
      <c r="C88" s="40">
        <v>804</v>
      </c>
      <c r="D88" s="41" t="s">
        <v>1006</v>
      </c>
      <c r="E88" s="41" t="s">
        <v>1007</v>
      </c>
      <c r="F88" s="40">
        <v>1</v>
      </c>
      <c r="G88" s="40">
        <v>0</v>
      </c>
      <c r="H88" s="128">
        <f t="shared" si="6"/>
        <v>50000</v>
      </c>
    </row>
    <row r="89" spans="2:8">
      <c r="B89" s="185" t="s">
        <v>923</v>
      </c>
      <c r="C89" s="185"/>
      <c r="D89" s="185"/>
      <c r="E89" s="185"/>
      <c r="F89" s="111">
        <f>SUM(F82:F88)</f>
        <v>13</v>
      </c>
      <c r="G89" s="111">
        <f>SUM(G82:G88)</f>
        <v>0</v>
      </c>
      <c r="H89" s="84">
        <f>SUM(H82:H88)</f>
        <v>650000</v>
      </c>
    </row>
    <row r="91" spans="2:8">
      <c r="E91" s="38"/>
      <c r="F91" s="38"/>
      <c r="G91" s="38"/>
      <c r="H91" s="38"/>
    </row>
    <row r="93" spans="2:8">
      <c r="E93" s="42" t="s">
        <v>984</v>
      </c>
      <c r="F93" s="42">
        <f>F10+F29+F39+F47+F56+F77+F89</f>
        <v>167</v>
      </c>
      <c r="G93" s="111">
        <f>G10+G29+G39+G47+G56+G77+G89</f>
        <v>16</v>
      </c>
      <c r="H93" s="129">
        <f>H10+H29+H39+H47+H56+H77+H89</f>
        <v>9950000</v>
      </c>
    </row>
  </sheetData>
  <mergeCells count="14">
    <mergeCell ref="B89:E89"/>
    <mergeCell ref="B39:E39"/>
    <mergeCell ref="B4:H4"/>
    <mergeCell ref="B12:H12"/>
    <mergeCell ref="B14:H14"/>
    <mergeCell ref="B31:H31"/>
    <mergeCell ref="B41:H41"/>
    <mergeCell ref="B49:H49"/>
    <mergeCell ref="B58:H58"/>
    <mergeCell ref="B79:H79"/>
    <mergeCell ref="B56:E56"/>
    <mergeCell ref="B77:E77"/>
    <mergeCell ref="B47:E47"/>
    <mergeCell ref="B10:E10"/>
  </mergeCells>
  <pageMargins left="0.23622047244094491" right="0.19685039370078741" top="0.74803149606299213" bottom="0.35433070866141736" header="0.31496062992125984" footer="0.31496062992125984"/>
  <pageSetup paperSize="9" scale="66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57"/>
  <sheetViews>
    <sheetView topLeftCell="A37" workbookViewId="0">
      <selection activeCell="D52" sqref="D52"/>
    </sheetView>
  </sheetViews>
  <sheetFormatPr defaultColWidth="9.140625" defaultRowHeight="16.5"/>
  <cols>
    <col min="1" max="1" width="3.5703125" style="39" customWidth="1"/>
    <col min="2" max="2" width="7.7109375" style="39" customWidth="1"/>
    <col min="3" max="3" width="11.28515625" style="39" customWidth="1"/>
    <col min="4" max="4" width="39.7109375" style="39" customWidth="1"/>
    <col min="5" max="5" width="46.28515625" style="39" customWidth="1"/>
    <col min="6" max="6" width="7.28515625" style="39" bestFit="1" customWidth="1"/>
    <col min="7" max="7" width="11.7109375" style="39" customWidth="1"/>
    <col min="8" max="8" width="21.28515625" style="39" bestFit="1" customWidth="1"/>
    <col min="9" max="16384" width="9.140625" style="39"/>
  </cols>
  <sheetData>
    <row r="2" spans="2:8">
      <c r="B2" s="85" t="s">
        <v>1088</v>
      </c>
      <c r="C2" s="86"/>
      <c r="D2" s="86"/>
      <c r="E2" s="86"/>
      <c r="F2" s="86"/>
      <c r="G2" s="86"/>
      <c r="H2" s="86"/>
    </row>
    <row r="3" spans="2:8">
      <c r="B3" s="85"/>
      <c r="C3" s="86"/>
      <c r="D3" s="86"/>
      <c r="E3" s="86"/>
      <c r="F3" s="86"/>
      <c r="G3" s="86"/>
      <c r="H3" s="86"/>
    </row>
    <row r="4" spans="2:8" ht="15" customHeight="1">
      <c r="B4" s="111" t="s">
        <v>927</v>
      </c>
      <c r="C4" s="111" t="s">
        <v>973</v>
      </c>
      <c r="D4" s="111" t="s">
        <v>974</v>
      </c>
      <c r="E4" s="111" t="s">
        <v>975</v>
      </c>
      <c r="F4" s="111" t="s">
        <v>976</v>
      </c>
      <c r="G4" s="111" t="s">
        <v>977</v>
      </c>
      <c r="H4" s="111" t="s">
        <v>978</v>
      </c>
    </row>
    <row r="5" spans="2:8" ht="15" customHeight="1">
      <c r="B5" s="40">
        <v>1</v>
      </c>
      <c r="C5" s="127">
        <v>108</v>
      </c>
      <c r="D5" s="83" t="s">
        <v>1049</v>
      </c>
      <c r="E5" s="83" t="s">
        <v>998</v>
      </c>
      <c r="F5" s="127">
        <v>16</v>
      </c>
      <c r="G5" s="127">
        <v>0</v>
      </c>
      <c r="H5" s="136">
        <f t="shared" ref="H5:H36" si="0">F5*50000+G5*100000</f>
        <v>800000</v>
      </c>
    </row>
    <row r="6" spans="2:8" ht="15" customHeight="1">
      <c r="B6" s="40">
        <v>2</v>
      </c>
      <c r="C6" s="91">
        <v>118</v>
      </c>
      <c r="D6" s="92" t="s">
        <v>1001</v>
      </c>
      <c r="E6" s="93" t="s">
        <v>1093</v>
      </c>
      <c r="F6" s="91">
        <v>1</v>
      </c>
      <c r="G6" s="91">
        <v>0</v>
      </c>
      <c r="H6" s="137">
        <f t="shared" si="0"/>
        <v>50000</v>
      </c>
    </row>
    <row r="7" spans="2:8" ht="15" customHeight="1">
      <c r="B7" s="40">
        <v>3</v>
      </c>
      <c r="C7" s="91">
        <v>118</v>
      </c>
      <c r="D7" s="92" t="s">
        <v>1001</v>
      </c>
      <c r="E7" s="93" t="s">
        <v>1009</v>
      </c>
      <c r="F7" s="91">
        <v>3</v>
      </c>
      <c r="G7" s="91">
        <v>0</v>
      </c>
      <c r="H7" s="137">
        <f t="shared" si="0"/>
        <v>150000</v>
      </c>
    </row>
    <row r="8" spans="2:8" ht="19.5" customHeight="1">
      <c r="B8" s="40">
        <v>4</v>
      </c>
      <c r="C8" s="91">
        <v>118</v>
      </c>
      <c r="D8" s="92" t="s">
        <v>1001</v>
      </c>
      <c r="E8" s="93" t="s">
        <v>1010</v>
      </c>
      <c r="F8" s="91">
        <v>2</v>
      </c>
      <c r="G8" s="91">
        <v>0</v>
      </c>
      <c r="H8" s="137">
        <f t="shared" si="0"/>
        <v>100000</v>
      </c>
    </row>
    <row r="9" spans="2:8" ht="19.5" customHeight="1">
      <c r="B9" s="40">
        <v>5</v>
      </c>
      <c r="C9" s="91">
        <v>118</v>
      </c>
      <c r="D9" s="92" t="s">
        <v>1001</v>
      </c>
      <c r="E9" s="93" t="s">
        <v>1008</v>
      </c>
      <c r="F9" s="91">
        <v>1</v>
      </c>
      <c r="G9" s="91">
        <v>0</v>
      </c>
      <c r="H9" s="137">
        <f t="shared" si="0"/>
        <v>50000</v>
      </c>
    </row>
    <row r="10" spans="2:8" ht="19.5" customHeight="1">
      <c r="B10" s="40">
        <v>6</v>
      </c>
      <c r="C10" s="91">
        <v>118</v>
      </c>
      <c r="D10" s="92" t="s">
        <v>1001</v>
      </c>
      <c r="E10" s="93" t="s">
        <v>1094</v>
      </c>
      <c r="F10" s="91">
        <v>1</v>
      </c>
      <c r="G10" s="91">
        <v>0</v>
      </c>
      <c r="H10" s="137">
        <f t="shared" si="0"/>
        <v>50000</v>
      </c>
    </row>
    <row r="11" spans="2:8" ht="36.75" customHeight="1">
      <c r="B11" s="40">
        <v>7</v>
      </c>
      <c r="C11" s="40">
        <v>127</v>
      </c>
      <c r="D11" s="41" t="s">
        <v>1070</v>
      </c>
      <c r="E11" s="83" t="s">
        <v>983</v>
      </c>
      <c r="F11" s="40">
        <v>26</v>
      </c>
      <c r="G11" s="40">
        <v>0</v>
      </c>
      <c r="H11" s="138">
        <f t="shared" si="0"/>
        <v>1300000</v>
      </c>
    </row>
    <row r="12" spans="2:8" ht="19.5" customHeight="1">
      <c r="B12" s="40">
        <v>8</v>
      </c>
      <c r="C12" s="40">
        <v>143</v>
      </c>
      <c r="D12" s="83" t="s">
        <v>1056</v>
      </c>
      <c r="E12" s="83" t="s">
        <v>1057</v>
      </c>
      <c r="F12" s="40">
        <v>19</v>
      </c>
      <c r="G12" s="40">
        <v>0</v>
      </c>
      <c r="H12" s="138">
        <f t="shared" si="0"/>
        <v>950000</v>
      </c>
    </row>
    <row r="13" spans="2:8" ht="19.5" customHeight="1">
      <c r="B13" s="40">
        <v>9</v>
      </c>
      <c r="C13" s="40">
        <v>169</v>
      </c>
      <c r="D13" s="41" t="s">
        <v>539</v>
      </c>
      <c r="E13" s="41" t="s">
        <v>979</v>
      </c>
      <c r="F13" s="40">
        <v>3</v>
      </c>
      <c r="G13" s="40">
        <v>0</v>
      </c>
      <c r="H13" s="138">
        <f t="shared" si="0"/>
        <v>150000</v>
      </c>
    </row>
    <row r="14" spans="2:8" ht="19.5" customHeight="1">
      <c r="B14" s="40">
        <v>10</v>
      </c>
      <c r="C14" s="40">
        <v>169</v>
      </c>
      <c r="D14" s="41" t="s">
        <v>539</v>
      </c>
      <c r="E14" s="41" t="s">
        <v>980</v>
      </c>
      <c r="F14" s="40">
        <v>4</v>
      </c>
      <c r="G14" s="40">
        <v>0</v>
      </c>
      <c r="H14" s="138">
        <f t="shared" si="0"/>
        <v>200000</v>
      </c>
    </row>
    <row r="15" spans="2:8" ht="19.5" customHeight="1">
      <c r="B15" s="40">
        <v>11</v>
      </c>
      <c r="C15" s="40">
        <v>169</v>
      </c>
      <c r="D15" s="41" t="s">
        <v>539</v>
      </c>
      <c r="E15" s="41" t="s">
        <v>981</v>
      </c>
      <c r="F15" s="40">
        <v>2</v>
      </c>
      <c r="G15" s="40">
        <v>0</v>
      </c>
      <c r="H15" s="138">
        <f t="shared" si="0"/>
        <v>100000</v>
      </c>
    </row>
    <row r="16" spans="2:8" ht="19.5" customHeight="1">
      <c r="B16" s="40">
        <v>12</v>
      </c>
      <c r="C16" s="127">
        <v>221</v>
      </c>
      <c r="D16" s="83" t="s">
        <v>999</v>
      </c>
      <c r="E16" s="83" t="s">
        <v>1000</v>
      </c>
      <c r="F16" s="127">
        <v>8</v>
      </c>
      <c r="G16" s="127">
        <v>0</v>
      </c>
      <c r="H16" s="136">
        <f t="shared" si="0"/>
        <v>400000</v>
      </c>
    </row>
    <row r="17" spans="2:8" ht="19.5" customHeight="1">
      <c r="B17" s="40">
        <v>13</v>
      </c>
      <c r="C17" s="127">
        <v>221</v>
      </c>
      <c r="D17" s="83" t="s">
        <v>999</v>
      </c>
      <c r="E17" s="83" t="s">
        <v>1048</v>
      </c>
      <c r="F17" s="127">
        <v>1</v>
      </c>
      <c r="G17" s="127">
        <v>0</v>
      </c>
      <c r="H17" s="136">
        <f t="shared" si="0"/>
        <v>50000</v>
      </c>
    </row>
    <row r="18" spans="2:8" ht="19.5" customHeight="1">
      <c r="B18" s="40">
        <v>14</v>
      </c>
      <c r="C18" s="40">
        <v>222</v>
      </c>
      <c r="D18" s="41" t="s">
        <v>550</v>
      </c>
      <c r="E18" s="41" t="s">
        <v>1090</v>
      </c>
      <c r="F18" s="40">
        <v>1</v>
      </c>
      <c r="G18" s="40">
        <v>0</v>
      </c>
      <c r="H18" s="138">
        <f t="shared" si="0"/>
        <v>50000</v>
      </c>
    </row>
    <row r="19" spans="2:8" ht="19.5" customHeight="1">
      <c r="B19" s="40">
        <v>15</v>
      </c>
      <c r="C19" s="40">
        <v>224</v>
      </c>
      <c r="D19" s="41" t="s">
        <v>653</v>
      </c>
      <c r="E19" s="41" t="s">
        <v>1085</v>
      </c>
      <c r="F19" s="40">
        <v>1</v>
      </c>
      <c r="G19" s="40">
        <v>0</v>
      </c>
      <c r="H19" s="138">
        <f t="shared" si="0"/>
        <v>50000</v>
      </c>
    </row>
    <row r="20" spans="2:8" ht="19.5" customHeight="1">
      <c r="B20" s="40">
        <v>16</v>
      </c>
      <c r="C20" s="91">
        <v>225</v>
      </c>
      <c r="D20" s="92" t="s">
        <v>1095</v>
      </c>
      <c r="E20" s="93" t="s">
        <v>1096</v>
      </c>
      <c r="F20" s="91">
        <v>1</v>
      </c>
      <c r="G20" s="91">
        <v>0</v>
      </c>
      <c r="H20" s="137">
        <f t="shared" si="0"/>
        <v>50000</v>
      </c>
    </row>
    <row r="21" spans="2:8" ht="19.5" customHeight="1">
      <c r="B21" s="40">
        <v>17</v>
      </c>
      <c r="C21" s="40">
        <v>636</v>
      </c>
      <c r="D21" s="41" t="s">
        <v>1071</v>
      </c>
      <c r="E21" s="41" t="s">
        <v>1072</v>
      </c>
      <c r="F21" s="40">
        <v>0</v>
      </c>
      <c r="G21" s="40">
        <v>1</v>
      </c>
      <c r="H21" s="138">
        <f t="shared" si="0"/>
        <v>100000</v>
      </c>
    </row>
    <row r="22" spans="2:8" ht="19.5" customHeight="1">
      <c r="B22" s="40">
        <v>18</v>
      </c>
      <c r="C22" s="40">
        <v>647</v>
      </c>
      <c r="D22" s="41" t="s">
        <v>576</v>
      </c>
      <c r="E22" s="41" t="s">
        <v>1064</v>
      </c>
      <c r="F22" s="40">
        <v>0</v>
      </c>
      <c r="G22" s="40">
        <v>1</v>
      </c>
      <c r="H22" s="138">
        <f t="shared" si="0"/>
        <v>100000</v>
      </c>
    </row>
    <row r="23" spans="2:8" ht="19.5" customHeight="1">
      <c r="B23" s="40">
        <v>19</v>
      </c>
      <c r="C23" s="40">
        <v>648</v>
      </c>
      <c r="D23" s="41" t="s">
        <v>577</v>
      </c>
      <c r="E23" s="41" t="s">
        <v>1065</v>
      </c>
      <c r="F23" s="40">
        <v>1</v>
      </c>
      <c r="G23" s="40">
        <v>1</v>
      </c>
      <c r="H23" s="138">
        <f t="shared" si="0"/>
        <v>150000</v>
      </c>
    </row>
    <row r="24" spans="2:8" ht="19.5" customHeight="1">
      <c r="B24" s="40">
        <v>20</v>
      </c>
      <c r="C24" s="40">
        <v>649</v>
      </c>
      <c r="D24" s="41" t="s">
        <v>578</v>
      </c>
      <c r="E24" s="41" t="s">
        <v>1066</v>
      </c>
      <c r="F24" s="40">
        <v>1</v>
      </c>
      <c r="G24" s="40">
        <v>1</v>
      </c>
      <c r="H24" s="138">
        <f t="shared" si="0"/>
        <v>150000</v>
      </c>
    </row>
    <row r="25" spans="2:8" ht="19.5" customHeight="1">
      <c r="B25" s="40">
        <v>21</v>
      </c>
      <c r="C25" s="40">
        <v>651</v>
      </c>
      <c r="D25" s="83" t="s">
        <v>581</v>
      </c>
      <c r="E25" s="41" t="s">
        <v>1036</v>
      </c>
      <c r="F25" s="40">
        <v>2</v>
      </c>
      <c r="G25" s="40">
        <v>0</v>
      </c>
      <c r="H25" s="139">
        <f t="shared" si="0"/>
        <v>100000</v>
      </c>
    </row>
    <row r="26" spans="2:8" ht="17.25" customHeight="1">
      <c r="B26" s="40">
        <v>22</v>
      </c>
      <c r="C26" s="127">
        <v>653</v>
      </c>
      <c r="D26" s="83" t="s">
        <v>1050</v>
      </c>
      <c r="E26" s="83" t="s">
        <v>1086</v>
      </c>
      <c r="F26" s="127">
        <v>1</v>
      </c>
      <c r="G26" s="127">
        <v>0</v>
      </c>
      <c r="H26" s="136">
        <f t="shared" si="0"/>
        <v>50000</v>
      </c>
    </row>
    <row r="27" spans="2:8" ht="17.25" customHeight="1">
      <c r="B27" s="40">
        <v>23</v>
      </c>
      <c r="C27" s="127">
        <v>653</v>
      </c>
      <c r="D27" s="83" t="s">
        <v>1050</v>
      </c>
      <c r="E27" s="83" t="s">
        <v>1051</v>
      </c>
      <c r="F27" s="127">
        <v>11</v>
      </c>
      <c r="G27" s="127">
        <v>0</v>
      </c>
      <c r="H27" s="136">
        <f t="shared" si="0"/>
        <v>550000</v>
      </c>
    </row>
    <row r="28" spans="2:8" ht="17.25" customHeight="1">
      <c r="B28" s="40">
        <v>24</v>
      </c>
      <c r="C28" s="127">
        <v>653</v>
      </c>
      <c r="D28" s="83" t="s">
        <v>1050</v>
      </c>
      <c r="E28" s="83" t="s">
        <v>1052</v>
      </c>
      <c r="F28" s="127">
        <v>3</v>
      </c>
      <c r="G28" s="127">
        <v>0</v>
      </c>
      <c r="H28" s="136">
        <f t="shared" si="0"/>
        <v>150000</v>
      </c>
    </row>
    <row r="29" spans="2:8" ht="17.25" customHeight="1">
      <c r="B29" s="40">
        <v>25</v>
      </c>
      <c r="C29" s="40">
        <v>654</v>
      </c>
      <c r="D29" s="41" t="s">
        <v>1075</v>
      </c>
      <c r="E29" s="41" t="s">
        <v>1076</v>
      </c>
      <c r="F29" s="40">
        <v>0</v>
      </c>
      <c r="G29" s="40">
        <v>1</v>
      </c>
      <c r="H29" s="138">
        <f t="shared" si="0"/>
        <v>100000</v>
      </c>
    </row>
    <row r="30" spans="2:8" ht="16.5" customHeight="1">
      <c r="B30" s="40">
        <v>26</v>
      </c>
      <c r="C30" s="40">
        <v>654</v>
      </c>
      <c r="D30" s="41" t="s">
        <v>1075</v>
      </c>
      <c r="E30" s="41" t="s">
        <v>1077</v>
      </c>
      <c r="F30" s="40">
        <v>0</v>
      </c>
      <c r="G30" s="40">
        <v>2</v>
      </c>
      <c r="H30" s="138">
        <f t="shared" si="0"/>
        <v>200000</v>
      </c>
    </row>
    <row r="31" spans="2:8" ht="16.5" customHeight="1">
      <c r="B31" s="40">
        <v>27</v>
      </c>
      <c r="C31" s="40">
        <v>654</v>
      </c>
      <c r="D31" s="41" t="s">
        <v>1075</v>
      </c>
      <c r="E31" s="41" t="s">
        <v>1089</v>
      </c>
      <c r="F31" s="40">
        <v>2</v>
      </c>
      <c r="G31" s="40">
        <v>0</v>
      </c>
      <c r="H31" s="138">
        <f t="shared" si="0"/>
        <v>100000</v>
      </c>
    </row>
    <row r="32" spans="2:8" ht="16.5" customHeight="1">
      <c r="B32" s="40">
        <v>28</v>
      </c>
      <c r="C32" s="40">
        <v>654</v>
      </c>
      <c r="D32" s="41" t="s">
        <v>1075</v>
      </c>
      <c r="E32" s="41" t="s">
        <v>1078</v>
      </c>
      <c r="F32" s="40">
        <v>1</v>
      </c>
      <c r="G32" s="40">
        <v>0</v>
      </c>
      <c r="H32" s="138">
        <f t="shared" si="0"/>
        <v>50000</v>
      </c>
    </row>
    <row r="33" spans="2:8" ht="16.5" customHeight="1">
      <c r="B33" s="40">
        <v>29</v>
      </c>
      <c r="C33" s="40">
        <v>656</v>
      </c>
      <c r="D33" s="83" t="s">
        <v>1011</v>
      </c>
      <c r="E33" s="83" t="s">
        <v>1054</v>
      </c>
      <c r="F33" s="40">
        <v>0</v>
      </c>
      <c r="G33" s="40">
        <v>2</v>
      </c>
      <c r="H33" s="138">
        <f t="shared" si="0"/>
        <v>200000</v>
      </c>
    </row>
    <row r="34" spans="2:8">
      <c r="B34" s="40">
        <v>30</v>
      </c>
      <c r="C34" s="40">
        <v>657</v>
      </c>
      <c r="D34" s="83" t="s">
        <v>1012</v>
      </c>
      <c r="E34" s="83" t="s">
        <v>1034</v>
      </c>
      <c r="F34" s="40">
        <v>2</v>
      </c>
      <c r="G34" s="40">
        <v>0</v>
      </c>
      <c r="H34" s="139">
        <f t="shared" si="0"/>
        <v>100000</v>
      </c>
    </row>
    <row r="35" spans="2:8">
      <c r="B35" s="40">
        <v>31</v>
      </c>
      <c r="C35" s="40">
        <v>657</v>
      </c>
      <c r="D35" s="83" t="s">
        <v>1012</v>
      </c>
      <c r="E35" s="41" t="s">
        <v>1035</v>
      </c>
      <c r="F35" s="40">
        <v>2</v>
      </c>
      <c r="G35" s="40">
        <v>0</v>
      </c>
      <c r="H35" s="139">
        <f t="shared" si="0"/>
        <v>100000</v>
      </c>
    </row>
    <row r="36" spans="2:8">
      <c r="B36" s="40">
        <v>32</v>
      </c>
      <c r="C36" s="40">
        <v>662</v>
      </c>
      <c r="D36" s="41" t="s">
        <v>1067</v>
      </c>
      <c r="E36" s="41" t="s">
        <v>982</v>
      </c>
      <c r="F36" s="40">
        <v>0</v>
      </c>
      <c r="G36" s="40">
        <v>1</v>
      </c>
      <c r="H36" s="138">
        <f t="shared" si="0"/>
        <v>100000</v>
      </c>
    </row>
    <row r="37" spans="2:8">
      <c r="B37" s="40">
        <v>33</v>
      </c>
      <c r="C37" s="40">
        <v>667</v>
      </c>
      <c r="D37" s="41" t="s">
        <v>1073</v>
      </c>
      <c r="E37" s="41" t="s">
        <v>1074</v>
      </c>
      <c r="F37" s="40">
        <v>1</v>
      </c>
      <c r="G37" s="40"/>
      <c r="H37" s="138">
        <f t="shared" ref="H37:H56" si="1">F37*50000+G37*100000</f>
        <v>50000</v>
      </c>
    </row>
    <row r="38" spans="2:8">
      <c r="B38" s="40">
        <v>34</v>
      </c>
      <c r="C38" s="40">
        <v>670</v>
      </c>
      <c r="D38" s="41" t="s">
        <v>592</v>
      </c>
      <c r="E38" s="41" t="s">
        <v>1002</v>
      </c>
      <c r="F38" s="40">
        <v>2</v>
      </c>
      <c r="G38" s="40">
        <v>0</v>
      </c>
      <c r="H38" s="138">
        <f t="shared" si="1"/>
        <v>100000</v>
      </c>
    </row>
    <row r="39" spans="2:8">
      <c r="B39" s="40">
        <v>35</v>
      </c>
      <c r="C39" s="40">
        <v>670</v>
      </c>
      <c r="D39" s="41" t="s">
        <v>592</v>
      </c>
      <c r="E39" s="41" t="s">
        <v>1003</v>
      </c>
      <c r="F39" s="40">
        <v>2</v>
      </c>
      <c r="G39" s="40">
        <v>0</v>
      </c>
      <c r="H39" s="138">
        <f t="shared" si="1"/>
        <v>100000</v>
      </c>
    </row>
    <row r="40" spans="2:8">
      <c r="B40" s="40">
        <v>36</v>
      </c>
      <c r="C40" s="40">
        <v>670</v>
      </c>
      <c r="D40" s="41" t="s">
        <v>592</v>
      </c>
      <c r="E40" s="41" t="s">
        <v>1004</v>
      </c>
      <c r="F40" s="40">
        <v>1</v>
      </c>
      <c r="G40" s="40">
        <v>0</v>
      </c>
      <c r="H40" s="138">
        <f t="shared" si="1"/>
        <v>50000</v>
      </c>
    </row>
    <row r="41" spans="2:8">
      <c r="B41" s="40">
        <v>37</v>
      </c>
      <c r="C41" s="127">
        <v>671</v>
      </c>
      <c r="D41" s="83" t="s">
        <v>1039</v>
      </c>
      <c r="E41" s="83" t="s">
        <v>1039</v>
      </c>
      <c r="F41" s="127">
        <v>2</v>
      </c>
      <c r="G41" s="127">
        <v>0</v>
      </c>
      <c r="H41" s="136">
        <f t="shared" si="1"/>
        <v>100000</v>
      </c>
    </row>
    <row r="42" spans="2:8">
      <c r="B42" s="40">
        <v>38</v>
      </c>
      <c r="C42" s="127">
        <v>702</v>
      </c>
      <c r="D42" s="83" t="s">
        <v>1044</v>
      </c>
      <c r="E42" s="83" t="s">
        <v>1045</v>
      </c>
      <c r="F42" s="127">
        <v>10</v>
      </c>
      <c r="G42" s="127">
        <v>0</v>
      </c>
      <c r="H42" s="136">
        <f t="shared" si="1"/>
        <v>500000</v>
      </c>
    </row>
    <row r="43" spans="2:8">
      <c r="B43" s="40">
        <v>39</v>
      </c>
      <c r="C43" s="40">
        <v>710</v>
      </c>
      <c r="D43" s="41" t="s">
        <v>1058</v>
      </c>
      <c r="E43" s="41" t="s">
        <v>1082</v>
      </c>
      <c r="F43" s="40">
        <v>1</v>
      </c>
      <c r="G43" s="40">
        <v>0</v>
      </c>
      <c r="H43" s="138">
        <f t="shared" si="1"/>
        <v>50000</v>
      </c>
    </row>
    <row r="44" spans="2:8">
      <c r="B44" s="40">
        <v>40</v>
      </c>
      <c r="C44" s="40">
        <v>711</v>
      </c>
      <c r="D44" s="83" t="s">
        <v>1058</v>
      </c>
      <c r="E44" s="41" t="s">
        <v>1059</v>
      </c>
      <c r="F44" s="40">
        <v>1</v>
      </c>
      <c r="G44" s="40">
        <v>0</v>
      </c>
      <c r="H44" s="138">
        <f t="shared" si="1"/>
        <v>50000</v>
      </c>
    </row>
    <row r="45" spans="2:8">
      <c r="B45" s="40">
        <v>41</v>
      </c>
      <c r="C45" s="127">
        <v>719</v>
      </c>
      <c r="D45" s="83" t="s">
        <v>1040</v>
      </c>
      <c r="E45" s="83" t="s">
        <v>1041</v>
      </c>
      <c r="F45" s="127">
        <v>12</v>
      </c>
      <c r="G45" s="127">
        <v>0</v>
      </c>
      <c r="H45" s="136">
        <f t="shared" si="1"/>
        <v>600000</v>
      </c>
    </row>
    <row r="46" spans="2:8">
      <c r="B46" s="40">
        <v>42</v>
      </c>
      <c r="C46" s="127">
        <v>722</v>
      </c>
      <c r="D46" s="83" t="s">
        <v>1042</v>
      </c>
      <c r="E46" s="83" t="s">
        <v>1043</v>
      </c>
      <c r="F46" s="127">
        <v>6</v>
      </c>
      <c r="G46" s="127">
        <v>0</v>
      </c>
      <c r="H46" s="136">
        <f t="shared" si="1"/>
        <v>300000</v>
      </c>
    </row>
    <row r="47" spans="2:8">
      <c r="B47" s="40">
        <v>43</v>
      </c>
      <c r="C47" s="127">
        <v>728</v>
      </c>
      <c r="D47" s="83" t="s">
        <v>1046</v>
      </c>
      <c r="E47" s="83" t="s">
        <v>1047</v>
      </c>
      <c r="F47" s="127">
        <v>2</v>
      </c>
      <c r="G47" s="127">
        <v>0</v>
      </c>
      <c r="H47" s="136">
        <f t="shared" si="1"/>
        <v>100000</v>
      </c>
    </row>
    <row r="48" spans="2:8">
      <c r="B48" s="40">
        <v>44</v>
      </c>
      <c r="C48" s="40">
        <v>728</v>
      </c>
      <c r="D48" s="41" t="s">
        <v>1061</v>
      </c>
      <c r="E48" s="41" t="s">
        <v>1062</v>
      </c>
      <c r="F48" s="40">
        <v>1</v>
      </c>
      <c r="G48" s="40">
        <v>5</v>
      </c>
      <c r="H48" s="138">
        <f t="shared" si="1"/>
        <v>550000</v>
      </c>
    </row>
    <row r="49" spans="2:8">
      <c r="B49" s="40">
        <v>45</v>
      </c>
      <c r="C49" s="40">
        <v>804</v>
      </c>
      <c r="D49" s="41" t="s">
        <v>1006</v>
      </c>
      <c r="E49" s="41" t="s">
        <v>1007</v>
      </c>
      <c r="F49" s="40">
        <v>1</v>
      </c>
      <c r="G49" s="40">
        <v>0</v>
      </c>
      <c r="H49" s="138">
        <f t="shared" si="1"/>
        <v>50000</v>
      </c>
    </row>
    <row r="50" spans="2:8">
      <c r="B50" s="40">
        <v>46</v>
      </c>
      <c r="C50" s="40">
        <v>815</v>
      </c>
      <c r="D50" s="41" t="s">
        <v>1083</v>
      </c>
      <c r="E50" s="41" t="s">
        <v>1084</v>
      </c>
      <c r="F50" s="40">
        <v>1</v>
      </c>
      <c r="G50" s="40">
        <v>0</v>
      </c>
      <c r="H50" s="138">
        <f t="shared" si="1"/>
        <v>50000</v>
      </c>
    </row>
    <row r="51" spans="2:8">
      <c r="B51" s="40">
        <v>47</v>
      </c>
      <c r="C51" s="40">
        <v>818</v>
      </c>
      <c r="D51" s="83" t="s">
        <v>1013</v>
      </c>
      <c r="E51" s="41" t="s">
        <v>1055</v>
      </c>
      <c r="F51" s="40">
        <v>2</v>
      </c>
      <c r="G51" s="40">
        <v>0</v>
      </c>
      <c r="H51" s="138">
        <f t="shared" si="1"/>
        <v>100000</v>
      </c>
    </row>
    <row r="52" spans="2:8">
      <c r="B52" s="40">
        <v>48</v>
      </c>
      <c r="C52" s="40">
        <v>854</v>
      </c>
      <c r="D52" s="41" t="s">
        <v>1079</v>
      </c>
      <c r="E52" s="41" t="s">
        <v>1080</v>
      </c>
      <c r="F52" s="40">
        <v>2</v>
      </c>
      <c r="G52" s="40">
        <v>0</v>
      </c>
      <c r="H52" s="138">
        <f t="shared" si="1"/>
        <v>100000</v>
      </c>
    </row>
    <row r="53" spans="2:8">
      <c r="B53" s="40">
        <v>49</v>
      </c>
      <c r="C53" s="40">
        <v>854</v>
      </c>
      <c r="D53" s="41" t="s">
        <v>1079</v>
      </c>
      <c r="E53" s="41" t="s">
        <v>1005</v>
      </c>
      <c r="F53" s="40">
        <v>0</v>
      </c>
      <c r="G53" s="40">
        <v>1</v>
      </c>
      <c r="H53" s="138">
        <f t="shared" si="1"/>
        <v>100000</v>
      </c>
    </row>
    <row r="54" spans="2:8">
      <c r="B54" s="40">
        <v>50</v>
      </c>
      <c r="C54" s="40">
        <v>983</v>
      </c>
      <c r="D54" s="41" t="s">
        <v>1068</v>
      </c>
      <c r="E54" s="41" t="s">
        <v>1069</v>
      </c>
      <c r="F54" s="40">
        <v>2</v>
      </c>
      <c r="G54" s="40">
        <v>0</v>
      </c>
      <c r="H54" s="138">
        <f t="shared" si="1"/>
        <v>100000</v>
      </c>
    </row>
    <row r="55" spans="2:8">
      <c r="B55" s="40">
        <v>51</v>
      </c>
      <c r="C55" s="132" t="s">
        <v>11</v>
      </c>
      <c r="D55" s="83" t="s">
        <v>515</v>
      </c>
      <c r="E55" s="83" t="s">
        <v>1087</v>
      </c>
      <c r="F55" s="127">
        <v>1</v>
      </c>
      <c r="G55" s="127">
        <v>0</v>
      </c>
      <c r="H55" s="136">
        <f t="shared" si="1"/>
        <v>50000</v>
      </c>
    </row>
    <row r="56" spans="2:8">
      <c r="B56" s="40">
        <v>52</v>
      </c>
      <c r="C56" s="134" t="s">
        <v>11</v>
      </c>
      <c r="D56" s="41" t="s">
        <v>515</v>
      </c>
      <c r="E56" s="41" t="s">
        <v>1091</v>
      </c>
      <c r="F56" s="40">
        <v>1</v>
      </c>
      <c r="G56" s="40">
        <v>0</v>
      </c>
      <c r="H56" s="138">
        <f t="shared" si="1"/>
        <v>50000</v>
      </c>
    </row>
    <row r="57" spans="2:8">
      <c r="B57" s="88" t="s">
        <v>923</v>
      </c>
      <c r="C57" s="89"/>
      <c r="D57" s="89"/>
      <c r="E57" s="135"/>
      <c r="F57" s="111">
        <f>SUM(F5:F56)</f>
        <v>167</v>
      </c>
      <c r="G57" s="111">
        <f t="shared" ref="G57" si="2">SUM(G5:G56)</f>
        <v>16</v>
      </c>
      <c r="H57" s="140">
        <f>SUM(H5:H56)</f>
        <v>9950000</v>
      </c>
    </row>
  </sheetData>
  <autoFilter ref="B4:H4">
    <sortState ref="B5:H58">
      <sortCondition ref="C4"/>
    </sortState>
  </autoFilter>
  <pageMargins left="0.23622047244094491" right="0.19685039370078741" top="0.74803149606299213" bottom="0.35433070866141736" header="0.31496062992125984" footer="0.31496062992125984"/>
  <pageSetup paperSize="9" scale="66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2"/>
  <sheetViews>
    <sheetView workbookViewId="0">
      <selection activeCell="E12" sqref="E12"/>
    </sheetView>
  </sheetViews>
  <sheetFormatPr defaultColWidth="9.140625" defaultRowHeight="16.5"/>
  <cols>
    <col min="1" max="1" width="3.5703125" style="39" customWidth="1"/>
    <col min="2" max="2" width="10.42578125" style="39" customWidth="1"/>
    <col min="3" max="3" width="16" style="39" customWidth="1"/>
    <col min="4" max="4" width="57.5703125" style="39" customWidth="1"/>
    <col min="5" max="6" width="13.85546875" style="39" customWidth="1"/>
    <col min="7" max="7" width="25.140625" style="39" customWidth="1"/>
    <col min="8" max="16384" width="9.140625" style="39"/>
  </cols>
  <sheetData>
    <row r="2" spans="2:7">
      <c r="B2" s="85" t="s">
        <v>1088</v>
      </c>
      <c r="C2" s="86"/>
      <c r="D2" s="86"/>
      <c r="E2" s="86"/>
      <c r="F2" s="86"/>
      <c r="G2" s="86"/>
    </row>
    <row r="3" spans="2:7">
      <c r="B3" s="85"/>
      <c r="C3" s="86"/>
      <c r="D3" s="86"/>
      <c r="E3" s="86"/>
      <c r="F3" s="86"/>
      <c r="G3" s="86"/>
    </row>
    <row r="4" spans="2:7" ht="15" customHeight="1">
      <c r="B4" s="111" t="s">
        <v>927</v>
      </c>
      <c r="C4" s="111" t="s">
        <v>973</v>
      </c>
      <c r="D4" s="111" t="s">
        <v>974</v>
      </c>
      <c r="E4" s="111" t="s">
        <v>976</v>
      </c>
      <c r="F4" s="111" t="s">
        <v>977</v>
      </c>
      <c r="G4" s="111" t="s">
        <v>978</v>
      </c>
    </row>
    <row r="5" spans="2:7" ht="15" customHeight="1">
      <c r="B5" s="40">
        <v>1</v>
      </c>
      <c r="C5" s="127">
        <v>108</v>
      </c>
      <c r="D5" s="83" t="s">
        <v>1049</v>
      </c>
      <c r="E5" s="127">
        <v>16</v>
      </c>
      <c r="F5" s="127">
        <v>0</v>
      </c>
      <c r="G5" s="136">
        <f t="shared" ref="G5:G39" si="0">E5*50000+F5*100000</f>
        <v>800000</v>
      </c>
    </row>
    <row r="6" spans="2:7" ht="15" customHeight="1">
      <c r="B6" s="40">
        <v>2</v>
      </c>
      <c r="C6" s="91">
        <v>118</v>
      </c>
      <c r="D6" s="92" t="s">
        <v>1001</v>
      </c>
      <c r="E6" s="91">
        <v>8</v>
      </c>
      <c r="F6" s="91">
        <v>0</v>
      </c>
      <c r="G6" s="137">
        <f t="shared" si="0"/>
        <v>400000</v>
      </c>
    </row>
    <row r="7" spans="2:7" ht="15" customHeight="1">
      <c r="B7" s="40">
        <v>3</v>
      </c>
      <c r="C7" s="40">
        <v>127</v>
      </c>
      <c r="D7" s="41" t="s">
        <v>1070</v>
      </c>
      <c r="E7" s="40">
        <v>26</v>
      </c>
      <c r="F7" s="40">
        <v>0</v>
      </c>
      <c r="G7" s="138">
        <f t="shared" si="0"/>
        <v>1300000</v>
      </c>
    </row>
    <row r="8" spans="2:7" ht="15" customHeight="1">
      <c r="B8" s="40">
        <v>4</v>
      </c>
      <c r="C8" s="40">
        <v>143</v>
      </c>
      <c r="D8" s="83" t="s">
        <v>1056</v>
      </c>
      <c r="E8" s="40">
        <v>19</v>
      </c>
      <c r="F8" s="40">
        <v>0</v>
      </c>
      <c r="G8" s="138">
        <f t="shared" si="0"/>
        <v>950000</v>
      </c>
    </row>
    <row r="9" spans="2:7" ht="15" customHeight="1">
      <c r="B9" s="40">
        <v>5</v>
      </c>
      <c r="C9" s="40">
        <v>169</v>
      </c>
      <c r="D9" s="41" t="s">
        <v>539</v>
      </c>
      <c r="E9" s="40">
        <v>9</v>
      </c>
      <c r="F9" s="40">
        <v>0</v>
      </c>
      <c r="G9" s="138">
        <f t="shared" si="0"/>
        <v>450000</v>
      </c>
    </row>
    <row r="10" spans="2:7" ht="15" customHeight="1">
      <c r="B10" s="40">
        <v>6</v>
      </c>
      <c r="C10" s="127">
        <v>221</v>
      </c>
      <c r="D10" s="83" t="s">
        <v>999</v>
      </c>
      <c r="E10" s="127">
        <v>9</v>
      </c>
      <c r="F10" s="127">
        <v>0</v>
      </c>
      <c r="G10" s="136">
        <f t="shared" si="0"/>
        <v>450000</v>
      </c>
    </row>
    <row r="11" spans="2:7" ht="15" customHeight="1">
      <c r="B11" s="40">
        <v>7</v>
      </c>
      <c r="C11" s="40">
        <v>222</v>
      </c>
      <c r="D11" s="41" t="s">
        <v>550</v>
      </c>
      <c r="E11" s="40">
        <v>1</v>
      </c>
      <c r="F11" s="40">
        <v>0</v>
      </c>
      <c r="G11" s="138">
        <f t="shared" si="0"/>
        <v>50000</v>
      </c>
    </row>
    <row r="12" spans="2:7" ht="15" customHeight="1">
      <c r="B12" s="40">
        <v>8</v>
      </c>
      <c r="C12" s="40">
        <v>224</v>
      </c>
      <c r="D12" s="41" t="s">
        <v>653</v>
      </c>
      <c r="E12" s="40">
        <v>1</v>
      </c>
      <c r="F12" s="40">
        <v>0</v>
      </c>
      <c r="G12" s="138">
        <f t="shared" si="0"/>
        <v>50000</v>
      </c>
    </row>
    <row r="13" spans="2:7" ht="15" customHeight="1">
      <c r="B13" s="40">
        <v>9</v>
      </c>
      <c r="C13" s="91">
        <v>225</v>
      </c>
      <c r="D13" s="92" t="s">
        <v>1095</v>
      </c>
      <c r="E13" s="91">
        <v>1</v>
      </c>
      <c r="F13" s="91">
        <v>0</v>
      </c>
      <c r="G13" s="137">
        <f t="shared" si="0"/>
        <v>50000</v>
      </c>
    </row>
    <row r="14" spans="2:7" ht="15" customHeight="1">
      <c r="B14" s="40">
        <v>10</v>
      </c>
      <c r="C14" s="40">
        <v>636</v>
      </c>
      <c r="D14" s="41" t="s">
        <v>1071</v>
      </c>
      <c r="E14" s="40">
        <v>0</v>
      </c>
      <c r="F14" s="40">
        <v>1</v>
      </c>
      <c r="G14" s="138">
        <f t="shared" si="0"/>
        <v>100000</v>
      </c>
    </row>
    <row r="15" spans="2:7" ht="15" customHeight="1">
      <c r="B15" s="40">
        <v>11</v>
      </c>
      <c r="C15" s="40">
        <v>647</v>
      </c>
      <c r="D15" s="41" t="s">
        <v>576</v>
      </c>
      <c r="E15" s="40">
        <v>0</v>
      </c>
      <c r="F15" s="40">
        <v>1</v>
      </c>
      <c r="G15" s="138">
        <f t="shared" si="0"/>
        <v>100000</v>
      </c>
    </row>
    <row r="16" spans="2:7" ht="15" customHeight="1">
      <c r="B16" s="40">
        <v>12</v>
      </c>
      <c r="C16" s="40">
        <v>648</v>
      </c>
      <c r="D16" s="41" t="s">
        <v>577</v>
      </c>
      <c r="E16" s="40">
        <v>1</v>
      </c>
      <c r="F16" s="40">
        <v>1</v>
      </c>
      <c r="G16" s="138">
        <f t="shared" si="0"/>
        <v>150000</v>
      </c>
    </row>
    <row r="17" spans="2:7" ht="15" customHeight="1">
      <c r="B17" s="40">
        <v>13</v>
      </c>
      <c r="C17" s="40">
        <v>649</v>
      </c>
      <c r="D17" s="41" t="s">
        <v>578</v>
      </c>
      <c r="E17" s="40">
        <v>1</v>
      </c>
      <c r="F17" s="40">
        <v>1</v>
      </c>
      <c r="G17" s="138">
        <f t="shared" si="0"/>
        <v>150000</v>
      </c>
    </row>
    <row r="18" spans="2:7" ht="15" customHeight="1">
      <c r="B18" s="40">
        <v>14</v>
      </c>
      <c r="C18" s="40">
        <v>651</v>
      </c>
      <c r="D18" s="83" t="s">
        <v>581</v>
      </c>
      <c r="E18" s="40">
        <v>2</v>
      </c>
      <c r="F18" s="40">
        <v>0</v>
      </c>
      <c r="G18" s="139">
        <f t="shared" si="0"/>
        <v>100000</v>
      </c>
    </row>
    <row r="19" spans="2:7" ht="15" customHeight="1">
      <c r="B19" s="40">
        <v>15</v>
      </c>
      <c r="C19" s="127">
        <v>653</v>
      </c>
      <c r="D19" s="83" t="s">
        <v>1050</v>
      </c>
      <c r="E19" s="127">
        <v>15</v>
      </c>
      <c r="F19" s="127">
        <v>0</v>
      </c>
      <c r="G19" s="136">
        <f t="shared" si="0"/>
        <v>750000</v>
      </c>
    </row>
    <row r="20" spans="2:7" ht="15" customHeight="1">
      <c r="B20" s="40">
        <v>16</v>
      </c>
      <c r="C20" s="40">
        <v>654</v>
      </c>
      <c r="D20" s="41" t="s">
        <v>1075</v>
      </c>
      <c r="E20" s="40">
        <v>3</v>
      </c>
      <c r="F20" s="40">
        <v>3</v>
      </c>
      <c r="G20" s="138">
        <f t="shared" si="0"/>
        <v>450000</v>
      </c>
    </row>
    <row r="21" spans="2:7" ht="15" customHeight="1">
      <c r="B21" s="40">
        <v>17</v>
      </c>
      <c r="C21" s="40">
        <v>656</v>
      </c>
      <c r="D21" s="83" t="s">
        <v>1011</v>
      </c>
      <c r="E21" s="40">
        <v>0</v>
      </c>
      <c r="F21" s="40">
        <v>2</v>
      </c>
      <c r="G21" s="138">
        <f t="shared" si="0"/>
        <v>200000</v>
      </c>
    </row>
    <row r="22" spans="2:7" ht="15" customHeight="1">
      <c r="B22" s="40">
        <v>18</v>
      </c>
      <c r="C22" s="40">
        <v>657</v>
      </c>
      <c r="D22" s="83" t="s">
        <v>1012</v>
      </c>
      <c r="E22" s="40">
        <v>4</v>
      </c>
      <c r="F22" s="40">
        <v>0</v>
      </c>
      <c r="G22" s="139">
        <f t="shared" si="0"/>
        <v>200000</v>
      </c>
    </row>
    <row r="23" spans="2:7" ht="15" customHeight="1">
      <c r="B23" s="40">
        <v>19</v>
      </c>
      <c r="C23" s="40">
        <v>662</v>
      </c>
      <c r="D23" s="41" t="s">
        <v>1067</v>
      </c>
      <c r="E23" s="40">
        <v>0</v>
      </c>
      <c r="F23" s="40">
        <v>1</v>
      </c>
      <c r="G23" s="138">
        <f t="shared" si="0"/>
        <v>100000</v>
      </c>
    </row>
    <row r="24" spans="2:7" ht="15" customHeight="1">
      <c r="B24" s="40">
        <v>20</v>
      </c>
      <c r="C24" s="40">
        <v>667</v>
      </c>
      <c r="D24" s="41" t="s">
        <v>1073</v>
      </c>
      <c r="E24" s="40">
        <v>1</v>
      </c>
      <c r="F24" s="40"/>
      <c r="G24" s="138">
        <f t="shared" si="0"/>
        <v>50000</v>
      </c>
    </row>
    <row r="25" spans="2:7" ht="15" customHeight="1">
      <c r="B25" s="40">
        <v>21</v>
      </c>
      <c r="C25" s="40">
        <v>670</v>
      </c>
      <c r="D25" s="41" t="s">
        <v>592</v>
      </c>
      <c r="E25" s="40">
        <v>5</v>
      </c>
      <c r="F25" s="40">
        <v>0</v>
      </c>
      <c r="G25" s="138">
        <f t="shared" si="0"/>
        <v>250000</v>
      </c>
    </row>
    <row r="26" spans="2:7" ht="15" customHeight="1">
      <c r="B26" s="40">
        <v>22</v>
      </c>
      <c r="C26" s="127">
        <v>671</v>
      </c>
      <c r="D26" s="83" t="s">
        <v>1039</v>
      </c>
      <c r="E26" s="127">
        <v>2</v>
      </c>
      <c r="F26" s="127">
        <v>0</v>
      </c>
      <c r="G26" s="136">
        <f t="shared" si="0"/>
        <v>100000</v>
      </c>
    </row>
    <row r="27" spans="2:7" ht="15" customHeight="1">
      <c r="B27" s="40">
        <v>23</v>
      </c>
      <c r="C27" s="127">
        <v>702</v>
      </c>
      <c r="D27" s="83" t="s">
        <v>1044</v>
      </c>
      <c r="E27" s="127">
        <v>10</v>
      </c>
      <c r="F27" s="127">
        <v>0</v>
      </c>
      <c r="G27" s="136">
        <f t="shared" si="0"/>
        <v>500000</v>
      </c>
    </row>
    <row r="28" spans="2:7" ht="15" customHeight="1">
      <c r="B28" s="40">
        <v>24</v>
      </c>
      <c r="C28" s="40">
        <v>710</v>
      </c>
      <c r="D28" s="41" t="s">
        <v>1058</v>
      </c>
      <c r="E28" s="40">
        <v>1</v>
      </c>
      <c r="F28" s="40">
        <v>0</v>
      </c>
      <c r="G28" s="138">
        <f t="shared" si="0"/>
        <v>50000</v>
      </c>
    </row>
    <row r="29" spans="2:7" ht="15" customHeight="1">
      <c r="B29" s="40">
        <v>25</v>
      </c>
      <c r="C29" s="40">
        <v>711</v>
      </c>
      <c r="D29" s="83" t="s">
        <v>1058</v>
      </c>
      <c r="E29" s="40">
        <v>1</v>
      </c>
      <c r="F29" s="40">
        <v>0</v>
      </c>
      <c r="G29" s="138">
        <f t="shared" si="0"/>
        <v>50000</v>
      </c>
    </row>
    <row r="30" spans="2:7" ht="15" customHeight="1">
      <c r="B30" s="40">
        <v>26</v>
      </c>
      <c r="C30" s="127">
        <v>719</v>
      </c>
      <c r="D30" s="83" t="s">
        <v>1040</v>
      </c>
      <c r="E30" s="127">
        <v>12</v>
      </c>
      <c r="F30" s="127">
        <v>0</v>
      </c>
      <c r="G30" s="136">
        <f t="shared" si="0"/>
        <v>600000</v>
      </c>
    </row>
    <row r="31" spans="2:7" ht="15" customHeight="1">
      <c r="B31" s="40">
        <v>27</v>
      </c>
      <c r="C31" s="127">
        <v>722</v>
      </c>
      <c r="D31" s="83" t="s">
        <v>1042</v>
      </c>
      <c r="E31" s="127">
        <v>6</v>
      </c>
      <c r="F31" s="127">
        <v>0</v>
      </c>
      <c r="G31" s="136">
        <f t="shared" si="0"/>
        <v>300000</v>
      </c>
    </row>
    <row r="32" spans="2:7" ht="15" customHeight="1">
      <c r="B32" s="40">
        <v>28</v>
      </c>
      <c r="C32" s="40">
        <v>728</v>
      </c>
      <c r="D32" s="41" t="s">
        <v>1061</v>
      </c>
      <c r="E32" s="40">
        <v>3</v>
      </c>
      <c r="F32" s="40">
        <v>5</v>
      </c>
      <c r="G32" s="138">
        <f t="shared" si="0"/>
        <v>650000</v>
      </c>
    </row>
    <row r="33" spans="2:7" ht="15" customHeight="1">
      <c r="B33" s="40">
        <v>29</v>
      </c>
      <c r="C33" s="40">
        <v>804</v>
      </c>
      <c r="D33" s="41" t="s">
        <v>1006</v>
      </c>
      <c r="E33" s="40">
        <v>1</v>
      </c>
      <c r="F33" s="40">
        <v>0</v>
      </c>
      <c r="G33" s="138">
        <f t="shared" si="0"/>
        <v>50000</v>
      </c>
    </row>
    <row r="34" spans="2:7" ht="15" customHeight="1">
      <c r="B34" s="40">
        <v>30</v>
      </c>
      <c r="C34" s="40">
        <v>815</v>
      </c>
      <c r="D34" s="41" t="s">
        <v>1083</v>
      </c>
      <c r="E34" s="40">
        <v>1</v>
      </c>
      <c r="F34" s="40">
        <v>0</v>
      </c>
      <c r="G34" s="138">
        <f t="shared" si="0"/>
        <v>50000</v>
      </c>
    </row>
    <row r="35" spans="2:7" ht="15" customHeight="1">
      <c r="B35" s="40">
        <v>31</v>
      </c>
      <c r="C35" s="40">
        <v>818</v>
      </c>
      <c r="D35" s="83" t="s">
        <v>1013</v>
      </c>
      <c r="E35" s="40">
        <v>2</v>
      </c>
      <c r="F35" s="40">
        <v>0</v>
      </c>
      <c r="G35" s="138">
        <f t="shared" si="0"/>
        <v>100000</v>
      </c>
    </row>
    <row r="36" spans="2:7" ht="15" customHeight="1">
      <c r="B36" s="40">
        <v>32</v>
      </c>
      <c r="C36" s="40">
        <v>854</v>
      </c>
      <c r="D36" s="41" t="s">
        <v>1079</v>
      </c>
      <c r="E36" s="40">
        <v>2</v>
      </c>
      <c r="F36" s="40">
        <v>1</v>
      </c>
      <c r="G36" s="138">
        <f t="shared" si="0"/>
        <v>200000</v>
      </c>
    </row>
    <row r="37" spans="2:7" ht="15" customHeight="1">
      <c r="B37" s="40">
        <v>33</v>
      </c>
      <c r="C37" s="40">
        <v>983</v>
      </c>
      <c r="D37" s="41" t="s">
        <v>1068</v>
      </c>
      <c r="E37" s="40">
        <v>2</v>
      </c>
      <c r="F37" s="40">
        <v>0</v>
      </c>
      <c r="G37" s="138">
        <f t="shared" si="0"/>
        <v>100000</v>
      </c>
    </row>
    <row r="38" spans="2:7" ht="15" customHeight="1">
      <c r="B38" s="141">
        <v>34</v>
      </c>
      <c r="C38" s="142" t="s">
        <v>11</v>
      </c>
      <c r="D38" s="143" t="s">
        <v>1098</v>
      </c>
      <c r="E38" s="144">
        <v>1</v>
      </c>
      <c r="F38" s="144">
        <v>0</v>
      </c>
      <c r="G38" s="145">
        <f t="shared" si="0"/>
        <v>50000</v>
      </c>
    </row>
    <row r="39" spans="2:7" ht="15" customHeight="1">
      <c r="B39" s="141">
        <v>35</v>
      </c>
      <c r="C39" s="146" t="s">
        <v>11</v>
      </c>
      <c r="D39" s="147" t="s">
        <v>1099</v>
      </c>
      <c r="E39" s="141">
        <v>1</v>
      </c>
      <c r="F39" s="141">
        <v>0</v>
      </c>
      <c r="G39" s="148">
        <f t="shared" si="0"/>
        <v>50000</v>
      </c>
    </row>
    <row r="40" spans="2:7">
      <c r="B40" s="88" t="s">
        <v>923</v>
      </c>
      <c r="C40" s="89"/>
      <c r="D40" s="89"/>
      <c r="E40" s="111">
        <f>SUM(E5:E39)</f>
        <v>167</v>
      </c>
      <c r="F40" s="111">
        <f t="shared" ref="F40" si="1">SUM(F5:F39)</f>
        <v>16</v>
      </c>
      <c r="G40" s="140">
        <f>SUM(G5:G39)</f>
        <v>9950000</v>
      </c>
    </row>
    <row r="42" spans="2:7">
      <c r="B42" s="39" t="s">
        <v>1101</v>
      </c>
    </row>
  </sheetData>
  <autoFilter ref="B4:G4">
    <sortState ref="B5:H58">
      <sortCondition ref="C4"/>
    </sortState>
  </autoFilter>
  <pageMargins left="0.23622047244094491" right="0.19685039370078741" top="0.74803149606299213" bottom="0.35433070866141736" header="0.31496062992125984" footer="0.31496062992125984"/>
  <pageSetup paperSize="9" scale="7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Sheet2</vt:lpstr>
      <vt:lpstr>Consolidated Report_02</vt:lpstr>
      <vt:lpstr>Calculation Sheet-02</vt:lpstr>
      <vt:lpstr>In-House</vt:lpstr>
      <vt:lpstr>Defi Report-02</vt:lpstr>
      <vt:lpstr>RO WISE</vt:lpstr>
      <vt:lpstr>Reg_EA_Wise</vt:lpstr>
      <vt:lpstr>Reg_Wise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Sowmya R</dc:creator>
  <cp:lastModifiedBy>rajendra.singh</cp:lastModifiedBy>
  <cp:lastPrinted>2023-05-16T10:47:57Z</cp:lastPrinted>
  <dcterms:created xsi:type="dcterms:W3CDTF">2021-01-07T07:23:25Z</dcterms:created>
  <dcterms:modified xsi:type="dcterms:W3CDTF">2023-06-21T10:54:34Z</dcterms:modified>
</cp:coreProperties>
</file>