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hidePivotFieldList="1"/>
  <bookViews>
    <workbookView xWindow="0" yWindow="0" windowWidth="15390" windowHeight="7755" tabRatio="843" firstSheet="1" activeTab="1"/>
  </bookViews>
  <sheets>
    <sheet name="Sheet2" sheetId="4" state="hidden" r:id="rId1"/>
    <sheet name="Consolidated Report_01" sheetId="2" r:id="rId2"/>
    <sheet name="Calculation sheet-01" sheetId="3" r:id="rId3"/>
    <sheet name="In-House" sheetId="5" r:id="rId4"/>
    <sheet name="Defi Report-01" sheetId="11" r:id="rId5"/>
    <sheet name="RO WISE" sheetId="12" r:id="rId6"/>
    <sheet name="Reg_EA_Wise" sheetId="13" r:id="rId7"/>
    <sheet name="Reg Wise" sheetId="14" r:id="rId8"/>
  </sheets>
  <externalReferences>
    <externalReference r:id="rId9"/>
  </externalReferences>
  <definedNames>
    <definedName name="_xlnm._FilterDatabase" localSheetId="2" hidden="1">'Calculation sheet-01'!$A$2:$X$191</definedName>
    <definedName name="_xlnm._FilterDatabase" localSheetId="1" hidden="1">'Consolidated Report_01'!$A$1:$Q$519</definedName>
    <definedName name="_xlnm._FilterDatabase" localSheetId="4" hidden="1">'Defi Report-01'!$A$1:$M$187</definedName>
    <definedName name="_xlnm._FilterDatabase" localSheetId="7" hidden="1">'Reg Wise'!$B$4:$G$4</definedName>
    <definedName name="_xlnm._FilterDatabase" localSheetId="6" hidden="1">Reg_EA_Wise!$B$4:$H$4</definedName>
    <definedName name="_xlnm._FilterDatabase" localSheetId="0" hidden="1">Sheet2!$A$2:$J$187</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G20" i="14"/>
  <c r="H35" i="13"/>
  <c r="G39" i="12"/>
  <c r="F39"/>
  <c r="H38"/>
  <c r="H39" s="1"/>
  <c r="F25" i="14" l="1"/>
  <c r="E25"/>
  <c r="G24"/>
  <c r="G23"/>
  <c r="G22"/>
  <c r="G21"/>
  <c r="G19"/>
  <c r="G18"/>
  <c r="G17"/>
  <c r="G16"/>
  <c r="G15"/>
  <c r="G14"/>
  <c r="G13"/>
  <c r="G12"/>
  <c r="G11"/>
  <c r="G10"/>
  <c r="G9"/>
  <c r="G8"/>
  <c r="G7"/>
  <c r="G6"/>
  <c r="G5"/>
  <c r="G42" i="13"/>
  <c r="F42"/>
  <c r="H34"/>
  <c r="H21"/>
  <c r="H20"/>
  <c r="H19"/>
  <c r="H18"/>
  <c r="H17"/>
  <c r="H40"/>
  <c r="H39"/>
  <c r="H23"/>
  <c r="H16"/>
  <c r="H26"/>
  <c r="H41"/>
  <c r="H28"/>
  <c r="H25"/>
  <c r="H24"/>
  <c r="H33"/>
  <c r="H31"/>
  <c r="H30"/>
  <c r="H29"/>
  <c r="H15"/>
  <c r="H14"/>
  <c r="H13"/>
  <c r="H12"/>
  <c r="H11"/>
  <c r="H10"/>
  <c r="H9"/>
  <c r="H8"/>
  <c r="H7"/>
  <c r="H38"/>
  <c r="H27"/>
  <c r="H37"/>
  <c r="H36"/>
  <c r="H6"/>
  <c r="H5"/>
  <c r="H22"/>
  <c r="H32"/>
  <c r="H42" l="1"/>
  <c r="G25" i="14"/>
  <c r="G34" i="12" l="1"/>
  <c r="F34"/>
  <c r="H33"/>
  <c r="H32"/>
  <c r="H31"/>
  <c r="H30"/>
  <c r="H29"/>
  <c r="H28"/>
  <c r="H27"/>
  <c r="H26"/>
  <c r="H25"/>
  <c r="H34" l="1"/>
  <c r="G73" l="1"/>
  <c r="F73"/>
  <c r="H72"/>
  <c r="H71"/>
  <c r="H70"/>
  <c r="H69"/>
  <c r="H68"/>
  <c r="H67"/>
  <c r="G62"/>
  <c r="F62"/>
  <c r="H61"/>
  <c r="H60"/>
  <c r="H59"/>
  <c r="H58"/>
  <c r="H57"/>
  <c r="H56"/>
  <c r="H55"/>
  <c r="H54"/>
  <c r="H53"/>
  <c r="G48"/>
  <c r="F48"/>
  <c r="H47"/>
  <c r="H46"/>
  <c r="H45"/>
  <c r="H44"/>
  <c r="H73" l="1"/>
  <c r="H62"/>
  <c r="H48"/>
  <c r="G21"/>
  <c r="G77" s="1"/>
  <c r="F21"/>
  <c r="F77" s="1"/>
  <c r="H20"/>
  <c r="H19"/>
  <c r="H18"/>
  <c r="H17"/>
  <c r="H16"/>
  <c r="H15"/>
  <c r="H14"/>
  <c r="H13"/>
  <c r="H21" l="1"/>
  <c r="H77" s="1"/>
  <c r="L193" i="11" l="1"/>
  <c r="K193"/>
  <c r="J193"/>
  <c r="I193"/>
  <c r="H193"/>
  <c r="G193"/>
  <c r="F193"/>
  <c r="E193"/>
  <c r="D193"/>
  <c r="L192"/>
  <c r="K192"/>
  <c r="J192"/>
  <c r="I192"/>
  <c r="H192"/>
  <c r="G192"/>
  <c r="F192"/>
  <c r="E192"/>
  <c r="D192"/>
  <c r="L186"/>
  <c r="K186"/>
  <c r="J186"/>
  <c r="I186"/>
  <c r="H186"/>
  <c r="G186"/>
  <c r="F186"/>
  <c r="E186"/>
  <c r="D186"/>
  <c r="L185"/>
  <c r="K185"/>
  <c r="J185"/>
  <c r="I185"/>
  <c r="H185"/>
  <c r="G185"/>
  <c r="F185"/>
  <c r="E185"/>
  <c r="D185"/>
  <c r="L184"/>
  <c r="K184"/>
  <c r="J184"/>
  <c r="I184"/>
  <c r="H184"/>
  <c r="G184"/>
  <c r="F184"/>
  <c r="E184"/>
  <c r="D184"/>
  <c r="L183"/>
  <c r="K183"/>
  <c r="J183"/>
  <c r="I183"/>
  <c r="H183"/>
  <c r="G183"/>
  <c r="F183"/>
  <c r="E183"/>
  <c r="D183"/>
  <c r="L182"/>
  <c r="K182"/>
  <c r="J182"/>
  <c r="I182"/>
  <c r="H182"/>
  <c r="G182"/>
  <c r="F182"/>
  <c r="E182"/>
  <c r="D182"/>
  <c r="L181"/>
  <c r="K181"/>
  <c r="J181"/>
  <c r="I181"/>
  <c r="H181"/>
  <c r="G181"/>
  <c r="F181"/>
  <c r="E181"/>
  <c r="D181"/>
  <c r="L180"/>
  <c r="K180"/>
  <c r="J180"/>
  <c r="I180"/>
  <c r="H180"/>
  <c r="G180"/>
  <c r="F180"/>
  <c r="E180"/>
  <c r="D180"/>
  <c r="L179"/>
  <c r="K179"/>
  <c r="J179"/>
  <c r="I179"/>
  <c r="H179"/>
  <c r="G179"/>
  <c r="F179"/>
  <c r="E179"/>
  <c r="D179"/>
  <c r="L178"/>
  <c r="K178"/>
  <c r="J178"/>
  <c r="I178"/>
  <c r="H178"/>
  <c r="G178"/>
  <c r="F178"/>
  <c r="E178"/>
  <c r="D178"/>
  <c r="L177"/>
  <c r="K177"/>
  <c r="J177"/>
  <c r="I177"/>
  <c r="H177"/>
  <c r="G177"/>
  <c r="F177"/>
  <c r="E177"/>
  <c r="D177"/>
  <c r="L176"/>
  <c r="K176"/>
  <c r="J176"/>
  <c r="I176"/>
  <c r="H176"/>
  <c r="G176"/>
  <c r="F176"/>
  <c r="E176"/>
  <c r="D176"/>
  <c r="L175"/>
  <c r="K175"/>
  <c r="J175"/>
  <c r="I175"/>
  <c r="H175"/>
  <c r="G175"/>
  <c r="F175"/>
  <c r="E175"/>
  <c r="D175"/>
  <c r="L174"/>
  <c r="K174"/>
  <c r="J174"/>
  <c r="I174"/>
  <c r="H174"/>
  <c r="G174"/>
  <c r="F174"/>
  <c r="E174"/>
  <c r="D174"/>
  <c r="L173"/>
  <c r="K173"/>
  <c r="J173"/>
  <c r="I173"/>
  <c r="H173"/>
  <c r="G173"/>
  <c r="F173"/>
  <c r="E173"/>
  <c r="D173"/>
  <c r="L172"/>
  <c r="K172"/>
  <c r="J172"/>
  <c r="I172"/>
  <c r="H172"/>
  <c r="G172"/>
  <c r="F172"/>
  <c r="E172"/>
  <c r="D172"/>
  <c r="L171"/>
  <c r="K171"/>
  <c r="J171"/>
  <c r="I171"/>
  <c r="H171"/>
  <c r="G171"/>
  <c r="F171"/>
  <c r="E171"/>
  <c r="D171"/>
  <c r="L170"/>
  <c r="K170"/>
  <c r="J170"/>
  <c r="I170"/>
  <c r="H170"/>
  <c r="G170"/>
  <c r="F170"/>
  <c r="E170"/>
  <c r="D170"/>
  <c r="L169"/>
  <c r="K169"/>
  <c r="J169"/>
  <c r="I169"/>
  <c r="H169"/>
  <c r="G169"/>
  <c r="F169"/>
  <c r="E169"/>
  <c r="D169"/>
  <c r="L168"/>
  <c r="K168"/>
  <c r="J168"/>
  <c r="I168"/>
  <c r="H168"/>
  <c r="G168"/>
  <c r="F168"/>
  <c r="E168"/>
  <c r="D168"/>
  <c r="L167"/>
  <c r="K167"/>
  <c r="J167"/>
  <c r="I167"/>
  <c r="H167"/>
  <c r="G167"/>
  <c r="F167"/>
  <c r="E167"/>
  <c r="D167"/>
  <c r="L166"/>
  <c r="K166"/>
  <c r="J166"/>
  <c r="I166"/>
  <c r="H166"/>
  <c r="G166"/>
  <c r="F166"/>
  <c r="E166"/>
  <c r="D166"/>
  <c r="L165"/>
  <c r="K165"/>
  <c r="J165"/>
  <c r="I165"/>
  <c r="H165"/>
  <c r="G165"/>
  <c r="F165"/>
  <c r="E165"/>
  <c r="D165"/>
  <c r="L164"/>
  <c r="K164"/>
  <c r="J164"/>
  <c r="I164"/>
  <c r="H164"/>
  <c r="G164"/>
  <c r="F164"/>
  <c r="E164"/>
  <c r="D164"/>
  <c r="L163"/>
  <c r="K163"/>
  <c r="J163"/>
  <c r="I163"/>
  <c r="H163"/>
  <c r="G163"/>
  <c r="F163"/>
  <c r="E163"/>
  <c r="D163"/>
  <c r="L162"/>
  <c r="K162"/>
  <c r="J162"/>
  <c r="I162"/>
  <c r="H162"/>
  <c r="G162"/>
  <c r="F162"/>
  <c r="E162"/>
  <c r="D162"/>
  <c r="L161"/>
  <c r="K161"/>
  <c r="J161"/>
  <c r="I161"/>
  <c r="H161"/>
  <c r="G161"/>
  <c r="F161"/>
  <c r="E161"/>
  <c r="D161"/>
  <c r="L160"/>
  <c r="K160"/>
  <c r="J160"/>
  <c r="I160"/>
  <c r="H160"/>
  <c r="G160"/>
  <c r="F160"/>
  <c r="E160"/>
  <c r="D160"/>
  <c r="L159"/>
  <c r="K159"/>
  <c r="J159"/>
  <c r="I159"/>
  <c r="H159"/>
  <c r="G159"/>
  <c r="F159"/>
  <c r="E159"/>
  <c r="D159"/>
  <c r="L158"/>
  <c r="K158"/>
  <c r="J158"/>
  <c r="I158"/>
  <c r="H158"/>
  <c r="G158"/>
  <c r="F158"/>
  <c r="E158"/>
  <c r="D158"/>
  <c r="L157"/>
  <c r="K157"/>
  <c r="J157"/>
  <c r="I157"/>
  <c r="H157"/>
  <c r="G157"/>
  <c r="F157"/>
  <c r="E157"/>
  <c r="D157"/>
  <c r="L156"/>
  <c r="K156"/>
  <c r="J156"/>
  <c r="I156"/>
  <c r="H156"/>
  <c r="G156"/>
  <c r="F156"/>
  <c r="E156"/>
  <c r="D156"/>
  <c r="L155"/>
  <c r="K155"/>
  <c r="J155"/>
  <c r="I155"/>
  <c r="H155"/>
  <c r="G155"/>
  <c r="F155"/>
  <c r="E155"/>
  <c r="D155"/>
  <c r="L154"/>
  <c r="K154"/>
  <c r="J154"/>
  <c r="I154"/>
  <c r="H154"/>
  <c r="G154"/>
  <c r="F154"/>
  <c r="E154"/>
  <c r="D154"/>
  <c r="L153"/>
  <c r="K153"/>
  <c r="J153"/>
  <c r="I153"/>
  <c r="H153"/>
  <c r="G153"/>
  <c r="F153"/>
  <c r="E153"/>
  <c r="D153"/>
  <c r="L152"/>
  <c r="K152"/>
  <c r="J152"/>
  <c r="I152"/>
  <c r="H152"/>
  <c r="G152"/>
  <c r="F152"/>
  <c r="E152"/>
  <c r="D152"/>
  <c r="L151"/>
  <c r="K151"/>
  <c r="J151"/>
  <c r="I151"/>
  <c r="H151"/>
  <c r="G151"/>
  <c r="F151"/>
  <c r="E151"/>
  <c r="D151"/>
  <c r="L150"/>
  <c r="K150"/>
  <c r="J150"/>
  <c r="I150"/>
  <c r="H150"/>
  <c r="G150"/>
  <c r="F150"/>
  <c r="E150"/>
  <c r="D150"/>
  <c r="L149"/>
  <c r="K149"/>
  <c r="J149"/>
  <c r="I149"/>
  <c r="H149"/>
  <c r="G149"/>
  <c r="F149"/>
  <c r="E149"/>
  <c r="D149"/>
  <c r="L148"/>
  <c r="K148"/>
  <c r="J148"/>
  <c r="I148"/>
  <c r="H148"/>
  <c r="G148"/>
  <c r="F148"/>
  <c r="E148"/>
  <c r="D148"/>
  <c r="L147"/>
  <c r="K147"/>
  <c r="J147"/>
  <c r="I147"/>
  <c r="H147"/>
  <c r="G147"/>
  <c r="F147"/>
  <c r="E147"/>
  <c r="D147"/>
  <c r="L146"/>
  <c r="K146"/>
  <c r="J146"/>
  <c r="I146"/>
  <c r="H146"/>
  <c r="G146"/>
  <c r="F146"/>
  <c r="E146"/>
  <c r="D146"/>
  <c r="L145"/>
  <c r="K145"/>
  <c r="J145"/>
  <c r="I145"/>
  <c r="H145"/>
  <c r="G145"/>
  <c r="F145"/>
  <c r="E145"/>
  <c r="D145"/>
  <c r="L144"/>
  <c r="K144"/>
  <c r="J144"/>
  <c r="I144"/>
  <c r="H144"/>
  <c r="G144"/>
  <c r="F144"/>
  <c r="E144"/>
  <c r="D144"/>
  <c r="L143"/>
  <c r="K143"/>
  <c r="J143"/>
  <c r="I143"/>
  <c r="H143"/>
  <c r="G143"/>
  <c r="F143"/>
  <c r="E143"/>
  <c r="D143"/>
  <c r="L142"/>
  <c r="K142"/>
  <c r="J142"/>
  <c r="I142"/>
  <c r="H142"/>
  <c r="G142"/>
  <c r="F142"/>
  <c r="E142"/>
  <c r="D142"/>
  <c r="L141"/>
  <c r="K141"/>
  <c r="J141"/>
  <c r="I141"/>
  <c r="H141"/>
  <c r="G141"/>
  <c r="F141"/>
  <c r="E141"/>
  <c r="D141"/>
  <c r="L140"/>
  <c r="K140"/>
  <c r="J140"/>
  <c r="I140"/>
  <c r="H140"/>
  <c r="G140"/>
  <c r="F140"/>
  <c r="E140"/>
  <c r="D140"/>
  <c r="L139"/>
  <c r="K139"/>
  <c r="J139"/>
  <c r="I139"/>
  <c r="H139"/>
  <c r="G139"/>
  <c r="F139"/>
  <c r="E139"/>
  <c r="D139"/>
  <c r="L138"/>
  <c r="K138"/>
  <c r="J138"/>
  <c r="I138"/>
  <c r="H138"/>
  <c r="G138"/>
  <c r="F138"/>
  <c r="E138"/>
  <c r="D138"/>
  <c r="L137"/>
  <c r="K137"/>
  <c r="J137"/>
  <c r="I137"/>
  <c r="H137"/>
  <c r="G137"/>
  <c r="F137"/>
  <c r="E137"/>
  <c r="D137"/>
  <c r="L136"/>
  <c r="K136"/>
  <c r="J136"/>
  <c r="I136"/>
  <c r="H136"/>
  <c r="G136"/>
  <c r="F136"/>
  <c r="E136"/>
  <c r="D136"/>
  <c r="L135"/>
  <c r="K135"/>
  <c r="J135"/>
  <c r="I135"/>
  <c r="H135"/>
  <c r="G135"/>
  <c r="F135"/>
  <c r="E135"/>
  <c r="D135"/>
  <c r="L134"/>
  <c r="K134"/>
  <c r="J134"/>
  <c r="I134"/>
  <c r="H134"/>
  <c r="G134"/>
  <c r="F134"/>
  <c r="E134"/>
  <c r="D134"/>
  <c r="L133"/>
  <c r="K133"/>
  <c r="J133"/>
  <c r="I133"/>
  <c r="H133"/>
  <c r="G133"/>
  <c r="F133"/>
  <c r="E133"/>
  <c r="D133"/>
  <c r="L132"/>
  <c r="K132"/>
  <c r="J132"/>
  <c r="I132"/>
  <c r="H132"/>
  <c r="G132"/>
  <c r="F132"/>
  <c r="E132"/>
  <c r="D132"/>
  <c r="L131"/>
  <c r="K131"/>
  <c r="J131"/>
  <c r="I131"/>
  <c r="H131"/>
  <c r="G131"/>
  <c r="F131"/>
  <c r="E131"/>
  <c r="D131"/>
  <c r="L130"/>
  <c r="K130"/>
  <c r="J130"/>
  <c r="I130"/>
  <c r="H130"/>
  <c r="G130"/>
  <c r="F130"/>
  <c r="E130"/>
  <c r="D130"/>
  <c r="L129"/>
  <c r="K129"/>
  <c r="J129"/>
  <c r="I129"/>
  <c r="H129"/>
  <c r="G129"/>
  <c r="F129"/>
  <c r="E129"/>
  <c r="D129"/>
  <c r="L128"/>
  <c r="K128"/>
  <c r="J128"/>
  <c r="I128"/>
  <c r="H128"/>
  <c r="G128"/>
  <c r="F128"/>
  <c r="E128"/>
  <c r="D128"/>
  <c r="L127"/>
  <c r="K127"/>
  <c r="J127"/>
  <c r="I127"/>
  <c r="H127"/>
  <c r="G127"/>
  <c r="F127"/>
  <c r="E127"/>
  <c r="D127"/>
  <c r="L126"/>
  <c r="K126"/>
  <c r="J126"/>
  <c r="I126"/>
  <c r="H126"/>
  <c r="G126"/>
  <c r="F126"/>
  <c r="E126"/>
  <c r="D126"/>
  <c r="L125"/>
  <c r="K125"/>
  <c r="J125"/>
  <c r="I125"/>
  <c r="H125"/>
  <c r="G125"/>
  <c r="F125"/>
  <c r="E125"/>
  <c r="D125"/>
  <c r="L124"/>
  <c r="K124"/>
  <c r="J124"/>
  <c r="I124"/>
  <c r="H124"/>
  <c r="G124"/>
  <c r="F124"/>
  <c r="E124"/>
  <c r="D124"/>
  <c r="L123"/>
  <c r="K123"/>
  <c r="J123"/>
  <c r="I123"/>
  <c r="H123"/>
  <c r="G123"/>
  <c r="F123"/>
  <c r="E123"/>
  <c r="D123"/>
  <c r="L122"/>
  <c r="K122"/>
  <c r="J122"/>
  <c r="I122"/>
  <c r="H122"/>
  <c r="G122"/>
  <c r="F122"/>
  <c r="E122"/>
  <c r="D122"/>
  <c r="L121"/>
  <c r="K121"/>
  <c r="J121"/>
  <c r="I121"/>
  <c r="H121"/>
  <c r="G121"/>
  <c r="F121"/>
  <c r="E121"/>
  <c r="D121"/>
  <c r="L120"/>
  <c r="K120"/>
  <c r="J120"/>
  <c r="I120"/>
  <c r="H120"/>
  <c r="G120"/>
  <c r="F120"/>
  <c r="E120"/>
  <c r="D120"/>
  <c r="L119"/>
  <c r="K119"/>
  <c r="J119"/>
  <c r="I119"/>
  <c r="H119"/>
  <c r="G119"/>
  <c r="F119"/>
  <c r="E119"/>
  <c r="D119"/>
  <c r="L118"/>
  <c r="K118"/>
  <c r="J118"/>
  <c r="I118"/>
  <c r="H118"/>
  <c r="G118"/>
  <c r="F118"/>
  <c r="E118"/>
  <c r="D118"/>
  <c r="L117"/>
  <c r="K117"/>
  <c r="J117"/>
  <c r="I117"/>
  <c r="H117"/>
  <c r="G117"/>
  <c r="F117"/>
  <c r="E117"/>
  <c r="D117"/>
  <c r="L116"/>
  <c r="K116"/>
  <c r="J116"/>
  <c r="I116"/>
  <c r="H116"/>
  <c r="G116"/>
  <c r="F116"/>
  <c r="E116"/>
  <c r="D116"/>
  <c r="L115"/>
  <c r="K115"/>
  <c r="J115"/>
  <c r="I115"/>
  <c r="H115"/>
  <c r="G115"/>
  <c r="F115"/>
  <c r="E115"/>
  <c r="D115"/>
  <c r="L114"/>
  <c r="K114"/>
  <c r="J114"/>
  <c r="I114"/>
  <c r="H114"/>
  <c r="G114"/>
  <c r="F114"/>
  <c r="E114"/>
  <c r="D114"/>
  <c r="L113"/>
  <c r="K113"/>
  <c r="J113"/>
  <c r="I113"/>
  <c r="H113"/>
  <c r="G113"/>
  <c r="F113"/>
  <c r="E113"/>
  <c r="D113"/>
  <c r="L112"/>
  <c r="K112"/>
  <c r="J112"/>
  <c r="I112"/>
  <c r="H112"/>
  <c r="G112"/>
  <c r="F112"/>
  <c r="E112"/>
  <c r="D112"/>
  <c r="L111"/>
  <c r="K111"/>
  <c r="J111"/>
  <c r="I111"/>
  <c r="H111"/>
  <c r="G111"/>
  <c r="F111"/>
  <c r="E111"/>
  <c r="D111"/>
  <c r="L110"/>
  <c r="K110"/>
  <c r="J110"/>
  <c r="I110"/>
  <c r="H110"/>
  <c r="G110"/>
  <c r="F110"/>
  <c r="E110"/>
  <c r="D110"/>
  <c r="L109"/>
  <c r="K109"/>
  <c r="J109"/>
  <c r="I109"/>
  <c r="H109"/>
  <c r="G109"/>
  <c r="F109"/>
  <c r="E109"/>
  <c r="D109"/>
  <c r="L108"/>
  <c r="K108"/>
  <c r="J108"/>
  <c r="I108"/>
  <c r="H108"/>
  <c r="G108"/>
  <c r="F108"/>
  <c r="E108"/>
  <c r="D108"/>
  <c r="L107"/>
  <c r="K107"/>
  <c r="J107"/>
  <c r="I107"/>
  <c r="H107"/>
  <c r="G107"/>
  <c r="F107"/>
  <c r="E107"/>
  <c r="D107"/>
  <c r="L106"/>
  <c r="K106"/>
  <c r="J106"/>
  <c r="I106"/>
  <c r="H106"/>
  <c r="G106"/>
  <c r="F106"/>
  <c r="E106"/>
  <c r="D106"/>
  <c r="L105"/>
  <c r="K105"/>
  <c r="J105"/>
  <c r="I105"/>
  <c r="H105"/>
  <c r="G105"/>
  <c r="F105"/>
  <c r="E105"/>
  <c r="D105"/>
  <c r="L104"/>
  <c r="K104"/>
  <c r="J104"/>
  <c r="I104"/>
  <c r="H104"/>
  <c r="G104"/>
  <c r="F104"/>
  <c r="E104"/>
  <c r="D104"/>
  <c r="L103"/>
  <c r="K103"/>
  <c r="J103"/>
  <c r="I103"/>
  <c r="H103"/>
  <c r="G103"/>
  <c r="F103"/>
  <c r="E103"/>
  <c r="D103"/>
  <c r="L102"/>
  <c r="K102"/>
  <c r="J102"/>
  <c r="I102"/>
  <c r="H102"/>
  <c r="G102"/>
  <c r="F102"/>
  <c r="E102"/>
  <c r="D102"/>
  <c r="L101"/>
  <c r="K101"/>
  <c r="J101"/>
  <c r="I101"/>
  <c r="H101"/>
  <c r="G101"/>
  <c r="F101"/>
  <c r="E101"/>
  <c r="D101"/>
  <c r="L100"/>
  <c r="K100"/>
  <c r="J100"/>
  <c r="I100"/>
  <c r="H100"/>
  <c r="G100"/>
  <c r="F100"/>
  <c r="E100"/>
  <c r="D100"/>
  <c r="L99"/>
  <c r="K99"/>
  <c r="J99"/>
  <c r="I99"/>
  <c r="H99"/>
  <c r="G99"/>
  <c r="F99"/>
  <c r="E99"/>
  <c r="D99"/>
  <c r="L98"/>
  <c r="K98"/>
  <c r="J98"/>
  <c r="I98"/>
  <c r="H98"/>
  <c r="G98"/>
  <c r="F98"/>
  <c r="E98"/>
  <c r="D98"/>
  <c r="L97"/>
  <c r="K97"/>
  <c r="J97"/>
  <c r="I97"/>
  <c r="H97"/>
  <c r="G97"/>
  <c r="F97"/>
  <c r="E97"/>
  <c r="D97"/>
  <c r="L96"/>
  <c r="K96"/>
  <c r="J96"/>
  <c r="I96"/>
  <c r="H96"/>
  <c r="G96"/>
  <c r="F96"/>
  <c r="E96"/>
  <c r="D96"/>
  <c r="L95"/>
  <c r="K95"/>
  <c r="J95"/>
  <c r="I95"/>
  <c r="H95"/>
  <c r="G95"/>
  <c r="F95"/>
  <c r="E95"/>
  <c r="D95"/>
  <c r="L94"/>
  <c r="K94"/>
  <c r="J94"/>
  <c r="I94"/>
  <c r="H94"/>
  <c r="G94"/>
  <c r="F94"/>
  <c r="E94"/>
  <c r="D94"/>
  <c r="L93"/>
  <c r="K93"/>
  <c r="J93"/>
  <c r="I93"/>
  <c r="H93"/>
  <c r="G93"/>
  <c r="F93"/>
  <c r="E93"/>
  <c r="D93"/>
  <c r="L92"/>
  <c r="K92"/>
  <c r="J92"/>
  <c r="I92"/>
  <c r="H92"/>
  <c r="G92"/>
  <c r="F92"/>
  <c r="E92"/>
  <c r="D92"/>
  <c r="L91"/>
  <c r="K91"/>
  <c r="J91"/>
  <c r="I91"/>
  <c r="H91"/>
  <c r="G91"/>
  <c r="F91"/>
  <c r="E91"/>
  <c r="D91"/>
  <c r="L90"/>
  <c r="K90"/>
  <c r="J90"/>
  <c r="I90"/>
  <c r="H90"/>
  <c r="G90"/>
  <c r="F90"/>
  <c r="E90"/>
  <c r="D90"/>
  <c r="L89"/>
  <c r="K89"/>
  <c r="J89"/>
  <c r="I89"/>
  <c r="H89"/>
  <c r="G89"/>
  <c r="F89"/>
  <c r="E89"/>
  <c r="D89"/>
  <c r="L88"/>
  <c r="K88"/>
  <c r="J88"/>
  <c r="I88"/>
  <c r="H88"/>
  <c r="G88"/>
  <c r="F88"/>
  <c r="E88"/>
  <c r="D88"/>
  <c r="L87"/>
  <c r="K87"/>
  <c r="J87"/>
  <c r="I87"/>
  <c r="H87"/>
  <c r="G87"/>
  <c r="F87"/>
  <c r="E87"/>
  <c r="D87"/>
  <c r="L86"/>
  <c r="K86"/>
  <c r="J86"/>
  <c r="I86"/>
  <c r="H86"/>
  <c r="G86"/>
  <c r="F86"/>
  <c r="E86"/>
  <c r="D86"/>
  <c r="L85"/>
  <c r="K85"/>
  <c r="J85"/>
  <c r="I85"/>
  <c r="H85"/>
  <c r="G85"/>
  <c r="F85"/>
  <c r="E85"/>
  <c r="D85"/>
  <c r="L84"/>
  <c r="K84"/>
  <c r="J84"/>
  <c r="I84"/>
  <c r="H84"/>
  <c r="G84"/>
  <c r="F84"/>
  <c r="E84"/>
  <c r="D84"/>
  <c r="L83"/>
  <c r="K83"/>
  <c r="J83"/>
  <c r="I83"/>
  <c r="H83"/>
  <c r="G83"/>
  <c r="F83"/>
  <c r="E83"/>
  <c r="D83"/>
  <c r="L82"/>
  <c r="K82"/>
  <c r="J82"/>
  <c r="I82"/>
  <c r="H82"/>
  <c r="G82"/>
  <c r="F82"/>
  <c r="E82"/>
  <c r="D82"/>
  <c r="L81"/>
  <c r="K81"/>
  <c r="J81"/>
  <c r="I81"/>
  <c r="H81"/>
  <c r="G81"/>
  <c r="F81"/>
  <c r="E81"/>
  <c r="D81"/>
  <c r="L80"/>
  <c r="K80"/>
  <c r="J80"/>
  <c r="I80"/>
  <c r="H80"/>
  <c r="G80"/>
  <c r="F80"/>
  <c r="E80"/>
  <c r="D80"/>
  <c r="L79"/>
  <c r="K79"/>
  <c r="J79"/>
  <c r="I79"/>
  <c r="H79"/>
  <c r="G79"/>
  <c r="F79"/>
  <c r="E79"/>
  <c r="D79"/>
  <c r="L78"/>
  <c r="K78"/>
  <c r="J78"/>
  <c r="I78"/>
  <c r="H78"/>
  <c r="G78"/>
  <c r="F78"/>
  <c r="E78"/>
  <c r="D78"/>
  <c r="L77"/>
  <c r="K77"/>
  <c r="J77"/>
  <c r="I77"/>
  <c r="H77"/>
  <c r="G77"/>
  <c r="F77"/>
  <c r="E77"/>
  <c r="D77"/>
  <c r="L76"/>
  <c r="K76"/>
  <c r="J76"/>
  <c r="I76"/>
  <c r="H76"/>
  <c r="G76"/>
  <c r="F76"/>
  <c r="E76"/>
  <c r="D76"/>
  <c r="L75"/>
  <c r="K75"/>
  <c r="J75"/>
  <c r="I75"/>
  <c r="H75"/>
  <c r="G75"/>
  <c r="F75"/>
  <c r="E75"/>
  <c r="D75"/>
  <c r="L74"/>
  <c r="K74"/>
  <c r="J74"/>
  <c r="I74"/>
  <c r="H74"/>
  <c r="G74"/>
  <c r="F74"/>
  <c r="E74"/>
  <c r="D74"/>
  <c r="L73"/>
  <c r="K73"/>
  <c r="J73"/>
  <c r="I73"/>
  <c r="H73"/>
  <c r="G73"/>
  <c r="F73"/>
  <c r="E73"/>
  <c r="D73"/>
  <c r="L72"/>
  <c r="K72"/>
  <c r="J72"/>
  <c r="I72"/>
  <c r="H72"/>
  <c r="G72"/>
  <c r="F72"/>
  <c r="E72"/>
  <c r="D72"/>
  <c r="L71"/>
  <c r="K71"/>
  <c r="J71"/>
  <c r="I71"/>
  <c r="H71"/>
  <c r="G71"/>
  <c r="F71"/>
  <c r="E71"/>
  <c r="D71"/>
  <c r="L70"/>
  <c r="K70"/>
  <c r="J70"/>
  <c r="I70"/>
  <c r="H70"/>
  <c r="G70"/>
  <c r="F70"/>
  <c r="E70"/>
  <c r="D70"/>
  <c r="L69"/>
  <c r="K69"/>
  <c r="J69"/>
  <c r="I69"/>
  <c r="H69"/>
  <c r="G69"/>
  <c r="F69"/>
  <c r="E69"/>
  <c r="D69"/>
  <c r="L68"/>
  <c r="K68"/>
  <c r="J68"/>
  <c r="I68"/>
  <c r="H68"/>
  <c r="G68"/>
  <c r="F68"/>
  <c r="E68"/>
  <c r="D68"/>
  <c r="L67"/>
  <c r="K67"/>
  <c r="J67"/>
  <c r="I67"/>
  <c r="H67"/>
  <c r="G67"/>
  <c r="F67"/>
  <c r="E67"/>
  <c r="D67"/>
  <c r="L66"/>
  <c r="K66"/>
  <c r="J66"/>
  <c r="I66"/>
  <c r="H66"/>
  <c r="G66"/>
  <c r="F66"/>
  <c r="E66"/>
  <c r="D66"/>
  <c r="L65"/>
  <c r="K65"/>
  <c r="J65"/>
  <c r="I65"/>
  <c r="H65"/>
  <c r="G65"/>
  <c r="F65"/>
  <c r="E65"/>
  <c r="D65"/>
  <c r="L64"/>
  <c r="K64"/>
  <c r="J64"/>
  <c r="I64"/>
  <c r="H64"/>
  <c r="G64"/>
  <c r="F64"/>
  <c r="E64"/>
  <c r="D64"/>
  <c r="L63"/>
  <c r="K63"/>
  <c r="J63"/>
  <c r="I63"/>
  <c r="H63"/>
  <c r="G63"/>
  <c r="F63"/>
  <c r="E63"/>
  <c r="D63"/>
  <c r="L62"/>
  <c r="K62"/>
  <c r="J62"/>
  <c r="I62"/>
  <c r="H62"/>
  <c r="G62"/>
  <c r="F62"/>
  <c r="E62"/>
  <c r="D62"/>
  <c r="L61"/>
  <c r="K61"/>
  <c r="J61"/>
  <c r="I61"/>
  <c r="H61"/>
  <c r="G61"/>
  <c r="F61"/>
  <c r="E61"/>
  <c r="D61"/>
  <c r="L60"/>
  <c r="K60"/>
  <c r="J60"/>
  <c r="I60"/>
  <c r="H60"/>
  <c r="G60"/>
  <c r="F60"/>
  <c r="E60"/>
  <c r="D60"/>
  <c r="L59"/>
  <c r="K59"/>
  <c r="J59"/>
  <c r="I59"/>
  <c r="H59"/>
  <c r="G59"/>
  <c r="F59"/>
  <c r="E59"/>
  <c r="D59"/>
  <c r="L58"/>
  <c r="K58"/>
  <c r="J58"/>
  <c r="I58"/>
  <c r="H58"/>
  <c r="G58"/>
  <c r="F58"/>
  <c r="E58"/>
  <c r="D58"/>
  <c r="L57"/>
  <c r="K57"/>
  <c r="J57"/>
  <c r="I57"/>
  <c r="H57"/>
  <c r="G57"/>
  <c r="F57"/>
  <c r="E57"/>
  <c r="D57"/>
  <c r="L56"/>
  <c r="K56"/>
  <c r="J56"/>
  <c r="I56"/>
  <c r="H56"/>
  <c r="G56"/>
  <c r="F56"/>
  <c r="E56"/>
  <c r="D56"/>
  <c r="L55"/>
  <c r="K55"/>
  <c r="J55"/>
  <c r="I55"/>
  <c r="H55"/>
  <c r="G55"/>
  <c r="F55"/>
  <c r="E55"/>
  <c r="D55"/>
  <c r="L54"/>
  <c r="K54"/>
  <c r="J54"/>
  <c r="I54"/>
  <c r="H54"/>
  <c r="G54"/>
  <c r="F54"/>
  <c r="E54"/>
  <c r="D54"/>
  <c r="L53"/>
  <c r="K53"/>
  <c r="J53"/>
  <c r="I53"/>
  <c r="H53"/>
  <c r="G53"/>
  <c r="F53"/>
  <c r="E53"/>
  <c r="D53"/>
  <c r="L52"/>
  <c r="K52"/>
  <c r="J52"/>
  <c r="I52"/>
  <c r="H52"/>
  <c r="G52"/>
  <c r="F52"/>
  <c r="E52"/>
  <c r="D52"/>
  <c r="L51"/>
  <c r="K51"/>
  <c r="J51"/>
  <c r="I51"/>
  <c r="H51"/>
  <c r="G51"/>
  <c r="F51"/>
  <c r="E51"/>
  <c r="D51"/>
  <c r="L50"/>
  <c r="K50"/>
  <c r="J50"/>
  <c r="I50"/>
  <c r="H50"/>
  <c r="G50"/>
  <c r="F50"/>
  <c r="E50"/>
  <c r="D50"/>
  <c r="L49"/>
  <c r="K49"/>
  <c r="J49"/>
  <c r="I49"/>
  <c r="H49"/>
  <c r="G49"/>
  <c r="F49"/>
  <c r="E49"/>
  <c r="D49"/>
  <c r="L48"/>
  <c r="K48"/>
  <c r="J48"/>
  <c r="I48"/>
  <c r="H48"/>
  <c r="G48"/>
  <c r="F48"/>
  <c r="E48"/>
  <c r="D48"/>
  <c r="L47"/>
  <c r="K47"/>
  <c r="J47"/>
  <c r="I47"/>
  <c r="H47"/>
  <c r="G47"/>
  <c r="F47"/>
  <c r="E47"/>
  <c r="D47"/>
  <c r="L46"/>
  <c r="K46"/>
  <c r="J46"/>
  <c r="I46"/>
  <c r="H46"/>
  <c r="G46"/>
  <c r="F46"/>
  <c r="E46"/>
  <c r="D46"/>
  <c r="L45"/>
  <c r="K45"/>
  <c r="J45"/>
  <c r="I45"/>
  <c r="H45"/>
  <c r="G45"/>
  <c r="F45"/>
  <c r="E45"/>
  <c r="D45"/>
  <c r="L44"/>
  <c r="K44"/>
  <c r="J44"/>
  <c r="I44"/>
  <c r="H44"/>
  <c r="G44"/>
  <c r="F44"/>
  <c r="E44"/>
  <c r="D44"/>
  <c r="L43"/>
  <c r="K43"/>
  <c r="J43"/>
  <c r="I43"/>
  <c r="H43"/>
  <c r="G43"/>
  <c r="F43"/>
  <c r="E43"/>
  <c r="D43"/>
  <c r="L42"/>
  <c r="K42"/>
  <c r="J42"/>
  <c r="I42"/>
  <c r="H42"/>
  <c r="G42"/>
  <c r="F42"/>
  <c r="E42"/>
  <c r="D42"/>
  <c r="L41"/>
  <c r="K41"/>
  <c r="J41"/>
  <c r="I41"/>
  <c r="H41"/>
  <c r="G41"/>
  <c r="F41"/>
  <c r="E41"/>
  <c r="D41"/>
  <c r="L40"/>
  <c r="K40"/>
  <c r="J40"/>
  <c r="I40"/>
  <c r="H40"/>
  <c r="G40"/>
  <c r="F40"/>
  <c r="E40"/>
  <c r="D40"/>
  <c r="L39"/>
  <c r="K39"/>
  <c r="J39"/>
  <c r="I39"/>
  <c r="H39"/>
  <c r="G39"/>
  <c r="F39"/>
  <c r="E39"/>
  <c r="D39"/>
  <c r="L38"/>
  <c r="K38"/>
  <c r="J38"/>
  <c r="I38"/>
  <c r="H38"/>
  <c r="G38"/>
  <c r="F38"/>
  <c r="E38"/>
  <c r="D38"/>
  <c r="L37"/>
  <c r="K37"/>
  <c r="J37"/>
  <c r="I37"/>
  <c r="H37"/>
  <c r="G37"/>
  <c r="F37"/>
  <c r="E37"/>
  <c r="D37"/>
  <c r="L36"/>
  <c r="K36"/>
  <c r="J36"/>
  <c r="I36"/>
  <c r="H36"/>
  <c r="G36"/>
  <c r="F36"/>
  <c r="E36"/>
  <c r="D36"/>
  <c r="L35"/>
  <c r="K35"/>
  <c r="J35"/>
  <c r="I35"/>
  <c r="H35"/>
  <c r="G35"/>
  <c r="F35"/>
  <c r="E35"/>
  <c r="D35"/>
  <c r="L34"/>
  <c r="K34"/>
  <c r="J34"/>
  <c r="I34"/>
  <c r="H34"/>
  <c r="G34"/>
  <c r="F34"/>
  <c r="E34"/>
  <c r="D34"/>
  <c r="L33"/>
  <c r="K33"/>
  <c r="J33"/>
  <c r="I33"/>
  <c r="H33"/>
  <c r="G33"/>
  <c r="F33"/>
  <c r="E33"/>
  <c r="D33"/>
  <c r="L32"/>
  <c r="K32"/>
  <c r="J32"/>
  <c r="I32"/>
  <c r="H32"/>
  <c r="G32"/>
  <c r="F32"/>
  <c r="E32"/>
  <c r="D32"/>
  <c r="L31"/>
  <c r="K31"/>
  <c r="J31"/>
  <c r="I31"/>
  <c r="H31"/>
  <c r="G31"/>
  <c r="F31"/>
  <c r="E31"/>
  <c r="D31"/>
  <c r="L30"/>
  <c r="K30"/>
  <c r="J30"/>
  <c r="I30"/>
  <c r="H30"/>
  <c r="G30"/>
  <c r="F30"/>
  <c r="E30"/>
  <c r="D30"/>
  <c r="L29"/>
  <c r="K29"/>
  <c r="J29"/>
  <c r="I29"/>
  <c r="H29"/>
  <c r="G29"/>
  <c r="F29"/>
  <c r="E29"/>
  <c r="D29"/>
  <c r="L28"/>
  <c r="K28"/>
  <c r="J28"/>
  <c r="I28"/>
  <c r="H28"/>
  <c r="G28"/>
  <c r="F28"/>
  <c r="E28"/>
  <c r="D28"/>
  <c r="L27"/>
  <c r="K27"/>
  <c r="J27"/>
  <c r="I27"/>
  <c r="H27"/>
  <c r="G27"/>
  <c r="F27"/>
  <c r="E27"/>
  <c r="D27"/>
  <c r="L26"/>
  <c r="K26"/>
  <c r="J26"/>
  <c r="I26"/>
  <c r="H26"/>
  <c r="G26"/>
  <c r="F26"/>
  <c r="E26"/>
  <c r="D26"/>
  <c r="L25"/>
  <c r="K25"/>
  <c r="J25"/>
  <c r="I25"/>
  <c r="H25"/>
  <c r="G25"/>
  <c r="F25"/>
  <c r="E25"/>
  <c r="D25"/>
  <c r="L24"/>
  <c r="K24"/>
  <c r="J24"/>
  <c r="I24"/>
  <c r="H24"/>
  <c r="G24"/>
  <c r="F24"/>
  <c r="E24"/>
  <c r="D24"/>
  <c r="L23"/>
  <c r="K23"/>
  <c r="J23"/>
  <c r="I23"/>
  <c r="H23"/>
  <c r="G23"/>
  <c r="F23"/>
  <c r="E23"/>
  <c r="D23"/>
  <c r="L22"/>
  <c r="K22"/>
  <c r="J22"/>
  <c r="I22"/>
  <c r="H22"/>
  <c r="G22"/>
  <c r="F22"/>
  <c r="E22"/>
  <c r="D22"/>
  <c r="L21"/>
  <c r="K21"/>
  <c r="J21"/>
  <c r="I21"/>
  <c r="H21"/>
  <c r="G21"/>
  <c r="F21"/>
  <c r="E21"/>
  <c r="D21"/>
  <c r="L20"/>
  <c r="K20"/>
  <c r="J20"/>
  <c r="I20"/>
  <c r="H20"/>
  <c r="G20"/>
  <c r="F20"/>
  <c r="E20"/>
  <c r="D20"/>
  <c r="L19"/>
  <c r="K19"/>
  <c r="J19"/>
  <c r="I19"/>
  <c r="H19"/>
  <c r="G19"/>
  <c r="F19"/>
  <c r="E19"/>
  <c r="D19"/>
  <c r="L18"/>
  <c r="K18"/>
  <c r="J18"/>
  <c r="I18"/>
  <c r="H18"/>
  <c r="G18"/>
  <c r="F18"/>
  <c r="E18"/>
  <c r="D18"/>
  <c r="L17"/>
  <c r="K17"/>
  <c r="J17"/>
  <c r="I17"/>
  <c r="H17"/>
  <c r="G17"/>
  <c r="F17"/>
  <c r="E17"/>
  <c r="D17"/>
  <c r="L16"/>
  <c r="K16"/>
  <c r="J16"/>
  <c r="I16"/>
  <c r="H16"/>
  <c r="G16"/>
  <c r="F16"/>
  <c r="E16"/>
  <c r="D16"/>
  <c r="L15"/>
  <c r="K15"/>
  <c r="J15"/>
  <c r="I15"/>
  <c r="H15"/>
  <c r="G15"/>
  <c r="F15"/>
  <c r="E15"/>
  <c r="D15"/>
  <c r="L14"/>
  <c r="K14"/>
  <c r="J14"/>
  <c r="I14"/>
  <c r="H14"/>
  <c r="G14"/>
  <c r="F14"/>
  <c r="E14"/>
  <c r="D14"/>
  <c r="L13"/>
  <c r="K13"/>
  <c r="J13"/>
  <c r="I13"/>
  <c r="H13"/>
  <c r="G13"/>
  <c r="F13"/>
  <c r="E13"/>
  <c r="D13"/>
  <c r="L12"/>
  <c r="K12"/>
  <c r="J12"/>
  <c r="I12"/>
  <c r="H12"/>
  <c r="G12"/>
  <c r="F12"/>
  <c r="E12"/>
  <c r="D12"/>
  <c r="L11"/>
  <c r="K11"/>
  <c r="J11"/>
  <c r="I11"/>
  <c r="H11"/>
  <c r="G11"/>
  <c r="F11"/>
  <c r="E11"/>
  <c r="D11"/>
  <c r="L10"/>
  <c r="K10"/>
  <c r="J10"/>
  <c r="I10"/>
  <c r="H10"/>
  <c r="G10"/>
  <c r="F10"/>
  <c r="E10"/>
  <c r="D10"/>
  <c r="L9"/>
  <c r="K9"/>
  <c r="J9"/>
  <c r="I9"/>
  <c r="H9"/>
  <c r="G9"/>
  <c r="F9"/>
  <c r="E9"/>
  <c r="D9"/>
  <c r="L8"/>
  <c r="K8"/>
  <c r="J8"/>
  <c r="I8"/>
  <c r="H8"/>
  <c r="G8"/>
  <c r="F8"/>
  <c r="E8"/>
  <c r="D8"/>
  <c r="L7"/>
  <c r="K7"/>
  <c r="J7"/>
  <c r="I7"/>
  <c r="H7"/>
  <c r="G7"/>
  <c r="F7"/>
  <c r="E7"/>
  <c r="D7"/>
  <c r="L6"/>
  <c r="K6"/>
  <c r="J6"/>
  <c r="I6"/>
  <c r="H6"/>
  <c r="G6"/>
  <c r="F6"/>
  <c r="E6"/>
  <c r="D6"/>
  <c r="L5"/>
  <c r="K5"/>
  <c r="J5"/>
  <c r="I5"/>
  <c r="H5"/>
  <c r="G5"/>
  <c r="F5"/>
  <c r="E5"/>
  <c r="D5"/>
  <c r="L4"/>
  <c r="K4"/>
  <c r="J4"/>
  <c r="I4"/>
  <c r="H4"/>
  <c r="G4"/>
  <c r="F4"/>
  <c r="E4"/>
  <c r="D4"/>
  <c r="L3"/>
  <c r="K3"/>
  <c r="J3"/>
  <c r="I3"/>
  <c r="H3"/>
  <c r="G3"/>
  <c r="F3"/>
  <c r="E3"/>
  <c r="D3"/>
  <c r="M6" l="1"/>
  <c r="M14"/>
  <c r="M17"/>
  <c r="M62"/>
  <c r="M66"/>
  <c r="M70"/>
  <c r="M74"/>
  <c r="M78"/>
  <c r="M82"/>
  <c r="M86"/>
  <c r="M90"/>
  <c r="M94"/>
  <c r="M98"/>
  <c r="M102"/>
  <c r="M106"/>
  <c r="M110"/>
  <c r="M114"/>
  <c r="M118"/>
  <c r="M122"/>
  <c r="M126"/>
  <c r="M130"/>
  <c r="M134"/>
  <c r="M138"/>
  <c r="M142"/>
  <c r="M146"/>
  <c r="M150"/>
  <c r="M154"/>
  <c r="M158"/>
  <c r="M162"/>
  <c r="M166"/>
  <c r="M170"/>
  <c r="M174"/>
  <c r="M178"/>
  <c r="M182"/>
  <c r="M186"/>
  <c r="K187"/>
  <c r="K195" s="1"/>
  <c r="M5"/>
  <c r="M18"/>
  <c r="M22"/>
  <c r="M26"/>
  <c r="M30"/>
  <c r="M38"/>
  <c r="M54"/>
  <c r="M58"/>
  <c r="G187"/>
  <c r="G195" s="1"/>
  <c r="M10"/>
  <c r="M34"/>
  <c r="M42"/>
  <c r="M46"/>
  <c r="M50"/>
  <c r="I187"/>
  <c r="I195" s="1"/>
  <c r="D187"/>
  <c r="D195" s="1"/>
  <c r="H187"/>
  <c r="H195" s="1"/>
  <c r="L187"/>
  <c r="L195" s="1"/>
  <c r="M9"/>
  <c r="M21"/>
  <c r="M25"/>
  <c r="M29"/>
  <c r="M33"/>
  <c r="M37"/>
  <c r="M41"/>
  <c r="M45"/>
  <c r="M49"/>
  <c r="M53"/>
  <c r="M57"/>
  <c r="M61"/>
  <c r="M65"/>
  <c r="M69"/>
  <c r="M73"/>
  <c r="M77"/>
  <c r="M81"/>
  <c r="M85"/>
  <c r="M89"/>
  <c r="M93"/>
  <c r="M97"/>
  <c r="M101"/>
  <c r="M105"/>
  <c r="M109"/>
  <c r="M113"/>
  <c r="M117"/>
  <c r="M121"/>
  <c r="M125"/>
  <c r="M129"/>
  <c r="M133"/>
  <c r="M137"/>
  <c r="M141"/>
  <c r="M145"/>
  <c r="M149"/>
  <c r="M153"/>
  <c r="M157"/>
  <c r="M161"/>
  <c r="M165"/>
  <c r="M169"/>
  <c r="M173"/>
  <c r="M177"/>
  <c r="M181"/>
  <c r="M185"/>
  <c r="M13"/>
  <c r="F187"/>
  <c r="F195" s="1"/>
  <c r="J187"/>
  <c r="J195" s="1"/>
  <c r="E187"/>
  <c r="E195" s="1"/>
  <c r="M4"/>
  <c r="M7"/>
  <c r="M8"/>
  <c r="M11"/>
  <c r="M12"/>
  <c r="M15"/>
  <c r="M16"/>
  <c r="M19"/>
  <c r="M20"/>
  <c r="M23"/>
  <c r="M24"/>
  <c r="M27"/>
  <c r="M28"/>
  <c r="M31"/>
  <c r="M32"/>
  <c r="M35"/>
  <c r="M36"/>
  <c r="M39"/>
  <c r="M40"/>
  <c r="M43"/>
  <c r="M44"/>
  <c r="M47"/>
  <c r="M48"/>
  <c r="M51"/>
  <c r="M52"/>
  <c r="M55"/>
  <c r="M56"/>
  <c r="M59"/>
  <c r="M60"/>
  <c r="M63"/>
  <c r="M64"/>
  <c r="M67"/>
  <c r="M68"/>
  <c r="M71"/>
  <c r="M72"/>
  <c r="M75"/>
  <c r="M76"/>
  <c r="M79"/>
  <c r="M80"/>
  <c r="M83"/>
  <c r="M84"/>
  <c r="M87"/>
  <c r="M88"/>
  <c r="M91"/>
  <c r="M92"/>
  <c r="M95"/>
  <c r="M96"/>
  <c r="M99"/>
  <c r="M100"/>
  <c r="M103"/>
  <c r="M104"/>
  <c r="M107"/>
  <c r="M108"/>
  <c r="M111"/>
  <c r="M112"/>
  <c r="M115"/>
  <c r="M116"/>
  <c r="M119"/>
  <c r="M120"/>
  <c r="M123"/>
  <c r="M124"/>
  <c r="M127"/>
  <c r="M128"/>
  <c r="M131"/>
  <c r="M132"/>
  <c r="M135"/>
  <c r="M136"/>
  <c r="M139"/>
  <c r="M140"/>
  <c r="M143"/>
  <c r="M144"/>
  <c r="M147"/>
  <c r="M148"/>
  <c r="M151"/>
  <c r="M152"/>
  <c r="M155"/>
  <c r="M156"/>
  <c r="M159"/>
  <c r="M160"/>
  <c r="M163"/>
  <c r="M164"/>
  <c r="M167"/>
  <c r="M168"/>
  <c r="M171"/>
  <c r="M172"/>
  <c r="M175"/>
  <c r="M176"/>
  <c r="M179"/>
  <c r="M180"/>
  <c r="M183"/>
  <c r="M184"/>
  <c r="M3"/>
  <c r="M187" l="1"/>
  <c r="O191" i="3"/>
  <c r="S191"/>
  <c r="U191"/>
  <c r="T190"/>
  <c r="V190" s="1"/>
  <c r="P190"/>
  <c r="Q190" s="1"/>
  <c r="T189"/>
  <c r="V189" s="1"/>
  <c r="P189"/>
  <c r="Q189" s="1"/>
  <c r="T188"/>
  <c r="V188" s="1"/>
  <c r="P188"/>
  <c r="R188" s="1"/>
  <c r="Q188" l="1"/>
  <c r="W188"/>
  <c r="X188" s="1"/>
  <c r="R189"/>
  <c r="W189" s="1"/>
  <c r="X189" s="1"/>
  <c r="R190"/>
  <c r="W190" l="1"/>
  <c r="X190" s="1"/>
  <c r="X191" s="1"/>
  <c r="N5" l="1"/>
  <c r="N6"/>
  <c r="N7"/>
  <c r="N8"/>
  <c r="N9"/>
  <c r="N10"/>
  <c r="N11"/>
  <c r="N12"/>
  <c r="N13"/>
  <c r="N14"/>
  <c r="N15"/>
  <c r="N16"/>
  <c r="N17"/>
  <c r="N18"/>
  <c r="N19"/>
  <c r="N20"/>
  <c r="N21"/>
  <c r="N22"/>
  <c r="N23"/>
  <c r="N24"/>
  <c r="N25"/>
  <c r="N26"/>
  <c r="N27"/>
  <c r="N28"/>
  <c r="N29"/>
  <c r="N30"/>
  <c r="N31"/>
  <c r="N32"/>
  <c r="N33"/>
  <c r="N34"/>
  <c r="N35"/>
  <c r="N36"/>
  <c r="N37"/>
  <c r="N38"/>
  <c r="N39"/>
  <c r="N40"/>
  <c r="N41"/>
  <c r="N42"/>
  <c r="N43"/>
  <c r="N44"/>
  <c r="N45"/>
  <c r="N46"/>
  <c r="N47"/>
  <c r="N48"/>
  <c r="N49"/>
  <c r="N50"/>
  <c r="N51"/>
  <c r="N52"/>
  <c r="N53"/>
  <c r="N54"/>
  <c r="N55"/>
  <c r="N56"/>
  <c r="N57"/>
  <c r="N58"/>
  <c r="N59"/>
  <c r="N60"/>
  <c r="N61"/>
  <c r="N62"/>
  <c r="N63"/>
  <c r="N64"/>
  <c r="N65"/>
  <c r="N66"/>
  <c r="N67"/>
  <c r="N68"/>
  <c r="N69"/>
  <c r="N70"/>
  <c r="N71"/>
  <c r="N72"/>
  <c r="N73"/>
  <c r="N74"/>
  <c r="N75"/>
  <c r="N76"/>
  <c r="N77"/>
  <c r="N78"/>
  <c r="N79"/>
  <c r="N80"/>
  <c r="N81"/>
  <c r="N82"/>
  <c r="N83"/>
  <c r="N84"/>
  <c r="N85"/>
  <c r="N86"/>
  <c r="N87"/>
  <c r="N88"/>
  <c r="N89"/>
  <c r="N90"/>
  <c r="N91"/>
  <c r="N92"/>
  <c r="N93"/>
  <c r="N94"/>
  <c r="N95"/>
  <c r="N96"/>
  <c r="N97"/>
  <c r="N98"/>
  <c r="N99"/>
  <c r="N100"/>
  <c r="N101"/>
  <c r="N102"/>
  <c r="N103"/>
  <c r="N104"/>
  <c r="N105"/>
  <c r="N106"/>
  <c r="N107"/>
  <c r="N108"/>
  <c r="N109"/>
  <c r="N110"/>
  <c r="N111"/>
  <c r="N112"/>
  <c r="N113"/>
  <c r="N114"/>
  <c r="N115"/>
  <c r="N116"/>
  <c r="N117"/>
  <c r="N118"/>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N161"/>
  <c r="N162"/>
  <c r="N163"/>
  <c r="N164"/>
  <c r="N165"/>
  <c r="N166"/>
  <c r="N167"/>
  <c r="N168"/>
  <c r="N169"/>
  <c r="N170"/>
  <c r="N171"/>
  <c r="N172"/>
  <c r="N173"/>
  <c r="N174"/>
  <c r="N175"/>
  <c r="N176"/>
  <c r="N177"/>
  <c r="N178"/>
  <c r="N179"/>
  <c r="N180"/>
  <c r="N181"/>
  <c r="N182"/>
  <c r="N183"/>
  <c r="N184"/>
  <c r="N185"/>
  <c r="N186"/>
  <c r="N187"/>
  <c r="M5"/>
  <c r="M6"/>
  <c r="M7"/>
  <c r="M8"/>
  <c r="M9"/>
  <c r="M10"/>
  <c r="M11"/>
  <c r="M12"/>
  <c r="M13"/>
  <c r="M14"/>
  <c r="M15"/>
  <c r="M16"/>
  <c r="M17"/>
  <c r="M18"/>
  <c r="M19"/>
  <c r="M20"/>
  <c r="M21"/>
  <c r="M22"/>
  <c r="M23"/>
  <c r="M24"/>
  <c r="M25"/>
  <c r="M26"/>
  <c r="M27"/>
  <c r="M28"/>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E191"/>
  <c r="E199" s="1"/>
  <c r="E202" s="1"/>
  <c r="F191"/>
  <c r="F199" s="1"/>
  <c r="F202" s="1"/>
  <c r="G191"/>
  <c r="G199" s="1"/>
  <c r="H191"/>
  <c r="H199" s="1"/>
  <c r="I191"/>
  <c r="I199" s="1"/>
  <c r="J191"/>
  <c r="J199" s="1"/>
  <c r="K191"/>
  <c r="K199" s="1"/>
  <c r="D191"/>
  <c r="D199" s="1"/>
  <c r="Q3" i="2" l="1"/>
  <c r="Q4"/>
  <c r="Q5"/>
  <c r="Q6"/>
  <c r="Q7"/>
  <c r="Q8"/>
  <c r="Q9"/>
  <c r="Q10"/>
  <c r="Q11"/>
  <c r="Q12"/>
  <c r="Q13"/>
  <c r="Q14"/>
  <c r="Q15"/>
  <c r="Q16"/>
  <c r="Q17"/>
  <c r="Q18"/>
  <c r="Q19"/>
  <c r="Q20"/>
  <c r="Q21"/>
  <c r="Q22"/>
  <c r="Q23"/>
  <c r="Q24"/>
  <c r="Q25"/>
  <c r="Q26"/>
  <c r="Q27"/>
  <c r="Q28"/>
  <c r="Q29"/>
  <c r="Q30"/>
  <c r="Q31"/>
  <c r="Q32"/>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2"/>
  <c r="G519"/>
  <c r="H519"/>
  <c r="I519"/>
  <c r="J519"/>
  <c r="K519"/>
  <c r="L519"/>
  <c r="M519"/>
  <c r="N519"/>
  <c r="O519"/>
  <c r="P519"/>
  <c r="F519"/>
  <c r="P187" i="3" l="1"/>
  <c r="Q187" s="1"/>
  <c r="T187"/>
  <c r="V187" s="1"/>
  <c r="P186"/>
  <c r="T186"/>
  <c r="V186" s="1"/>
  <c r="T185"/>
  <c r="V185" s="1"/>
  <c r="P184"/>
  <c r="Q184" s="1"/>
  <c r="T184"/>
  <c r="V184" s="1"/>
  <c r="P183"/>
  <c r="Q183" s="1"/>
  <c r="T183"/>
  <c r="V183" s="1"/>
  <c r="R184" l="1"/>
  <c r="W184" s="1"/>
  <c r="R186"/>
  <c r="W186" s="1"/>
  <c r="Q186"/>
  <c r="P185"/>
  <c r="Q185" s="1"/>
  <c r="R183"/>
  <c r="W183" s="1"/>
  <c r="R187"/>
  <c r="W187" s="1"/>
  <c r="P182"/>
  <c r="Q182" s="1"/>
  <c r="P181"/>
  <c r="Q181" s="1"/>
  <c r="P180"/>
  <c r="Q180" s="1"/>
  <c r="T180"/>
  <c r="V180" s="1"/>
  <c r="P179"/>
  <c r="Q179" s="1"/>
  <c r="P178"/>
  <c r="Q178" s="1"/>
  <c r="P177"/>
  <c r="Q177" s="1"/>
  <c r="P176"/>
  <c r="Q176" s="1"/>
  <c r="P175"/>
  <c r="Q175" s="1"/>
  <c r="P174"/>
  <c r="Q174" s="1"/>
  <c r="P173"/>
  <c r="Q173" s="1"/>
  <c r="P172"/>
  <c r="Q172" s="1"/>
  <c r="P171"/>
  <c r="Q171" s="1"/>
  <c r="T171"/>
  <c r="V171" s="1"/>
  <c r="P170"/>
  <c r="Q170" s="1"/>
  <c r="P169"/>
  <c r="Q169" s="1"/>
  <c r="P168"/>
  <c r="Q168" s="1"/>
  <c r="T168"/>
  <c r="V168" s="1"/>
  <c r="P167"/>
  <c r="Q167" s="1"/>
  <c r="P166"/>
  <c r="Q166" s="1"/>
  <c r="T166"/>
  <c r="V166" s="1"/>
  <c r="P165"/>
  <c r="Q165" s="1"/>
  <c r="P164"/>
  <c r="Q164" s="1"/>
  <c r="P163"/>
  <c r="Q163" s="1"/>
  <c r="P162"/>
  <c r="Q162" s="1"/>
  <c r="T162"/>
  <c r="V162" s="1"/>
  <c r="P161"/>
  <c r="Q161" s="1"/>
  <c r="P160"/>
  <c r="Q160" s="1"/>
  <c r="T160"/>
  <c r="V160" s="1"/>
  <c r="P159"/>
  <c r="Q159" s="1"/>
  <c r="T159"/>
  <c r="V159" s="1"/>
  <c r="P158"/>
  <c r="Q158" s="1"/>
  <c r="P157"/>
  <c r="Q157" s="1"/>
  <c r="P156"/>
  <c r="Q156" s="1"/>
  <c r="P155"/>
  <c r="Q155" s="1"/>
  <c r="P154"/>
  <c r="Q154" s="1"/>
  <c r="P153"/>
  <c r="Q153" s="1"/>
  <c r="P152"/>
  <c r="Q152" s="1"/>
  <c r="T152"/>
  <c r="V152" s="1"/>
  <c r="P151"/>
  <c r="Q151" s="1"/>
  <c r="P150"/>
  <c r="Q150" s="1"/>
  <c r="P149"/>
  <c r="Q149" s="1"/>
  <c r="P148"/>
  <c r="Q148" s="1"/>
  <c r="T148"/>
  <c r="V148" s="1"/>
  <c r="P147"/>
  <c r="Q147" s="1"/>
  <c r="P146"/>
  <c r="Q146" s="1"/>
  <c r="P145"/>
  <c r="Q145" s="1"/>
  <c r="P144"/>
  <c r="Q144" s="1"/>
  <c r="T144"/>
  <c r="V144" s="1"/>
  <c r="P143"/>
  <c r="Q143" s="1"/>
  <c r="P142"/>
  <c r="Q142" s="1"/>
  <c r="P141"/>
  <c r="Q141" s="1"/>
  <c r="P140"/>
  <c r="Q140" s="1"/>
  <c r="P139"/>
  <c r="Q139" s="1"/>
  <c r="P138"/>
  <c r="Q138" s="1"/>
  <c r="P137"/>
  <c r="Q137" s="1"/>
  <c r="P136"/>
  <c r="Q136" s="1"/>
  <c r="P135"/>
  <c r="Q135" s="1"/>
  <c r="T135"/>
  <c r="V135" s="1"/>
  <c r="P134"/>
  <c r="Q134" s="1"/>
  <c r="P133"/>
  <c r="Q133" s="1"/>
  <c r="P132"/>
  <c r="Q132" s="1"/>
  <c r="P131"/>
  <c r="Q131" s="1"/>
  <c r="T131"/>
  <c r="V131" s="1"/>
  <c r="P130"/>
  <c r="Q130" s="1"/>
  <c r="P129"/>
  <c r="Q129" s="1"/>
  <c r="P128"/>
  <c r="Q128" s="1"/>
  <c r="P127"/>
  <c r="Q127" s="1"/>
  <c r="P126"/>
  <c r="Q126" s="1"/>
  <c r="P125"/>
  <c r="Q125" s="1"/>
  <c r="P124"/>
  <c r="Q124" s="1"/>
  <c r="P123"/>
  <c r="Q123" s="1"/>
  <c r="P122"/>
  <c r="Q122" s="1"/>
  <c r="P121"/>
  <c r="Q121" s="1"/>
  <c r="P120"/>
  <c r="Q120" s="1"/>
  <c r="P119"/>
  <c r="Q119" s="1"/>
  <c r="P118"/>
  <c r="Q118" s="1"/>
  <c r="P117"/>
  <c r="Q117" s="1"/>
  <c r="P116"/>
  <c r="Q116" s="1"/>
  <c r="P115"/>
  <c r="Q115" s="1"/>
  <c r="P114"/>
  <c r="Q114" s="1"/>
  <c r="P113"/>
  <c r="Q113" s="1"/>
  <c r="P112"/>
  <c r="Q112" s="1"/>
  <c r="P111"/>
  <c r="Q111" s="1"/>
  <c r="P110"/>
  <c r="Q110" s="1"/>
  <c r="P109"/>
  <c r="Q109" s="1"/>
  <c r="P108"/>
  <c r="Q108" s="1"/>
  <c r="P107"/>
  <c r="Q107" s="1"/>
  <c r="P106"/>
  <c r="Q106" s="1"/>
  <c r="P105"/>
  <c r="Q105" s="1"/>
  <c r="P104"/>
  <c r="Q104" s="1"/>
  <c r="P103"/>
  <c r="Q103" s="1"/>
  <c r="P102"/>
  <c r="Q102" s="1"/>
  <c r="P101"/>
  <c r="Q101" s="1"/>
  <c r="P100"/>
  <c r="Q100" s="1"/>
  <c r="P99"/>
  <c r="Q99" s="1"/>
  <c r="P98"/>
  <c r="Q98" s="1"/>
  <c r="P97"/>
  <c r="Q97" s="1"/>
  <c r="P96"/>
  <c r="Q96" s="1"/>
  <c r="P95"/>
  <c r="Q95" s="1"/>
  <c r="P94"/>
  <c r="Q94" s="1"/>
  <c r="P93"/>
  <c r="Q93" s="1"/>
  <c r="P92"/>
  <c r="Q92" s="1"/>
  <c r="P91"/>
  <c r="Q91" s="1"/>
  <c r="P90"/>
  <c r="Q90" s="1"/>
  <c r="P89"/>
  <c r="Q89" s="1"/>
  <c r="P88"/>
  <c r="Q88" s="1"/>
  <c r="P87"/>
  <c r="Q87" s="1"/>
  <c r="P86"/>
  <c r="Q86" s="1"/>
  <c r="P85"/>
  <c r="Q85" s="1"/>
  <c r="P84"/>
  <c r="Q84" s="1"/>
  <c r="P83"/>
  <c r="Q83" s="1"/>
  <c r="P82"/>
  <c r="Q82" s="1"/>
  <c r="P81"/>
  <c r="Q81" s="1"/>
  <c r="P80"/>
  <c r="Q80" s="1"/>
  <c r="P79"/>
  <c r="Q79" s="1"/>
  <c r="P78"/>
  <c r="Q78" s="1"/>
  <c r="P77"/>
  <c r="Q77" s="1"/>
  <c r="P76"/>
  <c r="Q76" s="1"/>
  <c r="P75"/>
  <c r="Q75" s="1"/>
  <c r="P74"/>
  <c r="Q74" s="1"/>
  <c r="P73"/>
  <c r="Q73" s="1"/>
  <c r="P72"/>
  <c r="Q72" s="1"/>
  <c r="P71"/>
  <c r="Q71" s="1"/>
  <c r="P70"/>
  <c r="Q70" s="1"/>
  <c r="P69"/>
  <c r="Q69" s="1"/>
  <c r="P68"/>
  <c r="Q68" s="1"/>
  <c r="P67"/>
  <c r="Q67" s="1"/>
  <c r="P66"/>
  <c r="Q66" s="1"/>
  <c r="P65"/>
  <c r="Q65" s="1"/>
  <c r="P64"/>
  <c r="Q64" s="1"/>
  <c r="P63"/>
  <c r="Q63" s="1"/>
  <c r="P62"/>
  <c r="Q62" s="1"/>
  <c r="P61"/>
  <c r="Q61" s="1"/>
  <c r="P60"/>
  <c r="Q60" s="1"/>
  <c r="P59"/>
  <c r="Q59" s="1"/>
  <c r="P58"/>
  <c r="Q58" s="1"/>
  <c r="P57"/>
  <c r="Q57" s="1"/>
  <c r="P56"/>
  <c r="Q56" s="1"/>
  <c r="P55"/>
  <c r="Q55" s="1"/>
  <c r="P54"/>
  <c r="Q54" s="1"/>
  <c r="P53"/>
  <c r="Q53" s="1"/>
  <c r="P52"/>
  <c r="Q52" s="1"/>
  <c r="P51"/>
  <c r="Q51" s="1"/>
  <c r="P50"/>
  <c r="Q50" s="1"/>
  <c r="P49"/>
  <c r="Q49" s="1"/>
  <c r="P48"/>
  <c r="Q48" s="1"/>
  <c r="P47"/>
  <c r="Q47" s="1"/>
  <c r="P46"/>
  <c r="Q46" s="1"/>
  <c r="P45"/>
  <c r="Q45" s="1"/>
  <c r="P44"/>
  <c r="Q44" s="1"/>
  <c r="P43"/>
  <c r="Q43" s="1"/>
  <c r="P42"/>
  <c r="Q42" s="1"/>
  <c r="P41"/>
  <c r="Q41" s="1"/>
  <c r="P40"/>
  <c r="Q40" s="1"/>
  <c r="P39"/>
  <c r="Q39" s="1"/>
  <c r="P38"/>
  <c r="Q38" s="1"/>
  <c r="P37"/>
  <c r="Q37" s="1"/>
  <c r="P36"/>
  <c r="Q36" s="1"/>
  <c r="P35"/>
  <c r="Q35" s="1"/>
  <c r="P34"/>
  <c r="Q34" s="1"/>
  <c r="P33"/>
  <c r="Q33" s="1"/>
  <c r="P32"/>
  <c r="Q32" s="1"/>
  <c r="P31"/>
  <c r="Q31" s="1"/>
  <c r="P30"/>
  <c r="Q30" s="1"/>
  <c r="P29"/>
  <c r="Q29" s="1"/>
  <c r="P28"/>
  <c r="Q28" s="1"/>
  <c r="P27"/>
  <c r="Q27" s="1"/>
  <c r="P26"/>
  <c r="Q26" s="1"/>
  <c r="P25"/>
  <c r="Q25" s="1"/>
  <c r="P24"/>
  <c r="Q24" s="1"/>
  <c r="P23"/>
  <c r="Q23" s="1"/>
  <c r="P22"/>
  <c r="Q22" s="1"/>
  <c r="P21"/>
  <c r="Q21" s="1"/>
  <c r="P20"/>
  <c r="Q20" s="1"/>
  <c r="P19"/>
  <c r="Q19" s="1"/>
  <c r="P18"/>
  <c r="Q18" s="1"/>
  <c r="P17"/>
  <c r="Q17" s="1"/>
  <c r="P16"/>
  <c r="Q16" s="1"/>
  <c r="P15"/>
  <c r="Q15" s="1"/>
  <c r="P14"/>
  <c r="Q14" s="1"/>
  <c r="P13"/>
  <c r="Q13" s="1"/>
  <c r="P12"/>
  <c r="Q12" s="1"/>
  <c r="P11"/>
  <c r="Q11" s="1"/>
  <c r="P10"/>
  <c r="Q10" s="1"/>
  <c r="P9"/>
  <c r="Q9" s="1"/>
  <c r="P8"/>
  <c r="Q8" s="1"/>
  <c r="P7"/>
  <c r="Q7" s="1"/>
  <c r="P6"/>
  <c r="Q6" s="1"/>
  <c r="P5"/>
  <c r="Q5" s="1"/>
  <c r="N4"/>
  <c r="N191" s="1"/>
  <c r="M4"/>
  <c r="M191" s="1"/>
  <c r="P4" l="1"/>
  <c r="P191" s="1"/>
  <c r="R185"/>
  <c r="W185" s="1"/>
  <c r="T123"/>
  <c r="V123" s="1"/>
  <c r="T15"/>
  <c r="V15" s="1"/>
  <c r="T27"/>
  <c r="V27" s="1"/>
  <c r="T31"/>
  <c r="V31" s="1"/>
  <c r="T39"/>
  <c r="V39" s="1"/>
  <c r="T51"/>
  <c r="V51" s="1"/>
  <c r="T63"/>
  <c r="V63" s="1"/>
  <c r="T67"/>
  <c r="V67" s="1"/>
  <c r="T75"/>
  <c r="V75" s="1"/>
  <c r="T83"/>
  <c r="V83" s="1"/>
  <c r="T87"/>
  <c r="V87" s="1"/>
  <c r="T99"/>
  <c r="V99" s="1"/>
  <c r="T103"/>
  <c r="V103" s="1"/>
  <c r="T111"/>
  <c r="V111" s="1"/>
  <c r="T119"/>
  <c r="V119" s="1"/>
  <c r="T6"/>
  <c r="V6" s="1"/>
  <c r="T18"/>
  <c r="V18" s="1"/>
  <c r="T22"/>
  <c r="V22" s="1"/>
  <c r="T26"/>
  <c r="V26" s="1"/>
  <c r="T30"/>
  <c r="V30" s="1"/>
  <c r="T34"/>
  <c r="V34" s="1"/>
  <c r="T38"/>
  <c r="V38" s="1"/>
  <c r="T42"/>
  <c r="V42" s="1"/>
  <c r="T54"/>
  <c r="V54" s="1"/>
  <c r="T58"/>
  <c r="V58" s="1"/>
  <c r="T62"/>
  <c r="V62" s="1"/>
  <c r="T66"/>
  <c r="V66" s="1"/>
  <c r="T70"/>
  <c r="V70" s="1"/>
  <c r="T74"/>
  <c r="V74" s="1"/>
  <c r="T78"/>
  <c r="V78" s="1"/>
  <c r="T90"/>
  <c r="V90" s="1"/>
  <c r="T94"/>
  <c r="V94" s="1"/>
  <c r="T98"/>
  <c r="V98" s="1"/>
  <c r="T102"/>
  <c r="V102" s="1"/>
  <c r="T106"/>
  <c r="V106" s="1"/>
  <c r="T110"/>
  <c r="V110" s="1"/>
  <c r="T114"/>
  <c r="V114" s="1"/>
  <c r="T177"/>
  <c r="V177" s="1"/>
  <c r="T9"/>
  <c r="V9" s="1"/>
  <c r="T13"/>
  <c r="V13" s="1"/>
  <c r="T21"/>
  <c r="V21" s="1"/>
  <c r="T33"/>
  <c r="V33" s="1"/>
  <c r="T45"/>
  <c r="V45" s="1"/>
  <c r="T49"/>
  <c r="V49" s="1"/>
  <c r="T57"/>
  <c r="V57" s="1"/>
  <c r="T65"/>
  <c r="V65" s="1"/>
  <c r="T69"/>
  <c r="V69" s="1"/>
  <c r="T81"/>
  <c r="V81" s="1"/>
  <c r="T85"/>
  <c r="V85" s="1"/>
  <c r="T93"/>
  <c r="V93" s="1"/>
  <c r="T101"/>
  <c r="V101" s="1"/>
  <c r="T105"/>
  <c r="V105" s="1"/>
  <c r="T113"/>
  <c r="V113" s="1"/>
  <c r="T117"/>
  <c r="V117" s="1"/>
  <c r="T121"/>
  <c r="V121" s="1"/>
  <c r="T8"/>
  <c r="V8" s="1"/>
  <c r="T12"/>
  <c r="V12" s="1"/>
  <c r="T16"/>
  <c r="V16" s="1"/>
  <c r="T20"/>
  <c r="V20" s="1"/>
  <c r="T24"/>
  <c r="V24" s="1"/>
  <c r="T36"/>
  <c r="V36" s="1"/>
  <c r="T40"/>
  <c r="V40" s="1"/>
  <c r="T44"/>
  <c r="V44" s="1"/>
  <c r="T48"/>
  <c r="V48" s="1"/>
  <c r="T52"/>
  <c r="V52" s="1"/>
  <c r="T56"/>
  <c r="V56" s="1"/>
  <c r="T60"/>
  <c r="V60" s="1"/>
  <c r="T72"/>
  <c r="V72" s="1"/>
  <c r="T76"/>
  <c r="V76" s="1"/>
  <c r="T80"/>
  <c r="V80" s="1"/>
  <c r="T84"/>
  <c r="V84" s="1"/>
  <c r="T88"/>
  <c r="V88" s="1"/>
  <c r="T92"/>
  <c r="V92" s="1"/>
  <c r="T96"/>
  <c r="V96" s="1"/>
  <c r="T108"/>
  <c r="V108" s="1"/>
  <c r="T112"/>
  <c r="V112" s="1"/>
  <c r="T116"/>
  <c r="V116" s="1"/>
  <c r="T120"/>
  <c r="V120" s="1"/>
  <c r="T124"/>
  <c r="V124" s="1"/>
  <c r="T128"/>
  <c r="V128" s="1"/>
  <c r="T132"/>
  <c r="V132" s="1"/>
  <c r="T139"/>
  <c r="V139" s="1"/>
  <c r="T142"/>
  <c r="V142" s="1"/>
  <c r="T146"/>
  <c r="V146" s="1"/>
  <c r="T150"/>
  <c r="V150" s="1"/>
  <c r="T126"/>
  <c r="V126" s="1"/>
  <c r="T130"/>
  <c r="V130" s="1"/>
  <c r="T134"/>
  <c r="V134" s="1"/>
  <c r="T138"/>
  <c r="V138" s="1"/>
  <c r="T141"/>
  <c r="V141" s="1"/>
  <c r="T149"/>
  <c r="V149" s="1"/>
  <c r="T153"/>
  <c r="V153" s="1"/>
  <c r="T157"/>
  <c r="V157" s="1"/>
  <c r="T129"/>
  <c r="V129" s="1"/>
  <c r="T137"/>
  <c r="V137" s="1"/>
  <c r="T32"/>
  <c r="V32" s="1"/>
  <c r="T86"/>
  <c r="V86" s="1"/>
  <c r="T104"/>
  <c r="V104" s="1"/>
  <c r="T122"/>
  <c r="V122" s="1"/>
  <c r="T140"/>
  <c r="V140" s="1"/>
  <c r="T147"/>
  <c r="V147" s="1"/>
  <c r="T165"/>
  <c r="V165" s="1"/>
  <c r="T14"/>
  <c r="V14" s="1"/>
  <c r="T50"/>
  <c r="V50" s="1"/>
  <c r="T68"/>
  <c r="V68" s="1"/>
  <c r="T10"/>
  <c r="V10" s="1"/>
  <c r="T28"/>
  <c r="V28" s="1"/>
  <c r="T46"/>
  <c r="V46" s="1"/>
  <c r="T64"/>
  <c r="V64" s="1"/>
  <c r="T82"/>
  <c r="V82" s="1"/>
  <c r="T100"/>
  <c r="V100" s="1"/>
  <c r="T118"/>
  <c r="V118" s="1"/>
  <c r="T136"/>
  <c r="V136" s="1"/>
  <c r="T154"/>
  <c r="V154" s="1"/>
  <c r="T172"/>
  <c r="V172" s="1"/>
  <c r="T17"/>
  <c r="V17" s="1"/>
  <c r="T35"/>
  <c r="V35" s="1"/>
  <c r="T107"/>
  <c r="V107" s="1"/>
  <c r="T125"/>
  <c r="V125" s="1"/>
  <c r="T143"/>
  <c r="V143" s="1"/>
  <c r="T53"/>
  <c r="V53" s="1"/>
  <c r="T71"/>
  <c r="V71" s="1"/>
  <c r="T89"/>
  <c r="V89" s="1"/>
  <c r="T175"/>
  <c r="V175" s="1"/>
  <c r="T178"/>
  <c r="V178" s="1"/>
  <c r="T5"/>
  <c r="V5" s="1"/>
  <c r="T23"/>
  <c r="V23" s="1"/>
  <c r="T41"/>
  <c r="V41" s="1"/>
  <c r="T156"/>
  <c r="V156" s="1"/>
  <c r="T174"/>
  <c r="V174" s="1"/>
  <c r="T59"/>
  <c r="V59" s="1"/>
  <c r="T77"/>
  <c r="V77" s="1"/>
  <c r="T95"/>
  <c r="V95" s="1"/>
  <c r="T19"/>
  <c r="V19" s="1"/>
  <c r="T37"/>
  <c r="V37" s="1"/>
  <c r="T55"/>
  <c r="V55" s="1"/>
  <c r="T73"/>
  <c r="V73" s="1"/>
  <c r="T91"/>
  <c r="V91" s="1"/>
  <c r="T109"/>
  <c r="V109" s="1"/>
  <c r="T127"/>
  <c r="V127" s="1"/>
  <c r="T145"/>
  <c r="V145" s="1"/>
  <c r="T163"/>
  <c r="V163" s="1"/>
  <c r="T181"/>
  <c r="V181" s="1"/>
  <c r="T11"/>
  <c r="V11" s="1"/>
  <c r="T47"/>
  <c r="V47" s="1"/>
  <c r="T29"/>
  <c r="V29" s="1"/>
  <c r="T7"/>
  <c r="V7" s="1"/>
  <c r="T25"/>
  <c r="V25" s="1"/>
  <c r="T43"/>
  <c r="V43" s="1"/>
  <c r="T61"/>
  <c r="V61" s="1"/>
  <c r="T79"/>
  <c r="V79" s="1"/>
  <c r="T97"/>
  <c r="V97" s="1"/>
  <c r="T115"/>
  <c r="V115" s="1"/>
  <c r="T133"/>
  <c r="V133" s="1"/>
  <c r="T151"/>
  <c r="V151" s="1"/>
  <c r="T169"/>
  <c r="V169" s="1"/>
  <c r="T155"/>
  <c r="V155" s="1"/>
  <c r="T161"/>
  <c r="V161" s="1"/>
  <c r="T167"/>
  <c r="V167" s="1"/>
  <c r="T176"/>
  <c r="V176" s="1"/>
  <c r="T182"/>
  <c r="V182" s="1"/>
  <c r="R5"/>
  <c r="R11"/>
  <c r="R23"/>
  <c r="R35"/>
  <c r="R47"/>
  <c r="R59"/>
  <c r="R71"/>
  <c r="R83"/>
  <c r="R95"/>
  <c r="R107"/>
  <c r="R119"/>
  <c r="R131"/>
  <c r="W131" s="1"/>
  <c r="R143"/>
  <c r="R152"/>
  <c r="W152" s="1"/>
  <c r="R155"/>
  <c r="R164"/>
  <c r="R167"/>
  <c r="R176"/>
  <c r="R179"/>
  <c r="R7"/>
  <c r="R31"/>
  <c r="R67"/>
  <c r="R91"/>
  <c r="R127"/>
  <c r="R19"/>
  <c r="R43"/>
  <c r="R55"/>
  <c r="R79"/>
  <c r="R103"/>
  <c r="R115"/>
  <c r="R139"/>
  <c r="R151"/>
  <c r="R160"/>
  <c r="W160" s="1"/>
  <c r="R163"/>
  <c r="R172"/>
  <c r="R175"/>
  <c r="R178"/>
  <c r="R181"/>
  <c r="R9"/>
  <c r="R15"/>
  <c r="R27"/>
  <c r="R39"/>
  <c r="R51"/>
  <c r="R63"/>
  <c r="R75"/>
  <c r="R87"/>
  <c r="R99"/>
  <c r="R111"/>
  <c r="R123"/>
  <c r="R135"/>
  <c r="W135" s="1"/>
  <c r="R147"/>
  <c r="R156"/>
  <c r="R159"/>
  <c r="W159" s="1"/>
  <c r="R168"/>
  <c r="W168" s="1"/>
  <c r="R171"/>
  <c r="W171" s="1"/>
  <c r="R180"/>
  <c r="W180" s="1"/>
  <c r="T158"/>
  <c r="V158" s="1"/>
  <c r="T164"/>
  <c r="V164" s="1"/>
  <c r="T170"/>
  <c r="V170" s="1"/>
  <c r="T173"/>
  <c r="V173" s="1"/>
  <c r="T179"/>
  <c r="V179" s="1"/>
  <c r="T4"/>
  <c r="R8"/>
  <c r="R12"/>
  <c r="R16"/>
  <c r="R20"/>
  <c r="R24"/>
  <c r="R28"/>
  <c r="R32"/>
  <c r="R36"/>
  <c r="R40"/>
  <c r="R44"/>
  <c r="R48"/>
  <c r="R52"/>
  <c r="R56"/>
  <c r="R60"/>
  <c r="R64"/>
  <c r="R68"/>
  <c r="R72"/>
  <c r="R76"/>
  <c r="R80"/>
  <c r="R84"/>
  <c r="R88"/>
  <c r="R92"/>
  <c r="R96"/>
  <c r="R100"/>
  <c r="R104"/>
  <c r="R108"/>
  <c r="R112"/>
  <c r="R116"/>
  <c r="R120"/>
  <c r="R124"/>
  <c r="R128"/>
  <c r="R132"/>
  <c r="R136"/>
  <c r="R140"/>
  <c r="R144"/>
  <c r="W144" s="1"/>
  <c r="R148"/>
  <c r="W148" s="1"/>
  <c r="R13"/>
  <c r="R17"/>
  <c r="R21"/>
  <c r="R25"/>
  <c r="R29"/>
  <c r="R33"/>
  <c r="R37"/>
  <c r="R41"/>
  <c r="R45"/>
  <c r="R49"/>
  <c r="R53"/>
  <c r="R57"/>
  <c r="R61"/>
  <c r="R65"/>
  <c r="R69"/>
  <c r="R73"/>
  <c r="R77"/>
  <c r="R81"/>
  <c r="R85"/>
  <c r="R89"/>
  <c r="R93"/>
  <c r="R97"/>
  <c r="R101"/>
  <c r="R105"/>
  <c r="R109"/>
  <c r="R113"/>
  <c r="R117"/>
  <c r="R121"/>
  <c r="R125"/>
  <c r="R129"/>
  <c r="R133"/>
  <c r="R137"/>
  <c r="R141"/>
  <c r="R145"/>
  <c r="R149"/>
  <c r="R153"/>
  <c r="R157"/>
  <c r="R161"/>
  <c r="R165"/>
  <c r="R169"/>
  <c r="R173"/>
  <c r="R177"/>
  <c r="R6"/>
  <c r="R10"/>
  <c r="R14"/>
  <c r="R18"/>
  <c r="R22"/>
  <c r="R26"/>
  <c r="R30"/>
  <c r="R34"/>
  <c r="R38"/>
  <c r="R42"/>
  <c r="R46"/>
  <c r="R50"/>
  <c r="R54"/>
  <c r="R58"/>
  <c r="R62"/>
  <c r="R66"/>
  <c r="R70"/>
  <c r="R74"/>
  <c r="R78"/>
  <c r="R82"/>
  <c r="R86"/>
  <c r="R90"/>
  <c r="R94"/>
  <c r="R98"/>
  <c r="R102"/>
  <c r="R106"/>
  <c r="R110"/>
  <c r="R114"/>
  <c r="R118"/>
  <c r="R122"/>
  <c r="R126"/>
  <c r="R130"/>
  <c r="R134"/>
  <c r="R138"/>
  <c r="R142"/>
  <c r="R146"/>
  <c r="R150"/>
  <c r="R154"/>
  <c r="R158"/>
  <c r="R162"/>
  <c r="W162" s="1"/>
  <c r="R166"/>
  <c r="W166" s="1"/>
  <c r="R170"/>
  <c r="R174"/>
  <c r="R182"/>
  <c r="W170" l="1"/>
  <c r="W176"/>
  <c r="W169"/>
  <c r="W97"/>
  <c r="W25"/>
  <c r="W11"/>
  <c r="W127"/>
  <c r="W41"/>
  <c r="W175"/>
  <c r="W143"/>
  <c r="W17"/>
  <c r="W50"/>
  <c r="W140"/>
  <c r="W153"/>
  <c r="W146"/>
  <c r="W105"/>
  <c r="W67"/>
  <c r="W81"/>
  <c r="W49"/>
  <c r="W161"/>
  <c r="W163"/>
  <c r="W107"/>
  <c r="W154"/>
  <c r="W82"/>
  <c r="W10"/>
  <c r="W129"/>
  <c r="W164"/>
  <c r="W158"/>
  <c r="W133"/>
  <c r="W29"/>
  <c r="W19"/>
  <c r="W5"/>
  <c r="W139"/>
  <c r="W167"/>
  <c r="W151"/>
  <c r="W79"/>
  <c r="W7"/>
  <c r="W181"/>
  <c r="W109"/>
  <c r="W37"/>
  <c r="W59"/>
  <c r="W23"/>
  <c r="W89"/>
  <c r="W125"/>
  <c r="W172"/>
  <c r="W100"/>
  <c r="W28"/>
  <c r="W14"/>
  <c r="W122"/>
  <c r="W137"/>
  <c r="W149"/>
  <c r="W130"/>
  <c r="W142"/>
  <c r="W124"/>
  <c r="W108"/>
  <c r="W84"/>
  <c r="W60"/>
  <c r="W44"/>
  <c r="W20"/>
  <c r="W121"/>
  <c r="W101"/>
  <c r="W69"/>
  <c r="W45"/>
  <c r="W9"/>
  <c r="W106"/>
  <c r="W90"/>
  <c r="W66"/>
  <c r="W42"/>
  <c r="W26"/>
  <c r="W119"/>
  <c r="W87"/>
  <c r="W63"/>
  <c r="W27"/>
  <c r="W77"/>
  <c r="W46"/>
  <c r="W112"/>
  <c r="W72"/>
  <c r="W48"/>
  <c r="W24"/>
  <c r="W8"/>
  <c r="W13"/>
  <c r="W110"/>
  <c r="W94"/>
  <c r="W70"/>
  <c r="W54"/>
  <c r="W30"/>
  <c r="W6"/>
  <c r="W99"/>
  <c r="W31"/>
  <c r="W55"/>
  <c r="W118"/>
  <c r="W32"/>
  <c r="W134"/>
  <c r="W128"/>
  <c r="W88"/>
  <c r="W173"/>
  <c r="W182"/>
  <c r="W155"/>
  <c r="W115"/>
  <c r="W43"/>
  <c r="W47"/>
  <c r="W145"/>
  <c r="W73"/>
  <c r="W95"/>
  <c r="W156"/>
  <c r="W178"/>
  <c r="W53"/>
  <c r="W35"/>
  <c r="W136"/>
  <c r="W64"/>
  <c r="W68"/>
  <c r="W147"/>
  <c r="W86"/>
  <c r="W157"/>
  <c r="W138"/>
  <c r="W150"/>
  <c r="W132"/>
  <c r="W116"/>
  <c r="W92"/>
  <c r="W76"/>
  <c r="W52"/>
  <c r="W36"/>
  <c r="W12"/>
  <c r="W113"/>
  <c r="W85"/>
  <c r="W57"/>
  <c r="W21"/>
  <c r="W114"/>
  <c r="W98"/>
  <c r="W74"/>
  <c r="W58"/>
  <c r="W34"/>
  <c r="W18"/>
  <c r="W103"/>
  <c r="W75"/>
  <c r="W39"/>
  <c r="W123"/>
  <c r="W179"/>
  <c r="W61"/>
  <c r="W91"/>
  <c r="W174"/>
  <c r="W71"/>
  <c r="W165"/>
  <c r="W104"/>
  <c r="W141"/>
  <c r="W126"/>
  <c r="W120"/>
  <c r="W96"/>
  <c r="W80"/>
  <c r="W56"/>
  <c r="W40"/>
  <c r="W16"/>
  <c r="W117"/>
  <c r="W93"/>
  <c r="W65"/>
  <c r="W33"/>
  <c r="W177"/>
  <c r="W102"/>
  <c r="W78"/>
  <c r="W62"/>
  <c r="W38"/>
  <c r="W22"/>
  <c r="W111"/>
  <c r="W83"/>
  <c r="W51"/>
  <c r="W15"/>
  <c r="T191"/>
  <c r="R4"/>
  <c r="R191" s="1"/>
  <c r="Q4"/>
  <c r="Q191" s="1"/>
  <c r="V4"/>
  <c r="V191" s="1"/>
  <c r="W4" l="1"/>
  <c r="W191" s="1"/>
</calcChain>
</file>

<file path=xl/sharedStrings.xml><?xml version="1.0" encoding="utf-8"?>
<sst xmlns="http://schemas.openxmlformats.org/spreadsheetml/2006/main" count="3530" uniqueCount="1512">
  <si>
    <t>000</t>
  </si>
  <si>
    <t>0002</t>
  </si>
  <si>
    <t>0003</t>
  </si>
  <si>
    <t>0004</t>
  </si>
  <si>
    <t>0005</t>
  </si>
  <si>
    <t>0006</t>
  </si>
  <si>
    <t>0007</t>
  </si>
  <si>
    <t>0008</t>
  </si>
  <si>
    <t>0009</t>
  </si>
  <si>
    <t>0010</t>
  </si>
  <si>
    <t>0011</t>
  </si>
  <si>
    <t>001</t>
  </si>
  <si>
    <t>0012</t>
  </si>
  <si>
    <t>0013</t>
  </si>
  <si>
    <t>101</t>
  </si>
  <si>
    <t>0101</t>
  </si>
  <si>
    <t>102</t>
  </si>
  <si>
    <t>0102</t>
  </si>
  <si>
    <t>103</t>
  </si>
  <si>
    <t>2309</t>
  </si>
  <si>
    <t>105</t>
  </si>
  <si>
    <t>0105</t>
  </si>
  <si>
    <t>106</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</si>
  <si>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</si>
  <si>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</si>
  <si>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</si>
  <si>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</si>
  <si>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</si>
  <si>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</si>
  <si>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</si>
  <si>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</si>
  <si>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</si>
  <si>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</si>
  <si>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</si>
  <si>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</si>
  <si>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</si>
  <si>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</si>
  <si>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</si>
  <si>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</si>
  <si>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</si>
  <si>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</si>
  <si>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</si>
  <si>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</si>
  <si>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</si>
  <si>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108</t>
  </si>
  <si>
    <t>0516</t>
  </si>
  <si>
    <t>2091</t>
  </si>
  <si>
    <t>2898</t>
  </si>
  <si>
    <t>111</t>
  </si>
  <si>
    <t>0111</t>
  </si>
  <si>
    <t>116</t>
  </si>
  <si>
    <t>2179</t>
  </si>
  <si>
    <t>2180</t>
  </si>
  <si>
    <t>2181</t>
  </si>
  <si>
    <t>2182</t>
  </si>
  <si>
    <t>2183</t>
  </si>
  <si>
    <t>2184</t>
  </si>
  <si>
    <t>2185</t>
  </si>
  <si>
    <t>2186</t>
  </si>
  <si>
    <t>118</t>
  </si>
  <si>
    <t>2773</t>
  </si>
  <si>
    <t>2774</t>
  </si>
  <si>
    <t>2775</t>
  </si>
  <si>
    <t>2776</t>
  </si>
  <si>
    <t>2777</t>
  </si>
  <si>
    <t>2778</t>
  </si>
  <si>
    <t>2779</t>
  </si>
  <si>
    <t>2780</t>
  </si>
  <si>
    <t>2781</t>
  </si>
  <si>
    <t>2782</t>
  </si>
  <si>
    <t>2783</t>
  </si>
  <si>
    <t>2784</t>
  </si>
  <si>
    <t>2785</t>
  </si>
  <si>
    <t>2786</t>
  </si>
  <si>
    <t>2788</t>
  </si>
  <si>
    <t>2789</t>
  </si>
  <si>
    <t>2790</t>
  </si>
  <si>
    <t>2791</t>
  </si>
  <si>
    <t>2792</t>
  </si>
  <si>
    <t>2793</t>
  </si>
  <si>
    <t>2794</t>
  </si>
  <si>
    <t>2795</t>
  </si>
  <si>
    <t>2796</t>
  </si>
  <si>
    <t>2797</t>
  </si>
  <si>
    <t>2798</t>
  </si>
  <si>
    <t>2799</t>
  </si>
  <si>
    <t>2800</t>
  </si>
  <si>
    <t>2801</t>
  </si>
  <si>
    <t>2802</t>
  </si>
  <si>
    <t>2803</t>
  </si>
  <si>
    <t>2804</t>
  </si>
  <si>
    <t>2805</t>
  </si>
  <si>
    <t>124</t>
  </si>
  <si>
    <t>0124</t>
  </si>
  <si>
    <t>125</t>
  </si>
  <si>
    <t>0125</t>
  </si>
  <si>
    <t>126</t>
  </si>
  <si>
    <t>0126</t>
  </si>
  <si>
    <t>127</t>
  </si>
  <si>
    <t>2006</t>
  </si>
  <si>
    <t>2821</t>
  </si>
  <si>
    <t>129</t>
  </si>
  <si>
    <t>0129</t>
  </si>
  <si>
    <t>2086</t>
  </si>
  <si>
    <t>130</t>
  </si>
  <si>
    <t>0130</t>
  </si>
  <si>
    <t>2076</t>
  </si>
  <si>
    <t>132</t>
  </si>
  <si>
    <t>2003</t>
  </si>
  <si>
    <t>134</t>
  </si>
  <si>
    <t>0134</t>
  </si>
  <si>
    <t>135</t>
  </si>
  <si>
    <t>2820</t>
  </si>
  <si>
    <t>138</t>
  </si>
  <si>
    <t>0138</t>
  </si>
  <si>
    <t>143</t>
  </si>
  <si>
    <t>0143</t>
  </si>
  <si>
    <t>166</t>
  </si>
  <si>
    <t>0166</t>
  </si>
  <si>
    <t>167</t>
  </si>
  <si>
    <t>0167</t>
  </si>
  <si>
    <t>169</t>
  </si>
  <si>
    <t>0169</t>
  </si>
  <si>
    <t>171</t>
  </si>
  <si>
    <t>0171</t>
  </si>
  <si>
    <t>172</t>
  </si>
  <si>
    <t>0172</t>
  </si>
  <si>
    <t>175</t>
  </si>
  <si>
    <t>1393</t>
  </si>
  <si>
    <t>2903</t>
  </si>
  <si>
    <t>208</t>
  </si>
  <si>
    <t>2192</t>
  </si>
  <si>
    <t>2193</t>
  </si>
  <si>
    <t>212</t>
  </si>
  <si>
    <t>2214</t>
  </si>
  <si>
    <t>2215</t>
  </si>
  <si>
    <t>2217</t>
  </si>
  <si>
    <t>2218</t>
  </si>
  <si>
    <t>2219</t>
  </si>
  <si>
    <t>2224</t>
  </si>
  <si>
    <t>2226</t>
  </si>
  <si>
    <t>2229</t>
  </si>
  <si>
    <t>2232</t>
  </si>
  <si>
    <t>2233</t>
  </si>
  <si>
    <t>2235</t>
  </si>
  <si>
    <t>2240</t>
  </si>
  <si>
    <t>2244</t>
  </si>
  <si>
    <t>2245</t>
  </si>
  <si>
    <t>2246</t>
  </si>
  <si>
    <t>2249</t>
  </si>
  <si>
    <t>2258</t>
  </si>
  <si>
    <t>2259</t>
  </si>
  <si>
    <t>2266</t>
  </si>
  <si>
    <t>2267</t>
  </si>
  <si>
    <t>213</t>
  </si>
  <si>
    <t>0213</t>
  </si>
  <si>
    <t>2009</t>
  </si>
  <si>
    <t>214</t>
  </si>
  <si>
    <t>2206</t>
  </si>
  <si>
    <t>2207</t>
  </si>
  <si>
    <t>2208</t>
  </si>
  <si>
    <t>2209</t>
  </si>
  <si>
    <t>2210</t>
  </si>
  <si>
    <t>2211</t>
  </si>
  <si>
    <t>2212</t>
  </si>
  <si>
    <t>2213</t>
  </si>
  <si>
    <t>2932</t>
  </si>
  <si>
    <t>2933</t>
  </si>
  <si>
    <t>217</t>
  </si>
  <si>
    <t>0217</t>
  </si>
  <si>
    <t>218</t>
  </si>
  <si>
    <t>2650</t>
  </si>
  <si>
    <t>2651</t>
  </si>
  <si>
    <t>2652</t>
  </si>
  <si>
    <t>2653</t>
  </si>
  <si>
    <t>2654</t>
  </si>
  <si>
    <t>2655</t>
  </si>
  <si>
    <t>2656</t>
  </si>
  <si>
    <t>2657</t>
  </si>
  <si>
    <t>2658</t>
  </si>
  <si>
    <t>2659</t>
  </si>
  <si>
    <t>2660</t>
  </si>
  <si>
    <t>221</t>
  </si>
  <si>
    <t>0221</t>
  </si>
  <si>
    <t>222</t>
  </si>
  <si>
    <t>0222</t>
  </si>
  <si>
    <t>513</t>
  </si>
  <si>
    <t>0513</t>
  </si>
  <si>
    <t>514</t>
  </si>
  <si>
    <t>0514</t>
  </si>
  <si>
    <t>516</t>
  </si>
  <si>
    <t>2936</t>
  </si>
  <si>
    <t>604</t>
  </si>
  <si>
    <t>0604</t>
  </si>
  <si>
    <t>620</t>
  </si>
  <si>
    <t>0620</t>
  </si>
  <si>
    <t>2770</t>
  </si>
  <si>
    <t>623</t>
  </si>
  <si>
    <t>0623</t>
  </si>
  <si>
    <t>2739</t>
  </si>
  <si>
    <t>628</t>
  </si>
  <si>
    <t>0628</t>
  </si>
  <si>
    <t>629</t>
  </si>
  <si>
    <t>0629</t>
  </si>
  <si>
    <t>630</t>
  </si>
  <si>
    <t>0630</t>
  </si>
  <si>
    <t>632</t>
  </si>
  <si>
    <t>0632</t>
  </si>
  <si>
    <t>633</t>
  </si>
  <si>
    <t>0633</t>
  </si>
  <si>
    <t>634</t>
  </si>
  <si>
    <t>0634</t>
  </si>
  <si>
    <t>635</t>
  </si>
  <si>
    <t>0635</t>
  </si>
  <si>
    <t>636</t>
  </si>
  <si>
    <t>0636</t>
  </si>
  <si>
    <t>637</t>
  </si>
  <si>
    <t>0637</t>
  </si>
  <si>
    <t>638</t>
  </si>
  <si>
    <t>0638</t>
  </si>
  <si>
    <t>639</t>
  </si>
  <si>
    <t>0639</t>
  </si>
  <si>
    <t>640</t>
  </si>
  <si>
    <t>0640</t>
  </si>
  <si>
    <t>641</t>
  </si>
  <si>
    <t>0641</t>
  </si>
  <si>
    <t>642</t>
  </si>
  <si>
    <t>0642</t>
  </si>
  <si>
    <t>643</t>
  </si>
  <si>
    <t>0643</t>
  </si>
  <si>
    <t>644</t>
  </si>
  <si>
    <t>0644</t>
  </si>
  <si>
    <t>645</t>
  </si>
  <si>
    <t>0645</t>
  </si>
  <si>
    <t>646</t>
  </si>
  <si>
    <t>0646</t>
  </si>
  <si>
    <t>647</t>
  </si>
  <si>
    <t>0647</t>
  </si>
  <si>
    <t>648</t>
  </si>
  <si>
    <t>0648</t>
  </si>
  <si>
    <t>2765</t>
  </si>
  <si>
    <t>649</t>
  </si>
  <si>
    <t>0649</t>
  </si>
  <si>
    <t>2758</t>
  </si>
  <si>
    <t>2759</t>
  </si>
  <si>
    <t>2761</t>
  </si>
  <si>
    <t>650</t>
  </si>
  <si>
    <t>0650</t>
  </si>
  <si>
    <t>2767</t>
  </si>
  <si>
    <t>2769</t>
  </si>
  <si>
    <t>651</t>
  </si>
  <si>
    <t>0651</t>
  </si>
  <si>
    <t>653</t>
  </si>
  <si>
    <t>0653</t>
  </si>
  <si>
    <t>654</t>
  </si>
  <si>
    <t>0698</t>
  </si>
  <si>
    <t>2740</t>
  </si>
  <si>
    <t>2742</t>
  </si>
  <si>
    <t>2746</t>
  </si>
  <si>
    <t>2751</t>
  </si>
  <si>
    <t>2752</t>
  </si>
  <si>
    <t>2753</t>
  </si>
  <si>
    <t>2754</t>
  </si>
  <si>
    <t>2755</t>
  </si>
  <si>
    <t>2756</t>
  </si>
  <si>
    <t>2823</t>
  </si>
  <si>
    <t>2824</t>
  </si>
  <si>
    <t>2825</t>
  </si>
  <si>
    <t>2826</t>
  </si>
  <si>
    <t>2827</t>
  </si>
  <si>
    <t>2828</t>
  </si>
  <si>
    <t>2829</t>
  </si>
  <si>
    <t>2830</t>
  </si>
  <si>
    <t>2831</t>
  </si>
  <si>
    <t>2832</t>
  </si>
  <si>
    <t>2833</t>
  </si>
  <si>
    <t>2834</t>
  </si>
  <si>
    <t>2835</t>
  </si>
  <si>
    <t>2836</t>
  </si>
  <si>
    <t>2837</t>
  </si>
  <si>
    <t>2838</t>
  </si>
  <si>
    <t>656</t>
  </si>
  <si>
    <t>0656</t>
  </si>
  <si>
    <t>2897</t>
  </si>
  <si>
    <t>657</t>
  </si>
  <si>
    <t>0657</t>
  </si>
  <si>
    <t>2737</t>
  </si>
  <si>
    <t>2738</t>
  </si>
  <si>
    <t>658</t>
  </si>
  <si>
    <t>0658</t>
  </si>
  <si>
    <t>2762</t>
  </si>
  <si>
    <t>2763</t>
  </si>
  <si>
    <t>659</t>
  </si>
  <si>
    <t>0659</t>
  </si>
  <si>
    <t>2771</t>
  </si>
  <si>
    <t>660</t>
  </si>
  <si>
    <t>0660</t>
  </si>
  <si>
    <t>662</t>
  </si>
  <si>
    <t>0662</t>
  </si>
  <si>
    <t>2766</t>
  </si>
  <si>
    <t>667</t>
  </si>
  <si>
    <t>0667</t>
  </si>
  <si>
    <t>670</t>
  </si>
  <si>
    <t>0670</t>
  </si>
  <si>
    <t>671</t>
  </si>
  <si>
    <t>0671</t>
  </si>
  <si>
    <t>689</t>
  </si>
  <si>
    <t>0689</t>
  </si>
  <si>
    <t>690</t>
  </si>
  <si>
    <t>0690</t>
  </si>
  <si>
    <t>691</t>
  </si>
  <si>
    <t>0691</t>
  </si>
  <si>
    <t>692</t>
  </si>
  <si>
    <t>0692</t>
  </si>
  <si>
    <t>694</t>
  </si>
  <si>
    <t>0694</t>
  </si>
  <si>
    <t>696</t>
  </si>
  <si>
    <t>0696</t>
  </si>
  <si>
    <t>702</t>
  </si>
  <si>
    <t>2841</t>
  </si>
  <si>
    <t>2842</t>
  </si>
  <si>
    <t>2843</t>
  </si>
  <si>
    <t>2855</t>
  </si>
  <si>
    <t>2858</t>
  </si>
  <si>
    <t>2862</t>
  </si>
  <si>
    <t>2864</t>
  </si>
  <si>
    <t>2866</t>
  </si>
  <si>
    <t>703</t>
  </si>
  <si>
    <t>704</t>
  </si>
  <si>
    <t>0704</t>
  </si>
  <si>
    <t>705</t>
  </si>
  <si>
    <t>0705</t>
  </si>
  <si>
    <t>710</t>
  </si>
  <si>
    <t>0710</t>
  </si>
  <si>
    <t>711</t>
  </si>
  <si>
    <t>0711</t>
  </si>
  <si>
    <t>712</t>
  </si>
  <si>
    <t>0712</t>
  </si>
  <si>
    <t>713</t>
  </si>
  <si>
    <t>0713</t>
  </si>
  <si>
    <t>715</t>
  </si>
  <si>
    <t>0715</t>
  </si>
  <si>
    <t>716</t>
  </si>
  <si>
    <t>0716</t>
  </si>
  <si>
    <t>717</t>
  </si>
  <si>
    <t>0717</t>
  </si>
  <si>
    <t>718</t>
  </si>
  <si>
    <t>0718</t>
  </si>
  <si>
    <t>719</t>
  </si>
  <si>
    <t>0719</t>
  </si>
  <si>
    <t>728</t>
  </si>
  <si>
    <t>0728</t>
  </si>
  <si>
    <t>804</t>
  </si>
  <si>
    <t>0804</t>
  </si>
  <si>
    <t>2707</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</si>
  <si>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</si>
  <si>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</si>
  <si>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</si>
  <si>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</si>
  <si>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</si>
  <si>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</si>
  <si>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</si>
  <si>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</si>
  <si>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</si>
  <si>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</si>
  <si>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</si>
  <si>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</si>
  <si>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</si>
  <si>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</si>
  <si>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</si>
  <si>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</si>
  <si>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</si>
  <si>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</si>
  <si>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</si>
  <si>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</si>
  <si>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</si>
  <si>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805</t>
  </si>
  <si>
    <t>0805</t>
  </si>
  <si>
    <t>806</t>
  </si>
  <si>
    <t>0806</t>
  </si>
  <si>
    <t>807</t>
  </si>
  <si>
    <t>0807</t>
  </si>
  <si>
    <t>808</t>
  </si>
  <si>
    <t>0808</t>
  </si>
  <si>
    <t>810</t>
  </si>
  <si>
    <t>0810</t>
  </si>
  <si>
    <t>811</t>
  </si>
  <si>
    <t>0811</t>
  </si>
  <si>
    <t>812</t>
  </si>
  <si>
    <t>0812</t>
  </si>
  <si>
    <t>815</t>
  </si>
  <si>
    <t>0815</t>
  </si>
  <si>
    <t>816</t>
  </si>
  <si>
    <t>2052</t>
  </si>
  <si>
    <t>818</t>
  </si>
  <si>
    <t>2081</t>
  </si>
  <si>
    <t>820</t>
  </si>
  <si>
    <t>0515</t>
  </si>
  <si>
    <t>0820</t>
  </si>
  <si>
    <t>821</t>
  </si>
  <si>
    <t>0821</t>
  </si>
  <si>
    <t>826</t>
  </si>
  <si>
    <t>0826</t>
  </si>
  <si>
    <t>827</t>
  </si>
  <si>
    <t>0827</t>
  </si>
  <si>
    <t>832</t>
  </si>
  <si>
    <t>0832</t>
  </si>
  <si>
    <t>840</t>
  </si>
  <si>
    <t>0840</t>
  </si>
  <si>
    <t>843</t>
  </si>
  <si>
    <t>0843</t>
  </si>
  <si>
    <t>844</t>
  </si>
  <si>
    <t>0844</t>
  </si>
  <si>
    <t>852</t>
  </si>
  <si>
    <t>0852</t>
  </si>
  <si>
    <t>854</t>
  </si>
  <si>
    <t>0854</t>
  </si>
  <si>
    <t>856</t>
  </si>
  <si>
    <t>0856</t>
  </si>
  <si>
    <t>867</t>
  </si>
  <si>
    <t>0867</t>
  </si>
  <si>
    <t>871</t>
  </si>
  <si>
    <t>0871</t>
  </si>
  <si>
    <t>872</t>
  </si>
  <si>
    <t>0872</t>
  </si>
  <si>
    <t>873</t>
  </si>
  <si>
    <t>0873</t>
  </si>
  <si>
    <t>952</t>
  </si>
  <si>
    <t>2147</t>
  </si>
  <si>
    <t>2148</t>
  </si>
  <si>
    <t>2151</t>
  </si>
  <si>
    <t>2156</t>
  </si>
  <si>
    <t>2158</t>
  </si>
  <si>
    <t>2159</t>
  </si>
  <si>
    <t>2160</t>
  </si>
  <si>
    <t>2161</t>
  </si>
  <si>
    <t>2162</t>
  </si>
  <si>
    <t>2163</t>
  </si>
  <si>
    <t>2164</t>
  </si>
  <si>
    <t>2165</t>
  </si>
  <si>
    <t>2166</t>
  </si>
  <si>
    <t>955</t>
  </si>
  <si>
    <t>0955</t>
  </si>
  <si>
    <t>957</t>
  </si>
  <si>
    <t>0957</t>
  </si>
  <si>
    <t>964</t>
  </si>
  <si>
    <t>2194</t>
  </si>
  <si>
    <t>2195</t>
  </si>
  <si>
    <t>2196</t>
  </si>
  <si>
    <t>2197</t>
  </si>
  <si>
    <t>2199</t>
  </si>
  <si>
    <t>2201</t>
  </si>
  <si>
    <t>2202</t>
  </si>
  <si>
    <t>2204</t>
  </si>
  <si>
    <t>2205</t>
  </si>
  <si>
    <t>977</t>
  </si>
  <si>
    <t>0977</t>
  </si>
  <si>
    <t>984</t>
  </si>
  <si>
    <t>0984</t>
  </si>
  <si>
    <t>985</t>
  </si>
  <si>
    <t>0985</t>
  </si>
  <si>
    <t>986</t>
  </si>
  <si>
    <t>2084</t>
  </si>
  <si>
    <t>989</t>
  </si>
  <si>
    <t>0989</t>
  </si>
  <si>
    <t>866</t>
  </si>
  <si>
    <t>0866</t>
  </si>
  <si>
    <t>Registrar ID</t>
  </si>
  <si>
    <t>S.No</t>
  </si>
  <si>
    <t>Reg_Name</t>
  </si>
  <si>
    <t>EA Code</t>
  </si>
  <si>
    <t>Ea_Name</t>
  </si>
  <si>
    <t>No. of Aadhaar generated count for Phase III</t>
  </si>
  <si>
    <t>No. of Aadhaar generated count for Phase IV</t>
  </si>
  <si>
    <t>CEL Phase III</t>
  </si>
  <si>
    <t>CEL Phase IV</t>
  </si>
  <si>
    <t>CEL Phase V</t>
  </si>
  <si>
    <t>No. of Biometrric Aadhaar generated count</t>
  </si>
  <si>
    <t>No. of Demographic Aadhaar generated</t>
  </si>
  <si>
    <t>Mandatory BIO Update &gt; 5</t>
  </si>
  <si>
    <t>2807</t>
  </si>
  <si>
    <t>847</t>
  </si>
  <si>
    <t>0847</t>
  </si>
  <si>
    <t>2223</t>
  </si>
  <si>
    <t>519</t>
  </si>
  <si>
    <t>0519</t>
  </si>
  <si>
    <t>2937</t>
  </si>
  <si>
    <t>722</t>
  </si>
  <si>
    <t>0722</t>
  </si>
  <si>
    <t>841</t>
  </si>
  <si>
    <t>2708</t>
  </si>
  <si>
    <t>0000</t>
  </si>
  <si>
    <t>2906</t>
  </si>
  <si>
    <t>224</t>
  </si>
  <si>
    <t>2981</t>
  </si>
  <si>
    <t>2987</t>
  </si>
  <si>
    <t>2844</t>
  </si>
  <si>
    <t>714</t>
  </si>
  <si>
    <t>829</t>
  </si>
  <si>
    <t>2253</t>
  </si>
  <si>
    <t>0714</t>
  </si>
  <si>
    <t>0829</t>
  </si>
  <si>
    <t>0224</t>
  </si>
  <si>
    <t>2969</t>
  </si>
  <si>
    <t>2971</t>
  </si>
  <si>
    <t>2973</t>
  </si>
  <si>
    <t>2974</t>
  </si>
  <si>
    <t>2979</t>
  </si>
  <si>
    <t>2980</t>
  </si>
  <si>
    <t>2983</t>
  </si>
  <si>
    <t>2984</t>
  </si>
  <si>
    <t>2985</t>
  </si>
  <si>
    <t>2986</t>
  </si>
  <si>
    <t>2988</t>
  </si>
  <si>
    <t>2989</t>
  </si>
  <si>
    <t>2992</t>
  </si>
  <si>
    <t>UIDAI-Registrar</t>
  </si>
  <si>
    <t>RO Bangalore</t>
  </si>
  <si>
    <t>RO Chandigarh</t>
  </si>
  <si>
    <t>RO Delhi</t>
  </si>
  <si>
    <t>RO Hyderabad</t>
  </si>
  <si>
    <t>RO Lucknow</t>
  </si>
  <si>
    <t>RO Guwahati</t>
  </si>
  <si>
    <t>RO Ranchi</t>
  </si>
  <si>
    <t>Tech Centre</t>
  </si>
  <si>
    <t>RO Mumbai</t>
  </si>
  <si>
    <t>UIDAI Camp Office Patna</t>
  </si>
  <si>
    <t>UID ASK</t>
  </si>
  <si>
    <t>UID02</t>
  </si>
  <si>
    <t>UID01</t>
  </si>
  <si>
    <t>Jammu and Kashmir Bank</t>
  </si>
  <si>
    <t>J &amp; K Bank</t>
  </si>
  <si>
    <t>Govt of Himachal Pradesh</t>
  </si>
  <si>
    <t>Department of IT, Govt. of HP</t>
  </si>
  <si>
    <t>FCS Govt of Punjab</t>
  </si>
  <si>
    <t>Punjab State e- Governance Society</t>
  </si>
  <si>
    <t>Govt. of Uttarkhand</t>
  </si>
  <si>
    <t>Department of Information Technology</t>
  </si>
  <si>
    <t>FCR Govt of Haryana</t>
  </si>
  <si>
    <t>District IT Society Ambala</t>
  </si>
  <si>
    <t>District IT Society Bhiwani</t>
  </si>
  <si>
    <t>District IT Society Faridabad</t>
  </si>
  <si>
    <t>District IT Society Fatehabad</t>
  </si>
  <si>
    <t>District IT Society Gurgaon</t>
  </si>
  <si>
    <t>District IT Society Hisar</t>
  </si>
  <si>
    <t>District IT Society Jhajjar</t>
  </si>
  <si>
    <t>District IT Society Jind</t>
  </si>
  <si>
    <t>District IT Society Kaithal</t>
  </si>
  <si>
    <t>District IT Society Karnal</t>
  </si>
  <si>
    <t>District IT Society Kurukshetra</t>
  </si>
  <si>
    <t>District IT Society Mahendragarh</t>
  </si>
  <si>
    <t>District IT Society Mewat</t>
  </si>
  <si>
    <t>District IT Society Palwal</t>
  </si>
  <si>
    <t>District IT Society Panchkula</t>
  </si>
  <si>
    <t>District IT Society Panipat</t>
  </si>
  <si>
    <t>District IT Society Rewari</t>
  </si>
  <si>
    <t>District IT Society Rohtak</t>
  </si>
  <si>
    <t>District IT Society Sirsa</t>
  </si>
  <si>
    <t>District IT Society Sonipat</t>
  </si>
  <si>
    <t>District IT Society Yamuna Nagar</t>
  </si>
  <si>
    <t>Dept of ITC Govt of Rajasthan</t>
  </si>
  <si>
    <t>RajComp Info  Services Limited RISL</t>
  </si>
  <si>
    <t>Rajcomp Info Services Ltd</t>
  </si>
  <si>
    <t>RISL</t>
  </si>
  <si>
    <t>Govt of Sikkim - Dept of Econo</t>
  </si>
  <si>
    <t>Department of Economics Statistics  Monitoring and Evaluation DESME</t>
  </si>
  <si>
    <t>RDD Govt of Tripura</t>
  </si>
  <si>
    <t>District Magistrate &amp; Collector, West Tripura District</t>
  </si>
  <si>
    <t>District Magistrate &amp; Collector,Sepahijala District</t>
  </si>
  <si>
    <t>District Magistrate &amp; Collector, Khowai District</t>
  </si>
  <si>
    <t>District Magistrate &amp; Collector, Gomati District</t>
  </si>
  <si>
    <t>District Magistrate &amp; Collector, South Tripura</t>
  </si>
  <si>
    <t>District Magistrate &amp; Collector, Unakoti  District</t>
  </si>
  <si>
    <t>District Magistrate &amp; Collector, NorthTripura District</t>
  </si>
  <si>
    <t>District Magistrate &amp;  Collector, Dhalai District</t>
  </si>
  <si>
    <t>General Admn. Department, Govt of Assam</t>
  </si>
  <si>
    <t>Deputy commissioner Tinsukia</t>
  </si>
  <si>
    <t>Deputy commissioner Dibrugarh</t>
  </si>
  <si>
    <t>Deputy commissioner Sivasagar</t>
  </si>
  <si>
    <t>Deputy Commissioner Charaideo</t>
  </si>
  <si>
    <t>Office of the Deputy Commissioner, Golaghat</t>
  </si>
  <si>
    <t>Deputy commissioner Jorhat</t>
  </si>
  <si>
    <t>Deputy Commissioner Majuli</t>
  </si>
  <si>
    <t>Deputy Commissioner ,Nagaon</t>
  </si>
  <si>
    <t>Office of the Deputy Commissioner , Hojai</t>
  </si>
  <si>
    <t>Deputy Commissioner Morigaon</t>
  </si>
  <si>
    <t>Deputy Commissioner Kamrup,Metro</t>
  </si>
  <si>
    <t>Office of the Deputy Commissioner , Kamrup</t>
  </si>
  <si>
    <t>Deputy Commissioner Nalbari</t>
  </si>
  <si>
    <t>Office of the Deputy Commissioner, Barpeta</t>
  </si>
  <si>
    <t>Deputy Commissioner Baksa</t>
  </si>
  <si>
    <t>Deputy commissioner Kokrajhar</t>
  </si>
  <si>
    <t>Office of the Deputy Commissioner , Bongaigaon</t>
  </si>
  <si>
    <t>Deputy Commissioner Dhubri</t>
  </si>
  <si>
    <t>Deputy Commissioner South Salmara Mankachar</t>
  </si>
  <si>
    <t>Deputy commissioner Goalpara</t>
  </si>
  <si>
    <t>Deputy Commissioner Darrang</t>
  </si>
  <si>
    <t>Office of the Deputy Commissioner, Udalguri</t>
  </si>
  <si>
    <t>Office of the  Deputy Commissioner, Sonitpur</t>
  </si>
  <si>
    <t>Deputy Commissioner Biswanath</t>
  </si>
  <si>
    <t>Deputy commissioner, Lakhimpur</t>
  </si>
  <si>
    <t>DEPUTY COMMISSIONER DHEMAJI</t>
  </si>
  <si>
    <t>Office of the Deputy Commissioner Cachar</t>
  </si>
  <si>
    <t>Deputy Commissioner Karimganj</t>
  </si>
  <si>
    <t>Deputy Commissioner Hailakandi</t>
  </si>
  <si>
    <t>Deputy Commissioner Dima Hasao</t>
  </si>
  <si>
    <t>Deputy Commissioner ,Karbi Anglong</t>
  </si>
  <si>
    <t>Deputy Commissioner West Karbi Anglong</t>
  </si>
  <si>
    <t>Govt of Gujarat</t>
  </si>
  <si>
    <t xml:space="preserve">Gujarat Social Infrastructure Development Society </t>
  </si>
  <si>
    <t>UT Of Daman and Diu</t>
  </si>
  <si>
    <t>UT of Daman and Diu</t>
  </si>
  <si>
    <t>UT Govt. Of Dadra &amp; Nagar Haveli</t>
  </si>
  <si>
    <t>Administration of DNH</t>
  </si>
  <si>
    <t>Govt of Maharashtra</t>
  </si>
  <si>
    <t>Mahaonline Limited</t>
  </si>
  <si>
    <t>Maharashtra Information Technology Corporation Limited</t>
  </si>
  <si>
    <t xml:space="preserve">Govt of Karnataka </t>
  </si>
  <si>
    <t>Centre for e-Governance, GOK</t>
  </si>
  <si>
    <t>EDCS GOK</t>
  </si>
  <si>
    <t>Govt of Goa</t>
  </si>
  <si>
    <t>Directorate of Planning, Statistics &amp; Evaluation-Govt of Goa</t>
  </si>
  <si>
    <t>M/s. Goa Electronics Ltd</t>
  </si>
  <si>
    <t>Govt of Kerala</t>
  </si>
  <si>
    <t>Akshaya</t>
  </si>
  <si>
    <t>UT of Puducherry</t>
  </si>
  <si>
    <t>Planning and Research Department</t>
  </si>
  <si>
    <t>Civil Supplies - A&amp;N Islands</t>
  </si>
  <si>
    <t>Director ,CS&amp;CA</t>
  </si>
  <si>
    <t>Govt of UT of Chandigarh</t>
  </si>
  <si>
    <t>Department of IT, Chandigarh</t>
  </si>
  <si>
    <t xml:space="preserve">Odisha Computer Application Center </t>
  </si>
  <si>
    <t>Odisha Computer Appliation Centre</t>
  </si>
  <si>
    <t>DC South East</t>
  </si>
  <si>
    <t>D C South East</t>
  </si>
  <si>
    <t>DY. COMMISSIONER SHAHDARA</t>
  </si>
  <si>
    <t>DC SHAHDARA</t>
  </si>
  <si>
    <t>Rural Development Department Bihar-1</t>
  </si>
  <si>
    <t>Rural Development Department, Bihar</t>
  </si>
  <si>
    <t>Dept. Of IT, Govt of Manipur</t>
  </si>
  <si>
    <t>Department of Information Technology, Govt. Of Manipur</t>
  </si>
  <si>
    <t xml:space="preserve">RURAL DEVELOPMENT AND PANCHAYAT RAJ Government of Karnataka </t>
  </si>
  <si>
    <t>RURAL DEVELOPMENT AND PANCHAYAT RAJ GOVT KARNATAKA</t>
  </si>
  <si>
    <t>Secretary IT, Govt. of UT of Ladakh</t>
  </si>
  <si>
    <t>ICDS Department, UT of Ladakh</t>
  </si>
  <si>
    <t>Department of Education, UT of Ladakh</t>
  </si>
  <si>
    <t>Tamil Nadu eGovernance Agency</t>
  </si>
  <si>
    <t>Electronics Corporation of Tamil Nadu Limited</t>
  </si>
  <si>
    <t>TAMILNADU ARASU CABLE TV CORPORATION LTD</t>
  </si>
  <si>
    <t>Commissioner Nagaland</t>
  </si>
  <si>
    <t>DC Kohima</t>
  </si>
  <si>
    <t>ADC Chiephobozou</t>
  </si>
  <si>
    <t>SDO Dhansiripar</t>
  </si>
  <si>
    <t>ADC Medziphema</t>
  </si>
  <si>
    <t>DC Mokokchung</t>
  </si>
  <si>
    <t>ADC Pfutsero</t>
  </si>
  <si>
    <t>DC Tuensang</t>
  </si>
  <si>
    <t>SDO Angjangyang</t>
  </si>
  <si>
    <t>DC Kiphire</t>
  </si>
  <si>
    <t>ADC Aboi</t>
  </si>
  <si>
    <t>SDO Wakching</t>
  </si>
  <si>
    <t>DC Zunheboto</t>
  </si>
  <si>
    <t>DC Wokha</t>
  </si>
  <si>
    <t>DC Dimapur</t>
  </si>
  <si>
    <t>ADC Niuland</t>
  </si>
  <si>
    <t>SDO Kuhuboto</t>
  </si>
  <si>
    <t>DC  Phek</t>
  </si>
  <si>
    <t>DC Mon</t>
  </si>
  <si>
    <t>ADC Tobu</t>
  </si>
  <si>
    <t>DC Peren</t>
  </si>
  <si>
    <t>SDO C Jalukie</t>
  </si>
  <si>
    <t>Special Secretary Home</t>
  </si>
  <si>
    <t>Special Secretary Home,Govt. of Manipur</t>
  </si>
  <si>
    <t>Manipur Electronics Dev Corp</t>
  </si>
  <si>
    <t>Govt. of Mizoram</t>
  </si>
  <si>
    <t>Deputy Commissioner, Aizawl</t>
  </si>
  <si>
    <t>DC Lunglei</t>
  </si>
  <si>
    <t>DC Siaha</t>
  </si>
  <si>
    <t>D.C. Champhai</t>
  </si>
  <si>
    <t>Deputy Commissioner,Kolasib</t>
  </si>
  <si>
    <t>DC Serchhip</t>
  </si>
  <si>
    <t>Deputy Commissioner, Lawngtlai</t>
  </si>
  <si>
    <t>DC Mamit</t>
  </si>
  <si>
    <t>DC Khawzaw</t>
  </si>
  <si>
    <t>DC Hnahthial</t>
  </si>
  <si>
    <t>DIT Lakshadweep</t>
  </si>
  <si>
    <t>General Administration Department</t>
  </si>
  <si>
    <t>DC East Khasi Hills, Shillong</t>
  </si>
  <si>
    <t>DC West Khasi Hills, Nongstoin</t>
  </si>
  <si>
    <t>Deputy Commissioner, East Garo Hills</t>
  </si>
  <si>
    <t>DC West Garo Hills, Tura</t>
  </si>
  <si>
    <t>Deputy Commissioner, West Jaintia Hills</t>
  </si>
  <si>
    <t>Deputy Commissioner South Garo Hills, Baghmara</t>
  </si>
  <si>
    <t>DC Ri-Bhoi, Nongpoh</t>
  </si>
  <si>
    <t>DC South West Garo Hills, Ampati</t>
  </si>
  <si>
    <t>DC North Garo Hills, Resubelpara</t>
  </si>
  <si>
    <t>Deputy Commissioner East Jaintia Hills, Khliehriat</t>
  </si>
  <si>
    <t>DC South West Khasi Hills, Mawkyrwat</t>
  </si>
  <si>
    <t>CSC e-Gov.</t>
  </si>
  <si>
    <t>UTIITSL</t>
  </si>
  <si>
    <t>Department of Panchayat Govt. of Gujarat</t>
  </si>
  <si>
    <t>EGRAM VISHWAGRAM SOCIETY</t>
  </si>
  <si>
    <t>SCHHOOL EDUCATION DEPT,GOVT OF TAMIL NADU</t>
  </si>
  <si>
    <t>SCHOOL EDUCATION DEPT,GOVT OF TAMIL NADU</t>
  </si>
  <si>
    <t>Sarba Siksha Abhiyan, Assam</t>
  </si>
  <si>
    <t>Sarba Siksha Abhiyan Assam</t>
  </si>
  <si>
    <t>Directorate of Elementary Education,Itanagar, Arunachal Pradesh</t>
  </si>
  <si>
    <t>Directorate of Elementary Education Arunachal Pradesh</t>
  </si>
  <si>
    <t>Corporation Bank</t>
  </si>
  <si>
    <t>CORPORATION BANK</t>
  </si>
  <si>
    <t>UCO BANK</t>
  </si>
  <si>
    <t>Paschim Banga Gramin Bank</t>
  </si>
  <si>
    <t>Andhra Bank</t>
  </si>
  <si>
    <t xml:space="preserve">Chaitanya Godavari Grameen Bank </t>
  </si>
  <si>
    <t>KotakMahindra Bank</t>
  </si>
  <si>
    <t>Kotak Mahindra Bank</t>
  </si>
  <si>
    <t>Lakshmi Vilas Bank</t>
  </si>
  <si>
    <t>Bandhan Bank Ltd</t>
  </si>
  <si>
    <t xml:space="preserve">City Union Bank Limited        </t>
  </si>
  <si>
    <t xml:space="preserve">CityUnion Bank Limited  </t>
  </si>
  <si>
    <t>DCB Bank</t>
  </si>
  <si>
    <t>DCB Bank Ltd</t>
  </si>
  <si>
    <t>Federal Bank</t>
  </si>
  <si>
    <t>HDFC Bank Limited</t>
  </si>
  <si>
    <t>ICICI Bank Limited</t>
  </si>
  <si>
    <t>ICICI Bank Ltd</t>
  </si>
  <si>
    <t>IDFC BANK LIMITED</t>
  </si>
  <si>
    <t>IndusInd Bank</t>
  </si>
  <si>
    <t>IndusInd Bank Limited</t>
  </si>
  <si>
    <t>Karnataka Bank</t>
  </si>
  <si>
    <t xml:space="preserve">Karur Vysya Bank </t>
  </si>
  <si>
    <t xml:space="preserve">KarurVysya Bank  </t>
  </si>
  <si>
    <t>The Nainital Bank Ltd</t>
  </si>
  <si>
    <t>The Nainital Bank Limited</t>
  </si>
  <si>
    <t>RBL Bank Limited</t>
  </si>
  <si>
    <t>South Indian Bank</t>
  </si>
  <si>
    <t>Tamil Nadu Mercantile Bank</t>
  </si>
  <si>
    <t>Dhanlaxmi Bank</t>
  </si>
  <si>
    <t>YES Bank Limited</t>
  </si>
  <si>
    <t>Axis Bank Ltd</t>
  </si>
  <si>
    <t>Bank of Baroda_New_648</t>
  </si>
  <si>
    <t>Bank of Baroda</t>
  </si>
  <si>
    <t>BARODA GUJARAT GRAMIN BANK</t>
  </si>
  <si>
    <t>Bank of India_New_649</t>
  </si>
  <si>
    <t>Bank of India</t>
  </si>
  <si>
    <t>Madhya Pradesh Gramin Bank</t>
  </si>
  <si>
    <t>Aryavrat Bank</t>
  </si>
  <si>
    <t>Vidharbha Konkan Gramin Bank</t>
  </si>
  <si>
    <t>Central Bank of India_New_650</t>
  </si>
  <si>
    <t>CENTRAL BANK OF INDIA</t>
  </si>
  <si>
    <t>Uttarbanga Kshetriya Gramin Bank</t>
  </si>
  <si>
    <t>Uttar Bihar Gramin Bank</t>
  </si>
  <si>
    <t>Indian Bank_New_651</t>
  </si>
  <si>
    <t>Indian Bank</t>
  </si>
  <si>
    <t>Punjab National Bank_NEW_653</t>
  </si>
  <si>
    <t>Punjab National Bank</t>
  </si>
  <si>
    <t>Punjab Gramin Bank</t>
  </si>
  <si>
    <t>STATE BANK OF INDIA_New_654</t>
  </si>
  <si>
    <t>JHARKHAND RAJYA GRAMIN BANK</t>
  </si>
  <si>
    <t>Andhra Pradesh Grameena Vikas Bank</t>
  </si>
  <si>
    <t>CHHATTISGARH RAJYA  GRAMIN BANK</t>
  </si>
  <si>
    <t>MADHYANCHAL GRAMIN BANK</t>
  </si>
  <si>
    <t>RAJASTHAN MARUDHARA GRAMIN BANK</t>
  </si>
  <si>
    <t>SAURASHTRA GRAMIN BANK</t>
  </si>
  <si>
    <t>TELANGANA GRAMEENA BANK</t>
  </si>
  <si>
    <t>UTKAL GRAMEEN BANK</t>
  </si>
  <si>
    <t>UTTARAKHAND GRAMIN BANK</t>
  </si>
  <si>
    <t>LHO AHMEDABAD</t>
  </si>
  <si>
    <t>LHO AMRAVATI</t>
  </si>
  <si>
    <t>LHO BANGALORE</t>
  </si>
  <si>
    <t>LHO BHOPAL</t>
  </si>
  <si>
    <t>LHO BHUBANESWAR</t>
  </si>
  <si>
    <t>LHO CHANDIGARH</t>
  </si>
  <si>
    <t>LHO CHENNAI</t>
  </si>
  <si>
    <t>LHO DELHI</t>
  </si>
  <si>
    <t>LHO GUWAHATI</t>
  </si>
  <si>
    <t>LHO HYDERABAD</t>
  </si>
  <si>
    <t>LHO JAIPUR</t>
  </si>
  <si>
    <t>LHO KOLKATA</t>
  </si>
  <si>
    <t>LHO LUCKNOW</t>
  </si>
  <si>
    <t>LHO MUMBAI</t>
  </si>
  <si>
    <t>LHO PATNA</t>
  </si>
  <si>
    <t>LHO THIRUVANANTHAPURAM</t>
  </si>
  <si>
    <t>LHO MMR</t>
  </si>
  <si>
    <t>Union Bank Of India_New_656</t>
  </si>
  <si>
    <t>Union Bank Of INDIA</t>
  </si>
  <si>
    <t>Canara Bank_New_657</t>
  </si>
  <si>
    <t>CANARA BANK</t>
  </si>
  <si>
    <t>KERALA GRAMINA BANK</t>
  </si>
  <si>
    <t>Karnataka Gramin Bank</t>
  </si>
  <si>
    <t>Canara Bank II</t>
  </si>
  <si>
    <t>ANDHRA PRAGATHI GRAMEENA BANK</t>
  </si>
  <si>
    <t>KARNATAKA VIKAS GRAMEENA BANK</t>
  </si>
  <si>
    <t>INDIAN OVERSEAS BANK_NEW_659</t>
  </si>
  <si>
    <t>Indian Overseas Bank</t>
  </si>
  <si>
    <t>Odisha Gramya Bank</t>
  </si>
  <si>
    <t>Punjab &amp; Sind Bank_New_660</t>
  </si>
  <si>
    <t>Punjab &amp; Sindh Bank</t>
  </si>
  <si>
    <t>BANK OF MAHARASHTRA_NEW_662</t>
  </si>
  <si>
    <t>Bank of Maharashtra</t>
  </si>
  <si>
    <t>Maharashtra Gramin Bank</t>
  </si>
  <si>
    <t>IDBI Bank Ltd_New_667</t>
  </si>
  <si>
    <t>IDBI Bank Ltd</t>
  </si>
  <si>
    <t>BARODA UTTAR PRADESH GRAMIN BANK</t>
  </si>
  <si>
    <t>Baroda UP Gramin Bank</t>
  </si>
  <si>
    <t>e-PURVANCHAL BANK</t>
  </si>
  <si>
    <t>e-KASHI GOMTI SAMYUT GRAMIN BANK</t>
  </si>
  <si>
    <t>Baroda Rajasthan Kshetriya Gramin Bank</t>
  </si>
  <si>
    <t>Capital Small Finance Bank Ltd</t>
  </si>
  <si>
    <t>Fincare Small Finance Bank Limited</t>
  </si>
  <si>
    <t>Equitas Small Finance Bank</t>
  </si>
  <si>
    <t>Equitas Small Finance Bank Limited</t>
  </si>
  <si>
    <t>ESAF SMALL FINANCE BANK LIMITED</t>
  </si>
  <si>
    <t>NORTH EAST SMALL FINANCE BANK RGVN</t>
  </si>
  <si>
    <t>Ujjivan Small Finance Bank</t>
  </si>
  <si>
    <t xml:space="preserve">Bharat Sanchar Nigam Limited </t>
  </si>
  <si>
    <t>BSNL Kerala Circle</t>
  </si>
  <si>
    <t>BSNL KARNATAKA CIRCLE</t>
  </si>
  <si>
    <t>BSNL TamilNadu Circle</t>
  </si>
  <si>
    <t xml:space="preserve">BSNL Gujarat TelecomCircle </t>
  </si>
  <si>
    <t>BSNL Himachal Telecom Circle</t>
  </si>
  <si>
    <t>BSNL J&amp;K Circle</t>
  </si>
  <si>
    <t>BSNL Uttar Pradesh East Circle</t>
  </si>
  <si>
    <t>Uttarakhand Telecom Circle</t>
  </si>
  <si>
    <t>Navodaya Vidyalaya Samiti</t>
  </si>
  <si>
    <t>BSNL AP Circle</t>
  </si>
  <si>
    <t xml:space="preserve">BSNL AP </t>
  </si>
  <si>
    <t>BSNL Telangana Circle</t>
  </si>
  <si>
    <t>BSNL EA TS Circle</t>
  </si>
  <si>
    <t>BSNL BIHAR CIRCLE</t>
  </si>
  <si>
    <t>BSNL ODISHA CIRCLE</t>
  </si>
  <si>
    <t>BSNL Odisha Circle</t>
  </si>
  <si>
    <t>BSNL JHARKHAND</t>
  </si>
  <si>
    <t>BSNL Assam Circle</t>
  </si>
  <si>
    <t>BSNL ASSAM CIRCLE</t>
  </si>
  <si>
    <t>BSNL NE-I</t>
  </si>
  <si>
    <t xml:space="preserve">BSNL NE II </t>
  </si>
  <si>
    <t>BSNL NE -II</t>
  </si>
  <si>
    <t>West Bengal Telephones</t>
  </si>
  <si>
    <t>West Bengal Circle BSNL</t>
  </si>
  <si>
    <t>Kolkata Telephones BSNL</t>
  </si>
  <si>
    <t>BSNL M P CIRCLE</t>
  </si>
  <si>
    <t>BSNL Rajasthan</t>
  </si>
  <si>
    <t>BSNL RAJASTHAN</t>
  </si>
  <si>
    <t>Uttar Pradesh West</t>
  </si>
  <si>
    <t>Indiapost</t>
  </si>
  <si>
    <t>Department of Posts, Karnataka Circle</t>
  </si>
  <si>
    <t>DOP Punjab Circle, Chandigarh</t>
  </si>
  <si>
    <t xml:space="preserve">Chief Postmaster General ,Andhra Pradesh </t>
  </si>
  <si>
    <t>THE CHIEF POSTMASTER GENERAL, ASSAM CIRCLE GUWAHATI</t>
  </si>
  <si>
    <t>The Chief Postmaster General, Bihar Circle, Patna</t>
  </si>
  <si>
    <t>The chief Postmaster General, Chhattisgarh Circle,Raipur</t>
  </si>
  <si>
    <t>Chief Postmaster General, Delhi Circle</t>
  </si>
  <si>
    <t>The Chief Postmaster General, Gujarat Circle</t>
  </si>
  <si>
    <t>DEPARTMENT OF POSTS, HARYANA CIRCLE</t>
  </si>
  <si>
    <t>Department of Post, Himachal Circle, Shimla</t>
  </si>
  <si>
    <t>Department of Post J&amp;K Circle</t>
  </si>
  <si>
    <t>The Chief Postmaster General, Jharkhand Circle</t>
  </si>
  <si>
    <t>DEPARTMENT OF POSTS KERALA CIRCLE</t>
  </si>
  <si>
    <t>Chief Postmaster General M.P.Circle Bhopal</t>
  </si>
  <si>
    <t>Chief Post Master General, Maharashtra Circle Mumbai</t>
  </si>
  <si>
    <t>Chief Postmastert General, North East Circle, Shillong</t>
  </si>
  <si>
    <t>The chief postmaster General Odisha Circle Bhubaneswar</t>
  </si>
  <si>
    <t>Chief Postmaster General, Rajasthan Circle</t>
  </si>
  <si>
    <t>Department of Posts, Tamilnadu</t>
  </si>
  <si>
    <t>The Chief Post Master General, Telangana Circle</t>
  </si>
  <si>
    <t>UP Circle  Department of Post</t>
  </si>
  <si>
    <t xml:space="preserve">Chief Postmaster General Uttarakhand Circle </t>
  </si>
  <si>
    <t>The Chief Postmaster General, West Bengal Circle</t>
  </si>
  <si>
    <t>Delhi-NW DC</t>
  </si>
  <si>
    <t>DC NORTH WEST</t>
  </si>
  <si>
    <t>Delhi SW DC</t>
  </si>
  <si>
    <t>DCSW</t>
  </si>
  <si>
    <t>Delhi - North DC</t>
  </si>
  <si>
    <t xml:space="preserve">DC NORTH DELHI </t>
  </si>
  <si>
    <t>Delhi - Central DC</t>
  </si>
  <si>
    <t>Delhi Central DC</t>
  </si>
  <si>
    <t>Delhi - ND DC</t>
  </si>
  <si>
    <t>DC NEW DELHI</t>
  </si>
  <si>
    <t>Delhi- West DC</t>
  </si>
  <si>
    <t xml:space="preserve">DC WEST DELHI </t>
  </si>
  <si>
    <t>Delhi - NE DC</t>
  </si>
  <si>
    <t>DC NORTH-EAST</t>
  </si>
  <si>
    <t>Department of Information Technology Govt of Jharkhand</t>
  </si>
  <si>
    <t>Department of Information Technology and e-Gov, Government of Jharkhand</t>
  </si>
  <si>
    <t>Directorate of ESD</t>
  </si>
  <si>
    <t>Information Technology Electronics and Communication Department, Govt of Telangana</t>
  </si>
  <si>
    <t>Electronic Service Delivery</t>
  </si>
  <si>
    <t xml:space="preserve">Madhya Pradesh State Electronics Development Corporation Ltd.  </t>
  </si>
  <si>
    <t>M.P. State Electronics Development Corporation Ltd</t>
  </si>
  <si>
    <t>Madhya Pradesh State Electronics Development Corporation Ltd.</t>
  </si>
  <si>
    <t>Atalji Janasnehi Directorate, Government of Karnataka</t>
  </si>
  <si>
    <t>Atalji Janasnehi Directorate, GOK</t>
  </si>
  <si>
    <t>Directorate of Social welfare, A&amp;N Islands</t>
  </si>
  <si>
    <t xml:space="preserve"> Directorate of Social welfare, A&amp;N Islands</t>
  </si>
  <si>
    <t>School Education &amp; Sports, A&amp;N Islands</t>
  </si>
  <si>
    <t>Dept. of School Education ,A&amp;N Islands</t>
  </si>
  <si>
    <t>Women and Child Development, Chandigarh</t>
  </si>
  <si>
    <t>Women &amp; Child Development, Govt. of Gujarat</t>
  </si>
  <si>
    <t>Director ICDS, Women &amp; Child Development, Govt. of Gujarat</t>
  </si>
  <si>
    <t>Education Department, Govt. of Gujarat</t>
  </si>
  <si>
    <t>Director of primary education,  Gujarat</t>
  </si>
  <si>
    <t>Directorate of Secondary Education, Haryana</t>
  </si>
  <si>
    <t>Directorate of Woman and Child Development, Government of Himachal Pradesh</t>
  </si>
  <si>
    <t>Director, Woman and Child Development, Govt. of Himachal Pradesh</t>
  </si>
  <si>
    <t>School Education and Literacy Department</t>
  </si>
  <si>
    <t>School Education and Literacy Department, Govt. of Jharkhand</t>
  </si>
  <si>
    <t>WCD Govt. of MP</t>
  </si>
  <si>
    <t>Women &amp; Child  Devlopment, Maharashtra</t>
  </si>
  <si>
    <t>wcddelhi</t>
  </si>
  <si>
    <t>Department of WCD GNCT of Delhi</t>
  </si>
  <si>
    <t>Women Development and Child Welfare Department, Govt of Telangana</t>
  </si>
  <si>
    <t>Deptt. Of School Education, Serva Shiksha Abhiyan,Govt. Of Telangana</t>
  </si>
  <si>
    <t>Enrolment Agency Sarva Shiksha Abhiyan</t>
  </si>
  <si>
    <t>School Education &amp; Sports, Uttar Pradesh</t>
  </si>
  <si>
    <t>School Education &amp; Sports, UP</t>
  </si>
  <si>
    <t>Women Empowerment &amp; Child Development Uttarakhand</t>
  </si>
  <si>
    <t>School Education Department Uttarakhand</t>
  </si>
  <si>
    <t>School education department Uttarakhand</t>
  </si>
  <si>
    <t>Director General Health Services,Health Deptt, Haryana</t>
  </si>
  <si>
    <t>District Family and Welfare Society Bhiwani</t>
  </si>
  <si>
    <t>District Family &amp; Welfare Society Faridabad</t>
  </si>
  <si>
    <t>District Health &amp; Family Welfare Society, Hisar</t>
  </si>
  <si>
    <t xml:space="preserve">District Family and Welfare Society, Karnal </t>
  </si>
  <si>
    <t>District Family &amp; Welfare Society Mewat</t>
  </si>
  <si>
    <t>District Family &amp; Welfare Society Palwal</t>
  </si>
  <si>
    <t>District Family and Welfare Society Panchkula</t>
  </si>
  <si>
    <t>District Family and Welfare Society Panipat</t>
  </si>
  <si>
    <t>District Family &amp; Welfare Society Rewari</t>
  </si>
  <si>
    <t>District Family and Welfare Society Rohtak</t>
  </si>
  <si>
    <t>district Health&amp; Family Welfare Society Sirsa</t>
  </si>
  <si>
    <t>District Health &amp; Family Welfare Society, Sonipat</t>
  </si>
  <si>
    <t>District Family and Welfare Society Yamuna Nagar</t>
  </si>
  <si>
    <t>Director Health and Family Welfare, UT</t>
  </si>
  <si>
    <t>State Health Society</t>
  </si>
  <si>
    <t>Directorate of Public Health and Family Welfare, Govt of Andhra Pradesh</t>
  </si>
  <si>
    <t xml:space="preserve"> Chief Registrar Births &amp; Deaths -cum-Director Health Services </t>
  </si>
  <si>
    <t>District Registrar Births &amp; Deaths cum Chief Medical Officer Bilaspur</t>
  </si>
  <si>
    <t>District Registrar Births &amp; Deaths cum Chief Medical Officer Chamba</t>
  </si>
  <si>
    <t>District Registrar Births &amp; Deaths cum Chief Medical Officer Hamirpur</t>
  </si>
  <si>
    <t>District Registrar Births &amp; Deaths cum Chief Medical Officer Kangra</t>
  </si>
  <si>
    <t>District Registrar Births &amp; Deaths cum Chief Medical Officer Kullu</t>
  </si>
  <si>
    <t>District Registrar Births &amp; Deaths cum Chief Medical Officer, Mandi</t>
  </si>
  <si>
    <t>District Registrar Births &amp; Deaths cum Chief Medical Officer, Shimla</t>
  </si>
  <si>
    <t>District Registrar Births &amp; Deaths cum Chief Medical Officer, Solan</t>
  </si>
  <si>
    <t>District Registrar Births &amp; Deaths cum Chief Medical Officer, Una</t>
  </si>
  <si>
    <t>Health Department, Govt of Uttar Pradesh</t>
  </si>
  <si>
    <t>State Project Director SSA J&amp;K</t>
  </si>
  <si>
    <t>State Project Director SSA  Department of Education JK</t>
  </si>
  <si>
    <t>State Mission Director ICDS Social Welfare Department JK</t>
  </si>
  <si>
    <t>State Mission Director ICDS Social Welfare Department, J&amp;K</t>
  </si>
  <si>
    <t>Electronics &amp; Information Technology E&amp;IT Department Government of Chhattisgarh GoCG</t>
  </si>
  <si>
    <t>CHIPS</t>
  </si>
  <si>
    <t>Integrated Child Development Services , Government of Tamil Nadu</t>
  </si>
  <si>
    <t>UIDAI-EA</t>
  </si>
  <si>
    <t xml:space="preserve">CSC Bank BC </t>
  </si>
  <si>
    <t>IPPB</t>
  </si>
  <si>
    <t>IPPB MH</t>
  </si>
  <si>
    <t>IPPB TL</t>
  </si>
  <si>
    <t>Chennai Telephones</t>
  </si>
  <si>
    <t>ADC Noklak</t>
  </si>
  <si>
    <t>BSNL Andaman Nicobar Telecom Circle</t>
  </si>
  <si>
    <t>BSNL Andaman and Nicobar Telecom Circle</t>
  </si>
  <si>
    <t>Commissioner of School Education AP</t>
  </si>
  <si>
    <t>Dept. of School Education ,Govt of Andhra Pradesh</t>
  </si>
  <si>
    <t>IPPB AP</t>
  </si>
  <si>
    <t>IPPB BI</t>
  </si>
  <si>
    <t>IPPB GJ</t>
  </si>
  <si>
    <t>IPPB HR</t>
  </si>
  <si>
    <t>IPPB KR</t>
  </si>
  <si>
    <t>IPPB MP</t>
  </si>
  <si>
    <t>IPPB OD</t>
  </si>
  <si>
    <t>IPPB PB</t>
  </si>
  <si>
    <t>IPPB RJ</t>
  </si>
  <si>
    <t>IPPB TN</t>
  </si>
  <si>
    <t>IPPB UP</t>
  </si>
  <si>
    <t>IPPB UK</t>
  </si>
  <si>
    <t>IPPB WB</t>
  </si>
  <si>
    <t>225</t>
  </si>
  <si>
    <t>227</t>
  </si>
  <si>
    <t>2938</t>
  </si>
  <si>
    <t>0227</t>
  </si>
  <si>
    <t>2733</t>
  </si>
  <si>
    <t>2734</t>
  </si>
  <si>
    <t>2934</t>
  </si>
  <si>
    <t>2972</t>
  </si>
  <si>
    <t>2975</t>
  </si>
  <si>
    <t>Labour Welfare Department Assam</t>
  </si>
  <si>
    <t>LWD Kamrup metro</t>
  </si>
  <si>
    <t>NorthEast Frontier Railway</t>
  </si>
  <si>
    <t>Principal Chief Personnel Officer NF Railway</t>
  </si>
  <si>
    <t>Tripura Gramin Bank</t>
  </si>
  <si>
    <t>Bangiya Gramin Vikash Bank</t>
  </si>
  <si>
    <t>SARV HARYANA GRAMIN BANK</t>
  </si>
  <si>
    <t>IPPB CH</t>
  </si>
  <si>
    <t>IPPB HP</t>
  </si>
  <si>
    <t>2260</t>
  </si>
  <si>
    <t>ADC Naginimora</t>
  </si>
  <si>
    <t>2976</t>
  </si>
  <si>
    <t>IPPB JK</t>
  </si>
  <si>
    <t>2935</t>
  </si>
  <si>
    <t>956</t>
  </si>
  <si>
    <t>Directorate of Health Services, A&amp;N Islands</t>
  </si>
  <si>
    <t>0956</t>
  </si>
  <si>
    <t xml:space="preserve"> DHS, A&amp;N Islands</t>
  </si>
  <si>
    <t>2970</t>
  </si>
  <si>
    <t>IPPB AS</t>
  </si>
  <si>
    <t>2977</t>
  </si>
  <si>
    <t>IPPB JH</t>
  </si>
  <si>
    <t>2978</t>
  </si>
  <si>
    <t>IPPB KN</t>
  </si>
  <si>
    <t>2982</t>
  </si>
  <si>
    <t>IPPB NE</t>
  </si>
  <si>
    <t>720</t>
  </si>
  <si>
    <t xml:space="preserve">BSNL Chhattisgarh Telecom Circle </t>
  </si>
  <si>
    <t>0720</t>
  </si>
  <si>
    <t xml:space="preserve">BSNL Chhattisgarh Telecom Circle Raipur </t>
  </si>
  <si>
    <t>2947</t>
  </si>
  <si>
    <t xml:space="preserve">LWD Golaghat </t>
  </si>
  <si>
    <t>809</t>
  </si>
  <si>
    <t>Delhi- South DC</t>
  </si>
  <si>
    <t>0809</t>
  </si>
  <si>
    <t>DC SOUTH</t>
  </si>
  <si>
    <t>2250</t>
  </si>
  <si>
    <t>ADC Chozuba</t>
  </si>
  <si>
    <t>2268</t>
  </si>
  <si>
    <t>ADC Bhandari</t>
  </si>
  <si>
    <t>2940</t>
  </si>
  <si>
    <t>LWD Barpeta</t>
  </si>
  <si>
    <t>2941</t>
  </si>
  <si>
    <t>LWD Nalbari</t>
  </si>
  <si>
    <t>2948</t>
  </si>
  <si>
    <t>LWD Jorhat</t>
  </si>
  <si>
    <t>2950</t>
  </si>
  <si>
    <t>LWD Sivasagar</t>
  </si>
  <si>
    <t>2952</t>
  </si>
  <si>
    <t>LWD Dibrugarh</t>
  </si>
  <si>
    <t>2953</t>
  </si>
  <si>
    <t>LWD Tinsukia</t>
  </si>
  <si>
    <t>2954</t>
  </si>
  <si>
    <t>LWD Cachar</t>
  </si>
  <si>
    <t>2955</t>
  </si>
  <si>
    <t>LWD Hailakandi</t>
  </si>
  <si>
    <t>2959</t>
  </si>
  <si>
    <t>LWD Darrang</t>
  </si>
  <si>
    <t>229</t>
  </si>
  <si>
    <t>FINO PAYMENTS BANK</t>
  </si>
  <si>
    <t>0229</t>
  </si>
  <si>
    <t>FINO Payment Bank</t>
  </si>
  <si>
    <t>230</t>
  </si>
  <si>
    <t>Directorate and Economics and Statictics,Arunachal Pradesh</t>
  </si>
  <si>
    <t>2997</t>
  </si>
  <si>
    <t>ADES East Kameng</t>
  </si>
  <si>
    <t>2998</t>
  </si>
  <si>
    <t>ADES Papumpare</t>
  </si>
  <si>
    <t>2999</t>
  </si>
  <si>
    <t>ADES Lower Subansiri</t>
  </si>
  <si>
    <t>3000</t>
  </si>
  <si>
    <t>ADES Upper Subansiri</t>
  </si>
  <si>
    <t>3001</t>
  </si>
  <si>
    <t>ADES Kurung Kumey</t>
  </si>
  <si>
    <t>3003</t>
  </si>
  <si>
    <t>ADES West Siang</t>
  </si>
  <si>
    <t>3004</t>
  </si>
  <si>
    <t>ADES East Siang</t>
  </si>
  <si>
    <t>3008</t>
  </si>
  <si>
    <t>ADES Lower Dibang Valley</t>
  </si>
  <si>
    <t>3009</t>
  </si>
  <si>
    <t>ADES Lohit</t>
  </si>
  <si>
    <t>3011</t>
  </si>
  <si>
    <t>ADES Namsai</t>
  </si>
  <si>
    <t>3012</t>
  </si>
  <si>
    <t>ADES Changlang</t>
  </si>
  <si>
    <t>3013</t>
  </si>
  <si>
    <t>ADES Tirap</t>
  </si>
  <si>
    <t>3017</t>
  </si>
  <si>
    <t>ADES Lower Siang</t>
  </si>
  <si>
    <t>3018</t>
  </si>
  <si>
    <t>ADES Leparada</t>
  </si>
  <si>
    <t>813</t>
  </si>
  <si>
    <t>Delhi - East DC</t>
  </si>
  <si>
    <t>0813</t>
  </si>
  <si>
    <t>East Delhi DC</t>
  </si>
  <si>
    <t>2861</t>
  </si>
  <si>
    <t>BSNL Haryana Telecom Circle</t>
  </si>
  <si>
    <t>Mandatory BIO Update &gt; 15</t>
  </si>
  <si>
    <t>2231</t>
  </si>
  <si>
    <t>2257</t>
  </si>
  <si>
    <t>2944</t>
  </si>
  <si>
    <t>2951</t>
  </si>
  <si>
    <t>2964</t>
  </si>
  <si>
    <t>2965</t>
  </si>
  <si>
    <t>2966</t>
  </si>
  <si>
    <t>2967</t>
  </si>
  <si>
    <t>2995</t>
  </si>
  <si>
    <t>3005</t>
  </si>
  <si>
    <t>3010</t>
  </si>
  <si>
    <t>ADC Tizit</t>
  </si>
  <si>
    <t>ADC Pungro</t>
  </si>
  <si>
    <t>LWD West Karbi Anglong</t>
  </si>
  <si>
    <t>LWD Charaideo</t>
  </si>
  <si>
    <t>LWD Kokrajhar</t>
  </si>
  <si>
    <t>LWD Goalpara</t>
  </si>
  <si>
    <t>LWD Bongaigaon</t>
  </si>
  <si>
    <t>LWD Udalguri</t>
  </si>
  <si>
    <t>ADES Tawang</t>
  </si>
  <si>
    <t>ADES Upper Siang</t>
  </si>
  <si>
    <t>ADES Anjaw</t>
  </si>
  <si>
    <t>0103</t>
  </si>
  <si>
    <t>0724</t>
  </si>
  <si>
    <t>724</t>
  </si>
  <si>
    <t>2931</t>
  </si>
  <si>
    <t>2939</t>
  </si>
  <si>
    <t>2945</t>
  </si>
  <si>
    <t>2946</t>
  </si>
  <si>
    <t>2956</t>
  </si>
  <si>
    <t>2958</t>
  </si>
  <si>
    <t>2963</t>
  </si>
  <si>
    <t>2968</t>
  </si>
  <si>
    <t>3006</t>
  </si>
  <si>
    <t>Punjab State Child Protection Society of Department of Social Security and Women &amp; Child Developmen</t>
  </si>
  <si>
    <t>BSNL Haryana</t>
  </si>
  <si>
    <t>DC Office Saitual</t>
  </si>
  <si>
    <t>LWD Kamrup</t>
  </si>
  <si>
    <t>LWD Morigaon</t>
  </si>
  <si>
    <t>LWD Hojai</t>
  </si>
  <si>
    <t>LWD Karimganj</t>
  </si>
  <si>
    <t>LWD Sonitpur</t>
  </si>
  <si>
    <t>LWD Dhubri</t>
  </si>
  <si>
    <t>LWD South Salmara Mancachar</t>
  </si>
  <si>
    <t>ADES Siang</t>
  </si>
  <si>
    <t>2222</t>
  </si>
  <si>
    <t>ADC Meluri</t>
  </si>
  <si>
    <t>2203</t>
  </si>
  <si>
    <t>2962</t>
  </si>
  <si>
    <t>2996</t>
  </si>
  <si>
    <t>3014</t>
  </si>
  <si>
    <t>2264</t>
  </si>
  <si>
    <t>2942</t>
  </si>
  <si>
    <t>2960</t>
  </si>
  <si>
    <t>2961</t>
  </si>
  <si>
    <t>857</t>
  </si>
  <si>
    <t>0857</t>
  </si>
  <si>
    <t>869</t>
  </si>
  <si>
    <t>0869</t>
  </si>
  <si>
    <t>2991</t>
  </si>
  <si>
    <t>ADC Pughoboto</t>
  </si>
  <si>
    <t>School Education &amp; Sports, Delhi</t>
  </si>
  <si>
    <t>LWD Biswanath</t>
  </si>
  <si>
    <t>LWD Lakhimpur</t>
  </si>
  <si>
    <t>LWD Nagaon</t>
  </si>
  <si>
    <t>EGVS Panchayat</t>
  </si>
  <si>
    <t>Directorate of Elementary Education ,Tripura</t>
  </si>
  <si>
    <t>Directorate of Elementary Education, Tripura</t>
  </si>
  <si>
    <t>0861</t>
  </si>
  <si>
    <t>233</t>
  </si>
  <si>
    <t>0233</t>
  </si>
  <si>
    <t>2994</t>
  </si>
  <si>
    <t>723</t>
  </si>
  <si>
    <t>0723</t>
  </si>
  <si>
    <t>983</t>
  </si>
  <si>
    <t>0983</t>
  </si>
  <si>
    <t>991</t>
  </si>
  <si>
    <t>0991</t>
  </si>
  <si>
    <t>BSNL Sikkim Circle</t>
  </si>
  <si>
    <t xml:space="preserve">Department of School Education, Govt. of Punjab </t>
  </si>
  <si>
    <t>PRATHMA UP GRAMIN BANK</t>
  </si>
  <si>
    <t>BSNL PB Circle</t>
  </si>
  <si>
    <t>BSNL Maharashtra Circle</t>
  </si>
  <si>
    <t>WCD Assam</t>
  </si>
  <si>
    <t>2949</t>
  </si>
  <si>
    <t>2993</t>
  </si>
  <si>
    <t>2242</t>
  </si>
  <si>
    <t>631</t>
  </si>
  <si>
    <t>0631</t>
  </si>
  <si>
    <t xml:space="preserve">Catholic Syrian Bank   </t>
  </si>
  <si>
    <t>LWD Majuli</t>
  </si>
  <si>
    <t>DAKSHIN BIHAR GRAMIN BANK</t>
  </si>
  <si>
    <t>ADC Tseminyu</t>
  </si>
  <si>
    <t>CatholicSyrian Bank</t>
  </si>
  <si>
    <t>240</t>
  </si>
  <si>
    <t>0240</t>
  </si>
  <si>
    <t>241</t>
  </si>
  <si>
    <t>0241</t>
  </si>
  <si>
    <t>707</t>
  </si>
  <si>
    <t>0707</t>
  </si>
  <si>
    <t>830</t>
  </si>
  <si>
    <t>0830</t>
  </si>
  <si>
    <t>870</t>
  </si>
  <si>
    <t>0870</t>
  </si>
  <si>
    <t>2239</t>
  </si>
  <si>
    <t>Labour Department, GNCT Delhi</t>
  </si>
  <si>
    <t>Insitute of Human Resource Development, Kerala</t>
  </si>
  <si>
    <t>IHRD, Kerala</t>
  </si>
  <si>
    <t>Social Welfare Deptt.,Govt of Bihar</t>
  </si>
  <si>
    <t>WCD UP</t>
  </si>
  <si>
    <t>ADC Tening</t>
  </si>
  <si>
    <t>2943</t>
  </si>
  <si>
    <t>3007</t>
  </si>
  <si>
    <t>2709</t>
  </si>
  <si>
    <t>975</t>
  </si>
  <si>
    <t>0975</t>
  </si>
  <si>
    <t>Department of Health &amp; Family Welfare, Govt of Telangana</t>
  </si>
  <si>
    <t>LWD Karbi Anglong</t>
  </si>
  <si>
    <t>ADES Dibang Valley</t>
  </si>
  <si>
    <t>Commissioner of school,  Gujarat</t>
  </si>
  <si>
    <t>243</t>
  </si>
  <si>
    <t>4050</t>
  </si>
  <si>
    <t>4029</t>
  </si>
  <si>
    <t>Directorate of EDCS, GoK</t>
  </si>
  <si>
    <t>MahaIT Corporation Ltd</t>
  </si>
  <si>
    <t>4045</t>
  </si>
  <si>
    <t>4046</t>
  </si>
  <si>
    <t>4047</t>
  </si>
  <si>
    <t>4048</t>
  </si>
  <si>
    <t>4049</t>
  </si>
  <si>
    <t>219</t>
  </si>
  <si>
    <t>2512</t>
  </si>
  <si>
    <t>2957</t>
  </si>
  <si>
    <t>3002</t>
  </si>
  <si>
    <t>1394</t>
  </si>
  <si>
    <t>993</t>
  </si>
  <si>
    <t>0993</t>
  </si>
  <si>
    <t>Social Welfare Department, Govt of Mizoram</t>
  </si>
  <si>
    <t>Directorate of Social Welfare, Govt. Of Manipur</t>
  </si>
  <si>
    <t>RDD-Sechdule1</t>
  </si>
  <si>
    <t>RDD-Sechdule2</t>
  </si>
  <si>
    <t>RDD-Sechdule3</t>
  </si>
  <si>
    <t>RDD-Sechdule4</t>
  </si>
  <si>
    <t>RDD-Sechdule5</t>
  </si>
  <si>
    <t>Aizawl Urban CDPO</t>
  </si>
  <si>
    <t>LWD Dima Hasao</t>
  </si>
  <si>
    <t>ADES Kra Daadi</t>
  </si>
  <si>
    <t>NVS RO Bhopal</t>
  </si>
  <si>
    <t>Directorate of Social Welfare, Manipur</t>
  </si>
  <si>
    <t>LWD Dhemaji</t>
  </si>
  <si>
    <t>ADES West Kameng</t>
  </si>
  <si>
    <t>ADES Longding</t>
  </si>
  <si>
    <t>GVWV &amp; VSWS Department</t>
  </si>
  <si>
    <t>District Registrar Births &amp; Deaths cum Chief Medical Officer, Sirmour</t>
  </si>
  <si>
    <t>170</t>
  </si>
  <si>
    <t>0170</t>
  </si>
  <si>
    <t>2216</t>
  </si>
  <si>
    <t>2234</t>
  </si>
  <si>
    <t>2236</t>
  </si>
  <si>
    <t>4044</t>
  </si>
  <si>
    <t>868</t>
  </si>
  <si>
    <t>0868</t>
  </si>
  <si>
    <t>987</t>
  </si>
  <si>
    <t>0987</t>
  </si>
  <si>
    <t xml:space="preserve">South Delhi Municipal Corporation </t>
  </si>
  <si>
    <t>South Delhi Municipal Corporation</t>
  </si>
  <si>
    <t>SDO Zubza</t>
  </si>
  <si>
    <t>SDO C Chen</t>
  </si>
  <si>
    <t>ADC Satakha</t>
  </si>
  <si>
    <t>Principal Chief Commercial Manager, NF Railway</t>
  </si>
  <si>
    <t>Directorate of Social Welfare &amp; Social Education, Govt. of Tripura</t>
  </si>
  <si>
    <t>BSNL Gujarat Telecom Circle</t>
  </si>
  <si>
    <t>BSNL Gujarat</t>
  </si>
  <si>
    <t>4052</t>
  </si>
  <si>
    <t>2227</t>
  </si>
  <si>
    <t>834</t>
  </si>
  <si>
    <t>0834</t>
  </si>
  <si>
    <t>DC Tamulpur</t>
  </si>
  <si>
    <t>SDO Noksen</t>
  </si>
  <si>
    <t>Directorate Women and Child Development Chhattisgarh</t>
  </si>
  <si>
    <t>Directorate of Women and Child Development Chhattisgarh</t>
  </si>
  <si>
    <t>918</t>
  </si>
  <si>
    <t>4030</t>
  </si>
  <si>
    <t>Central Railway</t>
  </si>
  <si>
    <t>4004</t>
  </si>
  <si>
    <t>862</t>
  </si>
  <si>
    <t>0862</t>
  </si>
  <si>
    <t>923</t>
  </si>
  <si>
    <t>0923</t>
  </si>
  <si>
    <t>3015</t>
  </si>
  <si>
    <t>Ladakh e-Governance Agency</t>
  </si>
  <si>
    <t>ADES Pakke Kessang</t>
  </si>
  <si>
    <t>WCD, Govt. of Rajasthan</t>
  </si>
  <si>
    <t>WCD Govt. of Rajasthan</t>
  </si>
  <si>
    <t>North Eastern Railway</t>
  </si>
  <si>
    <t>Northern Eastern Railway</t>
  </si>
  <si>
    <t>842</t>
  </si>
  <si>
    <t>0842</t>
  </si>
  <si>
    <t>930</t>
  </si>
  <si>
    <t>4040</t>
  </si>
  <si>
    <t>247</t>
  </si>
  <si>
    <t>4055</t>
  </si>
  <si>
    <t>State Urban Development Agency, Govt of Chhattisgarh</t>
  </si>
  <si>
    <t>State Urban Development Agency, Govt. of Chhattisgarh</t>
  </si>
  <si>
    <t>Department of WCD, Haryana</t>
  </si>
  <si>
    <t>South Western Railway</t>
  </si>
  <si>
    <t>SOUTH WESTERN RAILWAY</t>
  </si>
  <si>
    <t>0219</t>
  </si>
  <si>
    <t>858</t>
  </si>
  <si>
    <t>0858</t>
  </si>
  <si>
    <t>863</t>
  </si>
  <si>
    <t>0863</t>
  </si>
  <si>
    <t>GVWV&amp;VSWS</t>
  </si>
  <si>
    <t>NVS RO Lucknow</t>
  </si>
  <si>
    <t>DEPARTMENT OF WOMEN AND CHILD DEVELOPMENT PONDICHERRY</t>
  </si>
  <si>
    <t>School Education Deparment</t>
  </si>
  <si>
    <t>No. of Aadhaar Generated (&lt; =5)</t>
  </si>
  <si>
    <t>No. of Aadhaar Generated (&gt; 5)</t>
  </si>
  <si>
    <t>177</t>
  </si>
  <si>
    <t>250</t>
  </si>
  <si>
    <t>933</t>
  </si>
  <si>
    <t>2787</t>
  </si>
  <si>
    <t>2905</t>
  </si>
  <si>
    <t>2228</t>
  </si>
  <si>
    <t>4043</t>
  </si>
  <si>
    <t>859</t>
  </si>
  <si>
    <t>0301</t>
  </si>
  <si>
    <t>0859</t>
  </si>
  <si>
    <t>Director Family Welfare MCH &amp; Immunization J&amp;K</t>
  </si>
  <si>
    <t>Director GVWV&amp;VSWS Department</t>
  </si>
  <si>
    <t>Western Railway</t>
  </si>
  <si>
    <t xml:space="preserve"> STATE PROJECT DIRECTOR SAMAGRA SHIKSHA PONDICHERRY</t>
  </si>
  <si>
    <t>Deputy Commissioner Chirang</t>
  </si>
  <si>
    <t>DC Longleng</t>
  </si>
  <si>
    <t>NVS RO Pune</t>
  </si>
  <si>
    <t>STATE PROJECT OFFICE SAMAGRA SHIKSHA PUDUCHERRY</t>
  </si>
  <si>
    <t>721</t>
  </si>
  <si>
    <t>0721</t>
  </si>
  <si>
    <t>833</t>
  </si>
  <si>
    <t>2363</t>
  </si>
  <si>
    <t>2154</t>
  </si>
  <si>
    <t>2198</t>
  </si>
  <si>
    <t>995</t>
  </si>
  <si>
    <t>0995</t>
  </si>
  <si>
    <t>996</t>
  </si>
  <si>
    <t>0996</t>
  </si>
  <si>
    <t>206</t>
  </si>
  <si>
    <t>2189</t>
  </si>
  <si>
    <t>518</t>
  </si>
  <si>
    <t>0518</t>
  </si>
  <si>
    <t>4003</t>
  </si>
  <si>
    <t>0654</t>
  </si>
  <si>
    <t>Health Department</t>
  </si>
  <si>
    <t>CSC e-Governance Services India Limited</t>
  </si>
  <si>
    <t>CSC SPV</t>
  </si>
  <si>
    <t>Directorate Of School Education Kohima</t>
  </si>
  <si>
    <t>Directorate of School Education</t>
  </si>
  <si>
    <t>State Bank of India</t>
  </si>
  <si>
    <t>bsnl karnataka circle</t>
  </si>
  <si>
    <t>BSNL HP Circle</t>
  </si>
  <si>
    <t>Director School Education UT Chandigarh</t>
  </si>
  <si>
    <t>Sarva Siksha Abhiyan Society</t>
  </si>
  <si>
    <t>District Family and Welfare Society, Kaithal</t>
  </si>
  <si>
    <t>District Registrar Births &amp; Deaths cum Chief Medical Officer Kinnaur</t>
  </si>
  <si>
    <t>Directorate of  Social Welfare Nagaland</t>
  </si>
  <si>
    <t>Directorate of Social Welfare, Nagaland</t>
  </si>
  <si>
    <t>Department of Women and Child Development, Itanagar</t>
  </si>
  <si>
    <t>S. No.</t>
  </si>
  <si>
    <t xml:space="preserve"> No. of Aadhaar generated count for Phase IV</t>
  </si>
  <si>
    <t xml:space="preserve"> No. of Aadhaar Generated (&lt; =5)</t>
  </si>
  <si>
    <t xml:space="preserve"> No. of Aadhaar Generated (&gt; 5)</t>
  </si>
  <si>
    <t xml:space="preserve"> CEL Phase V</t>
  </si>
  <si>
    <t xml:space="preserve"> No. of Biometrric Aadhaar generated count</t>
  </si>
  <si>
    <t xml:space="preserve"> No. of Demographic Aadhaar generated</t>
  </si>
  <si>
    <t xml:space="preserve"> Mandatory BIO Update &gt; 5</t>
  </si>
  <si>
    <t xml:space="preserve"> Mandatory BIO Update &gt; 15</t>
  </si>
  <si>
    <t>In-house Model</t>
  </si>
  <si>
    <t>Notional Amount</t>
  </si>
  <si>
    <t>Gross Amount</t>
  </si>
  <si>
    <t>Balance amount to be withheld for DMS pendency  (B/F)</t>
  </si>
  <si>
    <t>Amount to be withheld in current  release [actual amount for withholding or 10% of payment due(Col.13), whichever is less]</t>
  </si>
  <si>
    <t>Balance amount to be withheld for DMS pendency from future releases  (C/F)</t>
  </si>
  <si>
    <t>Actual Gross to be booked
(Col.13 - Col.15)</t>
  </si>
  <si>
    <t>Penalty on errors</t>
  </si>
  <si>
    <t>Maximum Penalty to be levied on errors ( Penalty of max 10% of Notional Amount or actual whichever is less)</t>
  </si>
  <si>
    <t>Penalty on Corruption Cases</t>
  </si>
  <si>
    <t>Total Penalty
(Col. 19 + Col.20)</t>
  </si>
  <si>
    <t>Net Amount
(Col.17- Col.21)</t>
  </si>
  <si>
    <t>Penalty to be recovered</t>
  </si>
  <si>
    <t>Yes</t>
  </si>
  <si>
    <t>No</t>
  </si>
  <si>
    <t>Total</t>
  </si>
  <si>
    <t>Grand Total</t>
  </si>
  <si>
    <t>Sum of CEL Phase V</t>
  </si>
  <si>
    <t>List of Registrars for which undertaking for eligibility of revised assistance is received</t>
  </si>
  <si>
    <t>Sl. No.</t>
  </si>
  <si>
    <t>Registrar Name</t>
  </si>
  <si>
    <t>In-house model</t>
  </si>
  <si>
    <t>RDD Govt. of Tripura</t>
  </si>
  <si>
    <t>DC Tawang</t>
  </si>
  <si>
    <t>DC West Kameng</t>
  </si>
  <si>
    <t>DC East Kameng</t>
  </si>
  <si>
    <t>DC Papumpare</t>
  </si>
  <si>
    <t>DC Itanagar Capital Complex</t>
  </si>
  <si>
    <t>DC Lower Subansiri</t>
  </si>
  <si>
    <t>DC Kurung Kumey</t>
  </si>
  <si>
    <t>DC Kra Dadi</t>
  </si>
  <si>
    <t>DC Upper Subanasiri</t>
  </si>
  <si>
    <t>DC West Siang</t>
  </si>
  <si>
    <t>DC Siang</t>
  </si>
  <si>
    <t>DC East Siang</t>
  </si>
  <si>
    <t>DC Upper Siang</t>
  </si>
  <si>
    <t>DC Dibang Valley</t>
  </si>
  <si>
    <t>DC Lower Dibang Valley</t>
  </si>
  <si>
    <t>DC Lohit</t>
  </si>
  <si>
    <t>DC Anjaw</t>
  </si>
  <si>
    <t>DC NAMSAI</t>
  </si>
  <si>
    <t>DC Changlang</t>
  </si>
  <si>
    <t>DC Tirap</t>
  </si>
  <si>
    <t>DC Londing</t>
  </si>
  <si>
    <t>General Administration Department (B), Govt. of Meghalaya</t>
  </si>
  <si>
    <t>Directorate of Economics and Statistics, Arunachal Pradesh</t>
  </si>
  <si>
    <t>Institute of Human Resources Development, Govt. of Kerala</t>
  </si>
  <si>
    <t>Director, GVWV &amp; VSWS</t>
  </si>
  <si>
    <t>Sarba Siksha Abhiyan</t>
  </si>
  <si>
    <t>Directorate of Elementary Education, Govt. of Arunachal Pradesh</t>
  </si>
  <si>
    <t>Central Bank of India</t>
  </si>
  <si>
    <t>United Bank Of India_New_655</t>
  </si>
  <si>
    <t>BSNL (Kerala Circle)</t>
  </si>
  <si>
    <t>BSNL (Bengaluru)</t>
  </si>
  <si>
    <t>BSNL(Odisha Circle Bhubaneshwar)</t>
  </si>
  <si>
    <t>BSNL(Assam Circle )</t>
  </si>
  <si>
    <t>BSNL North East-1 Circle</t>
  </si>
  <si>
    <t>BSNL(UP West Circle, Meerut)</t>
  </si>
  <si>
    <t>Commissioner of School Education, AP</t>
  </si>
  <si>
    <t>School Education &amp; Sports, Govt. of Maharashtra</t>
  </si>
  <si>
    <t>STATE PROJECT DIRECTOR SAMAGRA SHIKSHA PONDICHERRY</t>
  </si>
  <si>
    <t>Directorate of Education School, Government Of Manipur</t>
  </si>
  <si>
    <t>Baroda Gujarat Gramin Bank</t>
  </si>
  <si>
    <t>BSNL UP East</t>
  </si>
  <si>
    <t>Fino Payment Bank</t>
  </si>
  <si>
    <t>Reg. Code</t>
  </si>
  <si>
    <t>Reg. Name</t>
  </si>
  <si>
    <t>EA name</t>
  </si>
  <si>
    <t>50K</t>
  </si>
  <si>
    <t>1L</t>
  </si>
  <si>
    <t>Amount</t>
  </si>
  <si>
    <t>RDD_4045</t>
  </si>
  <si>
    <t>RDD_4048</t>
  </si>
  <si>
    <t>RDD_4049</t>
  </si>
  <si>
    <t>Bank of Maharashtra_New</t>
  </si>
  <si>
    <t>Bank of Maharashtra_New_0662</t>
  </si>
  <si>
    <t>Maharashtra Information Technology Corporation Limited_2821</t>
  </si>
  <si>
    <t>RECOMMENDATION BY REGIONAL OFFICES FOR IMPOSITION OF PENALTY ON CORRUPTION CASES FOR THE MONTH OF JANUARY-2023</t>
  </si>
  <si>
    <t>Analysis</t>
  </si>
  <si>
    <t>G/Total</t>
  </si>
  <si>
    <t>+53</t>
  </si>
  <si>
    <t>-53</t>
  </si>
  <si>
    <t>National Cooperative Consumers Federation Of India Limited</t>
  </si>
  <si>
    <t>Eastern Railway</t>
  </si>
  <si>
    <t>South East Central Railway</t>
  </si>
  <si>
    <t xml:space="preserve"> Total Demo error Count</t>
  </si>
  <si>
    <t xml:space="preserve"> Total BE-I Error Count</t>
  </si>
  <si>
    <t xml:space="preserve"> Total BE-II Error Count</t>
  </si>
  <si>
    <t xml:space="preserve"> Total BE-III Error Count</t>
  </si>
  <si>
    <t xml:space="preserve"> Total Photo of Photo Count </t>
  </si>
  <si>
    <t xml:space="preserve"> Total  Un-Parliamentary Language/ Abusive Language in Resident Demographics enrolment Count </t>
  </si>
  <si>
    <t xml:space="preserve"> Total Non-Human photo Error Count </t>
  </si>
  <si>
    <t xml:space="preserve">  DOE-1</t>
  </si>
  <si>
    <t xml:space="preserve">  DOE-2</t>
  </si>
  <si>
    <t>Rate of Penalty----&gt;</t>
  </si>
  <si>
    <t>RISL (0516)</t>
  </si>
  <si>
    <t>WCD MP (852)</t>
  </si>
  <si>
    <t>3. RO Delhi vide letter No. A-22011/11/2011/Part-2/UIDAI (RO-Delhi) dated 01.03.2023 has forwarded the combind SRC report for the month of Dec'2022 and Jan'2023. Further, RO Delhi vide email dated 10.03.2023 has recommended the following case for imposition of penalty for the month of January, 2023:-</t>
  </si>
  <si>
    <t>Baroda Rajasthan Kshetriya Gramin Bank (671)</t>
  </si>
  <si>
    <t>Baroda Rajasthan Kshetriya Gramin Bank (0671)</t>
  </si>
  <si>
    <t>CSC e-gov (221)</t>
  </si>
  <si>
    <t>Csc Bank Bc (2906)</t>
  </si>
  <si>
    <t>DoIT&amp;C Rajasthan (108)</t>
  </si>
  <si>
    <t>RISL (2898)</t>
  </si>
  <si>
    <t>MPSEDC(820)</t>
  </si>
  <si>
    <t>MPSEDC(0515)</t>
  </si>
  <si>
    <t>MPSEDC(0820)</t>
  </si>
  <si>
    <t>GAD, Assam</t>
  </si>
  <si>
    <t>Baroda UP Gramin Bank_0670</t>
  </si>
  <si>
    <t>e-KASHI GOMTI SAMYUT GRAMIN BANK_2897</t>
  </si>
  <si>
    <t>e-PURVANCHAL BANK_2751</t>
  </si>
  <si>
    <t>Uttar Pradesh West_0728</t>
  </si>
  <si>
    <t>6. RO Lucknow vide letter No. RO-LKO-17024/1/2020-RO-LKO/1341 dated 03.02.2023 has forwarded the SRC Report and recommended following cases of corruption for imposition of penalty for the month of January, 2023.</t>
  </si>
  <si>
    <t>7. RO Mumbai vide letter no. RO-MUM-20015/12/2023 (Recon January'2023)/3579 dated 01.02.2023 recommended following cases of corruption for imposition of penalty for the month of January, 2023:-</t>
  </si>
  <si>
    <t>Bank of Baroda New</t>
  </si>
  <si>
    <t>Bank of Baroda New_0648</t>
  </si>
  <si>
    <t>Bank of India New</t>
  </si>
  <si>
    <t>Bank of India New_0649</t>
  </si>
  <si>
    <t>Bharat Sanchar Nigam Limited_MH</t>
  </si>
  <si>
    <t>BSNL Maharashtra Circle-0983</t>
  </si>
  <si>
    <t>Central Bank of India_New</t>
  </si>
  <si>
    <t>Central Bank of India_New_0650</t>
  </si>
  <si>
    <t>Govt. of Maharashtra</t>
  </si>
  <si>
    <t>Kotak Mahindra Bank_0628</t>
  </si>
  <si>
    <t>WCD_MH</t>
  </si>
  <si>
    <t>MahaIT Corporation Ltd_4029</t>
  </si>
  <si>
    <t>RDD_4046</t>
  </si>
  <si>
    <t>RDD_4047</t>
  </si>
  <si>
    <t>India Post, Bihar</t>
  </si>
  <si>
    <t>India Post Bihar Circle_2712</t>
  </si>
  <si>
    <t>DC Goalpara (2793)</t>
  </si>
  <si>
    <t>DC Bongaigaon (2790)</t>
  </si>
  <si>
    <t>DC Tamulpur (4052)</t>
  </si>
  <si>
    <t>DC South Salmar Mankachar (2792)</t>
  </si>
  <si>
    <t>DC Lakhimpur (2798)</t>
  </si>
  <si>
    <t>DC Baksa (2788)</t>
  </si>
  <si>
    <t>DC Kamrup Metro (2783)</t>
  </si>
  <si>
    <t>DC Cachar (2800)</t>
  </si>
  <si>
    <t>DC Golaghat (2777)</t>
  </si>
  <si>
    <t>2. (a) RO Chandigarh vide letter No. RO-CHD-17024/01/2020-RO-CHD/6080 dated 14.03.2023 has been recommended Nil cases for imposition of penalty for the month of December, 2022.</t>
  </si>
  <si>
    <t>WCD MP (0852)</t>
  </si>
  <si>
    <t>4. RO Guwahati vide letter no. UIDAI/RO-GHY/SRCM/06/2022 dated 02.03.2023 has forwarded the SRC report and recommended following cases of corruption for imposition of penalty for the month of January'2023:-</t>
  </si>
  <si>
    <t>Women &amp; Child Development_MH_0854</t>
  </si>
  <si>
    <t>8. RO Ranchi vide letter no. UIDAI/RO/RNC/MRB/2022-23/7223 dated 15.02.2023 has recommended the following case for imposition of penalty for the month of January, 2023:-</t>
  </si>
  <si>
    <t>Amount of Penalty</t>
  </si>
  <si>
    <t>1. RO Bengaluru, till the finalization of this sheet i.e, 24.03.2023 has not provided the SRC report on corruption cases for the month of January, 2023. The SRC report for the month of January, 2023 will be considered in the future releases.</t>
  </si>
  <si>
    <t>2. (b) RO Chandigarh, till the finalization of this sheet i.e, 24.03.2023 has not provided the SRC report on corruption cases for the month of January, 2023. The SRC report for the month of January, 2023 will be considered in the future releases.</t>
  </si>
  <si>
    <t>ITE&amp;C</t>
  </si>
  <si>
    <t>Electronic Service Delivery (2081)</t>
  </si>
  <si>
    <t>5. RO Hyderabad vide email dated 24.03.2023 has forwarded the Minutes of SRC Meeting held on 23.03.2023 in corruption cases and recommended following cases for imposition of penalty:-</t>
  </si>
</sst>
</file>

<file path=xl/styles.xml><?xml version="1.0" encoding="utf-8"?>
<styleSheet xmlns="http://schemas.openxmlformats.org/spreadsheetml/2006/main">
  <numFmts count="6">
    <numFmt numFmtId="44" formatCode="_ &quot;₹&quot;\ * #,##0.00_ ;_ &quot;₹&quot;\ * \-#,##0.00_ ;_ &quot;₹&quot;\ * &quot;-&quot;??_ ;_ @_ "/>
    <numFmt numFmtId="43" formatCode="_ * #,##0.00_ ;_ * \-#,##0.00_ ;_ * &quot;-&quot;??_ ;_ @_ "/>
    <numFmt numFmtId="164" formatCode="_ * #,##0_ ;_ * \-#,##0_ ;_ * &quot;-&quot;??_ ;_ @_ "/>
    <numFmt numFmtId="165" formatCode="&quot;₹&quot;\ #,##0"/>
    <numFmt numFmtId="166" formatCode="_(* #,##0.00_);_(* \(#,##0.00\);_(* &quot;-&quot;??_);_(@_)"/>
    <numFmt numFmtId="167" formatCode="_(* #,##0_);_(* \(#,##0\);_(* &quot;-&quot;??_);_(@_)"/>
  </numFmts>
  <fonts count="17">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b/>
      <sz val="10"/>
      <color theme="1"/>
      <name val="Arial"/>
      <family val="2"/>
    </font>
    <font>
      <sz val="10"/>
      <color theme="1"/>
      <name val="Arial"/>
      <family val="2"/>
    </font>
    <font>
      <sz val="11"/>
      <color theme="1"/>
      <name val="Trebuchet MS"/>
      <family val="2"/>
    </font>
    <font>
      <b/>
      <sz val="11"/>
      <color theme="1"/>
      <name val="Trebuchet MS"/>
      <family val="2"/>
    </font>
    <font>
      <b/>
      <sz val="18"/>
      <color theme="3"/>
      <name val="Calibri Light"/>
      <family val="2"/>
      <scheme val="major"/>
    </font>
    <font>
      <sz val="11"/>
      <color rgb="FF9C0006"/>
      <name val="Calibri"/>
      <family val="2"/>
      <scheme val="minor"/>
    </font>
    <font>
      <sz val="11"/>
      <color rgb="FFFF0000"/>
      <name val="Calibri"/>
      <family val="2"/>
      <scheme val="minor"/>
    </font>
    <font>
      <b/>
      <sz val="11"/>
      <color rgb="FF9C0006"/>
      <name val="Trebuchet MS"/>
      <family val="2"/>
    </font>
    <font>
      <sz val="11"/>
      <name val="Trebuchet MS"/>
      <family val="2"/>
    </font>
    <font>
      <b/>
      <sz val="11"/>
      <name val="Trebuchet MS"/>
      <family val="2"/>
    </font>
    <font>
      <sz val="11"/>
      <color rgb="FFFF0000"/>
      <name val="Trebuchet MS"/>
      <family val="2"/>
    </font>
    <font>
      <sz val="11"/>
      <color rgb="FF000000"/>
      <name val="Calibri"/>
      <family val="2"/>
      <charset val="1"/>
    </font>
    <font>
      <sz val="11"/>
      <color rgb="FF000000"/>
      <name val="Calibri"/>
      <family val="2"/>
    </font>
  </fonts>
  <fills count="7">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C7CE"/>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9">
    <xf numFmtId="0" fontId="0" fillId="0" borderId="0"/>
    <xf numFmtId="9" fontId="2" fillId="0" borderId="0" applyFont="0" applyFill="0" applyBorder="0" applyAlignment="0" applyProtection="0"/>
    <xf numFmtId="0" fontId="3" fillId="0" borderId="0"/>
    <xf numFmtId="43" fontId="2" fillId="0" borderId="0" applyFont="0" applyFill="0" applyBorder="0" applyAlignment="0" applyProtection="0"/>
    <xf numFmtId="0" fontId="2" fillId="0" borderId="0"/>
    <xf numFmtId="0" fontId="2" fillId="0" borderId="0"/>
    <xf numFmtId="0" fontId="9" fillId="5" borderId="0" applyNumberFormat="0" applyBorder="0" applyAlignment="0" applyProtection="0"/>
    <xf numFmtId="166"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6" fontId="3"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2" fillId="0" borderId="0"/>
    <xf numFmtId="0" fontId="15" fillId="0" borderId="0"/>
    <xf numFmtId="0" fontId="3" fillId="0" borderId="0"/>
    <xf numFmtId="0" fontId="16" fillId="0" borderId="0"/>
    <xf numFmtId="0" fontId="3" fillId="0" borderId="0"/>
    <xf numFmtId="0" fontId="3" fillId="0" borderId="0"/>
    <xf numFmtId="0" fontId="3" fillId="0" borderId="0"/>
    <xf numFmtId="0" fontId="2" fillId="0" borderId="0"/>
    <xf numFmtId="0" fontId="2"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28">
    <xf numFmtId="0" fontId="0" fillId="0" borderId="0" xfId="0"/>
    <xf numFmtId="0" fontId="0" fillId="0" borderId="1" xfId="0" applyBorder="1"/>
    <xf numFmtId="0" fontId="0" fillId="0" borderId="0" xfId="0" applyBorder="1"/>
    <xf numFmtId="0" fontId="0" fillId="0" borderId="1" xfId="0" applyNumberFormat="1" applyBorder="1"/>
    <xf numFmtId="0" fontId="1" fillId="2" borderId="1" xfId="0" applyFont="1" applyFill="1" applyBorder="1" applyAlignment="1">
      <alignment vertical="top"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2" borderId="1" xfId="0" applyFill="1" applyBorder="1" applyAlignment="1">
      <alignment vertical="top" wrapText="1"/>
    </xf>
    <xf numFmtId="0" fontId="1" fillId="2" borderId="1" xfId="0" applyFont="1" applyFill="1" applyBorder="1" applyAlignment="1">
      <alignment horizontal="center" vertical="top" wrapText="1"/>
    </xf>
    <xf numFmtId="0" fontId="0" fillId="0" borderId="1" xfId="0" applyBorder="1" applyAlignment="1">
      <alignment vertical="top" wrapText="1"/>
    </xf>
    <xf numFmtId="0" fontId="0" fillId="0" borderId="1" xfId="0" applyBorder="1" applyAlignment="1">
      <alignment horizontal="center" vertical="top"/>
    </xf>
    <xf numFmtId="164" fontId="6" fillId="0" borderId="1" xfId="3" applyNumberFormat="1" applyFont="1" applyBorder="1" applyAlignment="1">
      <alignment horizontal="center" vertical="center"/>
    </xf>
    <xf numFmtId="164" fontId="0" fillId="0" borderId="1" xfId="0" applyNumberFormat="1" applyBorder="1" applyAlignment="1">
      <alignment vertical="top" wrapText="1"/>
    </xf>
    <xf numFmtId="164" fontId="5" fillId="0" borderId="1" xfId="0" applyNumberFormat="1" applyFont="1" applyBorder="1" applyAlignment="1">
      <alignment vertical="top" wrapText="1"/>
    </xf>
    <xf numFmtId="164" fontId="0" fillId="0" borderId="1" xfId="0" applyNumberFormat="1" applyBorder="1"/>
    <xf numFmtId="164" fontId="0" fillId="0" borderId="1" xfId="0" applyNumberFormat="1" applyBorder="1" applyAlignment="1">
      <alignment vertical="top"/>
    </xf>
    <xf numFmtId="0" fontId="0" fillId="0" borderId="0" xfId="0" applyNumberFormat="1"/>
    <xf numFmtId="0" fontId="0" fillId="0" borderId="0" xfId="0" applyAlignment="1"/>
    <xf numFmtId="0" fontId="1" fillId="0" borderId="0" xfId="0" pivotButton="1" applyFont="1" applyAlignment="1">
      <alignment wrapText="1"/>
    </xf>
    <xf numFmtId="0" fontId="1" fillId="0" borderId="0" xfId="0" pivotButton="1" applyFont="1" applyAlignment="1"/>
    <xf numFmtId="0" fontId="1" fillId="0" borderId="0" xfId="0" applyFont="1" applyAlignment="1">
      <alignment wrapText="1"/>
    </xf>
    <xf numFmtId="0" fontId="1" fillId="0" borderId="0" xfId="0" applyNumberFormat="1" applyFont="1"/>
    <xf numFmtId="49" fontId="7" fillId="4" borderId="1" xfId="4" applyNumberFormat="1" applyFont="1" applyFill="1" applyBorder="1" applyAlignment="1">
      <alignment horizontal="center" vertical="center"/>
    </xf>
    <xf numFmtId="0" fontId="6" fillId="4" borderId="1" xfId="4" applyFont="1" applyFill="1" applyBorder="1" applyAlignment="1">
      <alignment horizontal="center"/>
    </xf>
    <xf numFmtId="1" fontId="6" fillId="4" borderId="1" xfId="4" quotePrefix="1" applyNumberFormat="1" applyFont="1" applyFill="1" applyBorder="1" applyAlignment="1">
      <alignment horizontal="center" vertical="top"/>
    </xf>
    <xf numFmtId="0" fontId="6" fillId="4" borderId="1" xfId="4" applyFont="1" applyFill="1" applyBorder="1" applyAlignment="1">
      <alignment vertical="top"/>
    </xf>
    <xf numFmtId="0" fontId="6" fillId="4" borderId="1" xfId="4" applyFont="1" applyFill="1" applyBorder="1" applyAlignment="1">
      <alignment horizontal="center" vertical="top"/>
    </xf>
    <xf numFmtId="1" fontId="6" fillId="4" borderId="1" xfId="4" applyNumberFormat="1" applyFont="1" applyFill="1" applyBorder="1" applyAlignment="1">
      <alignment horizontal="center" vertical="top"/>
    </xf>
    <xf numFmtId="0" fontId="6" fillId="4" borderId="1" xfId="4" applyFont="1" applyFill="1" applyBorder="1"/>
    <xf numFmtId="0" fontId="6" fillId="4" borderId="1" xfId="4" applyFont="1" applyFill="1" applyBorder="1" applyAlignment="1">
      <alignment horizontal="left" vertical="center"/>
    </xf>
    <xf numFmtId="0" fontId="6" fillId="4" borderId="1" xfId="4" applyFont="1" applyFill="1" applyBorder="1" applyAlignment="1">
      <alignment horizontal="left" vertical="top"/>
    </xf>
    <xf numFmtId="1" fontId="6" fillId="0" borderId="1" xfId="4" applyNumberFormat="1" applyFont="1" applyFill="1" applyBorder="1" applyAlignment="1">
      <alignment horizontal="center" vertical="top"/>
    </xf>
    <xf numFmtId="0" fontId="6" fillId="0" borderId="1" xfId="4" applyFont="1" applyFill="1" applyBorder="1"/>
    <xf numFmtId="0" fontId="6" fillId="0" borderId="1" xfId="4" applyFont="1" applyFill="1" applyBorder="1" applyAlignment="1">
      <alignment horizontal="center" vertical="top"/>
    </xf>
    <xf numFmtId="0" fontId="6" fillId="4" borderId="1" xfId="4" applyNumberFormat="1" applyFont="1" applyFill="1" applyBorder="1" applyAlignment="1">
      <alignment horizontal="left" vertical="top"/>
    </xf>
    <xf numFmtId="0" fontId="6" fillId="4" borderId="1" xfId="4" applyNumberFormat="1" applyFont="1" applyFill="1" applyBorder="1" applyAlignment="1">
      <alignment horizontal="center" vertical="top"/>
    </xf>
    <xf numFmtId="0" fontId="6" fillId="0" borderId="1" xfId="0" applyFont="1" applyBorder="1"/>
    <xf numFmtId="0" fontId="6" fillId="0" borderId="1" xfId="0" applyNumberFormat="1" applyFont="1" applyBorder="1" applyAlignment="1">
      <alignment horizontal="center" vertical="center"/>
    </xf>
    <xf numFmtId="0" fontId="6" fillId="0" borderId="1" xfId="0" applyFont="1" applyBorder="1" applyAlignment="1">
      <alignment horizontal="left" vertical="center"/>
    </xf>
    <xf numFmtId="0" fontId="0" fillId="0" borderId="1" xfId="0" applyBorder="1" applyAlignment="1"/>
    <xf numFmtId="164" fontId="5" fillId="0" borderId="1" xfId="3" applyNumberFormat="1" applyFont="1" applyFill="1" applyBorder="1" applyAlignment="1">
      <alignment horizontal="center" vertical="center"/>
    </xf>
    <xf numFmtId="0" fontId="1" fillId="0" borderId="0" xfId="0" applyFont="1"/>
    <xf numFmtId="0" fontId="1" fillId="0" borderId="0" xfId="0" applyFont="1" applyAlignment="1"/>
    <xf numFmtId="0" fontId="7" fillId="4" borderId="0" xfId="5" applyFont="1" applyFill="1" applyAlignment="1">
      <alignment vertical="center"/>
    </xf>
    <xf numFmtId="0" fontId="6" fillId="4" borderId="0" xfId="5" applyFont="1" applyFill="1" applyAlignment="1">
      <alignment vertical="center"/>
    </xf>
    <xf numFmtId="0" fontId="6" fillId="4" borderId="1" xfId="5" applyFont="1" applyFill="1" applyBorder="1" applyAlignment="1">
      <alignment horizontal="center" vertical="center"/>
    </xf>
    <xf numFmtId="0" fontId="6" fillId="4" borderId="1" xfId="5" applyFont="1" applyFill="1" applyBorder="1" applyAlignment="1">
      <alignment vertical="center"/>
    </xf>
    <xf numFmtId="0" fontId="7" fillId="4" borderId="1" xfId="5" applyFont="1" applyFill="1" applyBorder="1" applyAlignment="1">
      <alignment vertical="center"/>
    </xf>
    <xf numFmtId="0" fontId="7" fillId="4" borderId="1" xfId="5" applyFont="1" applyFill="1" applyBorder="1" applyAlignment="1">
      <alignment horizontal="center" vertical="center"/>
    </xf>
    <xf numFmtId="9" fontId="1" fillId="2" borderId="1" xfId="1" applyFont="1" applyFill="1" applyBorder="1" applyAlignment="1">
      <alignment horizontal="center" vertical="top" wrapText="1"/>
    </xf>
    <xf numFmtId="0" fontId="0" fillId="0" borderId="1" xfId="0" applyBorder="1" applyAlignment="1">
      <alignment horizontal="center" vertical="top" wrapText="1"/>
    </xf>
    <xf numFmtId="49" fontId="0" fillId="0" borderId="1" xfId="0" applyNumberFormat="1" applyBorder="1" applyAlignment="1">
      <alignment vertical="top" wrapText="1"/>
    </xf>
    <xf numFmtId="0" fontId="0" fillId="0" borderId="1" xfId="0" applyNumberFormat="1" applyBorder="1" applyAlignment="1">
      <alignment vertical="top" wrapText="1"/>
    </xf>
    <xf numFmtId="0" fontId="0" fillId="0" borderId="1" xfId="0" applyFill="1" applyBorder="1" applyAlignment="1">
      <alignment vertical="top" wrapText="1"/>
    </xf>
    <xf numFmtId="0" fontId="0" fillId="0" borderId="0" xfId="0" applyBorder="1" applyAlignment="1">
      <alignment vertical="top" wrapText="1"/>
    </xf>
    <xf numFmtId="0" fontId="7" fillId="4" borderId="1" xfId="5" applyFont="1" applyFill="1" applyBorder="1" applyAlignment="1">
      <alignment horizontal="center" vertical="center"/>
    </xf>
    <xf numFmtId="0" fontId="1" fillId="0" borderId="0" xfId="0" applyFont="1" applyBorder="1" applyAlignment="1">
      <alignment vertical="top" wrapText="1"/>
    </xf>
    <xf numFmtId="0" fontId="1" fillId="0" borderId="0" xfId="0" applyFont="1" applyBorder="1"/>
    <xf numFmtId="0" fontId="10" fillId="6" borderId="0" xfId="0" applyFont="1" applyFill="1" applyBorder="1"/>
    <xf numFmtId="0" fontId="1" fillId="2" borderId="2" xfId="0" applyFont="1" applyFill="1" applyBorder="1" applyAlignment="1">
      <alignment horizontal="center" vertical="top" wrapText="1"/>
    </xf>
    <xf numFmtId="0" fontId="1" fillId="0" borderId="2" xfId="0" applyFont="1" applyFill="1" applyBorder="1" applyAlignment="1"/>
    <xf numFmtId="0" fontId="0" fillId="0" borderId="1" xfId="0" applyNumberFormat="1" applyBorder="1" applyAlignment="1">
      <alignment horizontal="center" vertical="top"/>
    </xf>
    <xf numFmtId="0" fontId="10" fillId="0" borderId="1" xfId="0" applyNumberFormat="1" applyFont="1" applyBorder="1"/>
    <xf numFmtId="0" fontId="0" fillId="0" borderId="0" xfId="0" quotePrefix="1" applyAlignment="1">
      <alignment horizontal="right" vertical="top"/>
    </xf>
    <xf numFmtId="0" fontId="5" fillId="0" borderId="1" xfId="0" applyFont="1" applyBorder="1" applyAlignment="1">
      <alignment horizontal="center" vertical="top" wrapText="1"/>
    </xf>
    <xf numFmtId="0" fontId="5" fillId="0" borderId="1" xfId="0" applyFont="1" applyBorder="1" applyAlignment="1">
      <alignment vertical="top" wrapText="1"/>
    </xf>
    <xf numFmtId="164" fontId="5" fillId="0" borderId="3" xfId="3" applyNumberFormat="1" applyFont="1" applyFill="1" applyBorder="1" applyAlignment="1">
      <alignment horizontal="center" vertical="center"/>
    </xf>
    <xf numFmtId="164" fontId="5" fillId="0" borderId="1" xfId="0" quotePrefix="1" applyNumberFormat="1" applyFont="1" applyBorder="1" applyAlignment="1">
      <alignment horizontal="center" vertical="top" wrapText="1"/>
    </xf>
    <xf numFmtId="164" fontId="1" fillId="0" borderId="0" xfId="0" applyNumberFormat="1" applyFont="1"/>
    <xf numFmtId="0" fontId="1" fillId="0" borderId="1" xfId="0" applyFont="1" applyBorder="1" applyAlignment="1">
      <alignment vertical="top" wrapText="1"/>
    </xf>
    <xf numFmtId="0" fontId="11" fillId="5" borderId="1" xfId="6" applyFont="1" applyBorder="1" applyAlignment="1">
      <alignment vertical="center" wrapText="1"/>
    </xf>
    <xf numFmtId="165" fontId="11" fillId="5" borderId="1" xfId="6" applyNumberFormat="1" applyFont="1" applyBorder="1" applyAlignment="1">
      <alignment horizontal="center" vertical="center" wrapText="1"/>
    </xf>
    <xf numFmtId="0" fontId="1" fillId="0" borderId="1" xfId="0" applyFont="1" applyBorder="1" applyAlignment="1">
      <alignment horizontal="center" vertical="top" wrapText="1"/>
    </xf>
    <xf numFmtId="0" fontId="0" fillId="0" borderId="1" xfId="0" applyNumberFormat="1" applyBorder="1" applyAlignment="1">
      <alignment horizontal="center" vertical="top" wrapText="1"/>
    </xf>
    <xf numFmtId="167" fontId="7" fillId="0" borderId="1" xfId="7" applyNumberFormat="1" applyFont="1" applyBorder="1" applyAlignment="1">
      <alignment vertical="center"/>
    </xf>
    <xf numFmtId="0" fontId="0" fillId="0" borderId="1" xfId="0" applyNumberFormat="1" applyFill="1" applyBorder="1" applyAlignment="1">
      <alignment horizontal="center" vertical="top" wrapText="1"/>
    </xf>
    <xf numFmtId="0" fontId="0" fillId="0" borderId="1" xfId="0" applyNumberFormat="1" applyFill="1" applyBorder="1" applyAlignment="1">
      <alignment vertical="top" wrapText="1"/>
    </xf>
    <xf numFmtId="0" fontId="0" fillId="0" borderId="0" xfId="0" applyFill="1"/>
    <xf numFmtId="0" fontId="0" fillId="6" borderId="1" xfId="0" applyFill="1" applyBorder="1" applyAlignment="1">
      <alignment horizontal="center" vertical="top" wrapText="1"/>
    </xf>
    <xf numFmtId="0" fontId="0" fillId="6" borderId="1" xfId="0" applyNumberFormat="1" applyFill="1" applyBorder="1" applyAlignment="1">
      <alignment horizontal="center" vertical="top" wrapText="1"/>
    </xf>
    <xf numFmtId="0" fontId="0" fillId="6" borderId="1" xfId="0" applyFill="1" applyBorder="1" applyAlignment="1">
      <alignment vertical="top" wrapText="1"/>
    </xf>
    <xf numFmtId="0" fontId="0" fillId="6" borderId="1" xfId="0" applyNumberFormat="1" applyFill="1" applyBorder="1" applyAlignment="1">
      <alignment vertical="top" wrapText="1"/>
    </xf>
    <xf numFmtId="167" fontId="7" fillId="6" borderId="1" xfId="7" applyNumberFormat="1" applyFont="1" applyFill="1" applyBorder="1" applyAlignment="1">
      <alignment vertical="center"/>
    </xf>
    <xf numFmtId="0" fontId="0" fillId="6" borderId="0" xfId="0" applyFill="1"/>
    <xf numFmtId="0" fontId="1" fillId="0" borderId="1" xfId="0" applyNumberFormat="1" applyFont="1" applyBorder="1" applyAlignment="1">
      <alignment vertical="top" wrapText="1"/>
    </xf>
    <xf numFmtId="167" fontId="1" fillId="0" borderId="0" xfId="0" applyNumberFormat="1" applyFont="1"/>
    <xf numFmtId="0" fontId="0" fillId="0" borderId="1" xfId="0" quotePrefix="1" applyNumberFormat="1" applyBorder="1" applyAlignment="1">
      <alignment horizontal="center" vertical="top" wrapText="1"/>
    </xf>
    <xf numFmtId="0" fontId="12" fillId="4" borderId="0" xfId="5" applyFont="1" applyFill="1" applyAlignment="1">
      <alignment vertical="center" wrapText="1"/>
    </xf>
    <xf numFmtId="44" fontId="12" fillId="4" borderId="1" xfId="5" applyNumberFormat="1" applyFont="1" applyFill="1" applyBorder="1" applyAlignment="1">
      <alignment vertical="center"/>
    </xf>
    <xf numFmtId="0" fontId="12" fillId="4" borderId="0" xfId="5" applyFont="1" applyFill="1" applyAlignment="1">
      <alignment horizontal="left" vertical="center" wrapText="1"/>
    </xf>
    <xf numFmtId="0" fontId="13" fillId="4" borderId="0" xfId="5" applyFont="1" applyFill="1" applyBorder="1" applyAlignment="1">
      <alignment horizontal="center" vertical="center"/>
    </xf>
    <xf numFmtId="44" fontId="13" fillId="4" borderId="0" xfId="5" applyNumberFormat="1" applyFont="1" applyFill="1" applyBorder="1" applyAlignment="1">
      <alignment vertical="center"/>
    </xf>
    <xf numFmtId="0" fontId="14" fillId="4" borderId="0" xfId="5" applyFont="1" applyFill="1" applyAlignment="1">
      <alignment horizontal="left" vertical="center" wrapText="1"/>
    </xf>
    <xf numFmtId="0" fontId="14" fillId="4" borderId="0" xfId="5" applyFont="1" applyFill="1" applyAlignment="1">
      <alignment horizontal="left" vertical="center"/>
    </xf>
    <xf numFmtId="0" fontId="14" fillId="4" borderId="0" xfId="5" applyFont="1" applyFill="1" applyAlignment="1">
      <alignment vertical="center" wrapText="1"/>
    </xf>
    <xf numFmtId="0" fontId="6" fillId="4" borderId="1" xfId="5" applyFont="1" applyFill="1" applyBorder="1" applyAlignment="1">
      <alignment vertical="center" wrapText="1"/>
    </xf>
    <xf numFmtId="44" fontId="13" fillId="4" borderId="1" xfId="5" applyNumberFormat="1" applyFont="1" applyFill="1" applyBorder="1" applyAlignment="1">
      <alignment vertical="center"/>
    </xf>
    <xf numFmtId="0" fontId="7" fillId="4" borderId="0" xfId="5" applyFont="1" applyFill="1" applyAlignment="1">
      <alignment vertical="top"/>
    </xf>
    <xf numFmtId="0" fontId="6" fillId="4" borderId="0" xfId="5" applyFont="1" applyFill="1" applyAlignment="1">
      <alignment vertical="top"/>
    </xf>
    <xf numFmtId="0" fontId="6" fillId="4" borderId="0" xfId="5" applyFont="1" applyFill="1" applyAlignment="1">
      <alignment horizontal="justify" vertical="top" wrapText="1"/>
    </xf>
    <xf numFmtId="0" fontId="12" fillId="4" borderId="0" xfId="5" applyFont="1" applyFill="1" applyAlignment="1">
      <alignment horizontal="justify" vertical="top" wrapText="1"/>
    </xf>
    <xf numFmtId="0" fontId="7" fillId="4" borderId="4" xfId="5" applyFont="1" applyFill="1" applyBorder="1" applyAlignment="1">
      <alignment vertical="center"/>
    </xf>
    <xf numFmtId="0" fontId="7" fillId="4" borderId="5" xfId="5" applyFont="1" applyFill="1" applyBorder="1" applyAlignment="1">
      <alignment vertical="center"/>
    </xf>
    <xf numFmtId="164" fontId="0" fillId="0" borderId="0" xfId="0" applyNumberFormat="1"/>
    <xf numFmtId="0" fontId="0" fillId="6" borderId="1" xfId="0" applyFill="1" applyBorder="1"/>
    <xf numFmtId="0" fontId="0" fillId="6" borderId="1" xfId="0" applyNumberFormat="1" applyFill="1" applyBorder="1" applyAlignment="1">
      <alignment horizontal="center" vertical="top"/>
    </xf>
    <xf numFmtId="0" fontId="0" fillId="6" borderId="1" xfId="0" applyFill="1" applyBorder="1" applyAlignment="1"/>
    <xf numFmtId="0" fontId="0" fillId="6" borderId="1" xfId="0" applyNumberFormat="1" applyFill="1" applyBorder="1"/>
    <xf numFmtId="0" fontId="0" fillId="6" borderId="1" xfId="0" applyFill="1" applyBorder="1" applyAlignment="1">
      <alignment horizontal="center" vertical="top"/>
    </xf>
    <xf numFmtId="164" fontId="5" fillId="6" borderId="1" xfId="3" applyNumberFormat="1" applyFont="1" applyFill="1" applyBorder="1" applyAlignment="1">
      <alignment horizontal="center" vertical="center"/>
    </xf>
    <xf numFmtId="164" fontId="6" fillId="6" borderId="1" xfId="3" applyNumberFormat="1" applyFont="1" applyFill="1" applyBorder="1" applyAlignment="1">
      <alignment horizontal="center" vertical="center"/>
    </xf>
    <xf numFmtId="164" fontId="0" fillId="6" borderId="1" xfId="0" applyNumberFormat="1" applyFill="1" applyBorder="1" applyAlignment="1">
      <alignment vertical="top" wrapText="1"/>
    </xf>
    <xf numFmtId="164" fontId="5" fillId="6" borderId="1" xfId="0" applyNumberFormat="1" applyFont="1" applyFill="1" applyBorder="1" applyAlignment="1">
      <alignment vertical="top" wrapText="1"/>
    </xf>
    <xf numFmtId="164" fontId="0" fillId="6" borderId="1" xfId="0" applyNumberFormat="1" applyFill="1" applyBorder="1"/>
    <xf numFmtId="0" fontId="12" fillId="4" borderId="0" xfId="5" applyFont="1" applyFill="1" applyBorder="1" applyAlignment="1">
      <alignment horizontal="left" vertical="top" wrapText="1"/>
    </xf>
    <xf numFmtId="0" fontId="13" fillId="4" borderId="1" xfId="5" applyFont="1" applyFill="1" applyBorder="1" applyAlignment="1">
      <alignment horizontal="center" vertical="center"/>
    </xf>
    <xf numFmtId="0" fontId="12" fillId="4" borderId="1" xfId="5" applyFont="1" applyFill="1" applyBorder="1" applyAlignment="1">
      <alignment horizontal="center" vertical="center"/>
    </xf>
    <xf numFmtId="0" fontId="12" fillId="4" borderId="1" xfId="5" applyFont="1" applyFill="1" applyBorder="1" applyAlignment="1">
      <alignment vertical="center" wrapText="1"/>
    </xf>
    <xf numFmtId="0" fontId="12" fillId="4" borderId="1" xfId="5" applyFont="1" applyFill="1" applyBorder="1" applyAlignment="1">
      <alignment vertical="center"/>
    </xf>
    <xf numFmtId="0" fontId="13" fillId="4" borderId="1" xfId="5" applyFont="1" applyFill="1" applyBorder="1" applyAlignment="1">
      <alignment vertical="center"/>
    </xf>
    <xf numFmtId="0" fontId="7" fillId="4" borderId="1" xfId="4" applyFont="1" applyFill="1" applyBorder="1" applyAlignment="1">
      <alignment horizontal="center"/>
    </xf>
    <xf numFmtId="0" fontId="7" fillId="4" borderId="1" xfId="5" applyFont="1" applyFill="1" applyBorder="1" applyAlignment="1">
      <alignment horizontal="center" vertical="center"/>
    </xf>
    <xf numFmtId="0" fontId="12" fillId="4" borderId="0" xfId="5" applyFont="1" applyFill="1" applyAlignment="1">
      <alignment horizontal="justify" vertical="top" wrapText="1"/>
    </xf>
    <xf numFmtId="0" fontId="6" fillId="4" borderId="0" xfId="5" applyFont="1" applyFill="1" applyAlignment="1">
      <alignment horizontal="justify" vertical="top" wrapText="1"/>
    </xf>
    <xf numFmtId="0" fontId="12" fillId="4" borderId="0" xfId="5" applyFont="1" applyFill="1" applyBorder="1" applyAlignment="1">
      <alignment horizontal="left" vertical="top" wrapText="1"/>
    </xf>
    <xf numFmtId="0" fontId="12" fillId="4" borderId="0" xfId="5" applyFont="1" applyFill="1" applyAlignment="1">
      <alignment horizontal="left" vertical="center" wrapText="1"/>
    </xf>
    <xf numFmtId="0" fontId="12" fillId="4" borderId="0" xfId="5" applyFont="1" applyFill="1" applyAlignment="1">
      <alignment horizontal="left" vertical="top" wrapText="1"/>
    </xf>
    <xf numFmtId="0" fontId="13" fillId="4" borderId="1" xfId="5" applyFont="1" applyFill="1" applyBorder="1" applyAlignment="1">
      <alignment horizontal="center" vertical="center"/>
    </xf>
  </cellXfs>
  <cellStyles count="29">
    <cellStyle name="Bad" xfId="6" builtinId="27"/>
    <cellStyle name="Comma" xfId="3" builtinId="3"/>
    <cellStyle name="Comma 2" xfId="7"/>
    <cellStyle name="Comma 2 2" xfId="8"/>
    <cellStyle name="Comma 2 3" xfId="10"/>
    <cellStyle name="Comma 2 4" xfId="11"/>
    <cellStyle name="Comma 3" xfId="9"/>
    <cellStyle name="Comma 4" xfId="12"/>
    <cellStyle name="Comma 5" xfId="13"/>
    <cellStyle name="Comma 6" xfId="14"/>
    <cellStyle name="Normal" xfId="0" builtinId="0"/>
    <cellStyle name="Normal 10" xfId="15"/>
    <cellStyle name="Normal 11" xfId="16"/>
    <cellStyle name="Normal 2" xfId="2"/>
    <cellStyle name="Normal 2 2" xfId="4"/>
    <cellStyle name="Normal 3" xfId="17"/>
    <cellStyle name="Normal 3 2" xfId="18"/>
    <cellStyle name="Normal 4" xfId="19"/>
    <cellStyle name="Normal 5" xfId="20"/>
    <cellStyle name="Normal 6" xfId="21"/>
    <cellStyle name="Normal 7" xfId="22"/>
    <cellStyle name="Normal 8" xfId="23"/>
    <cellStyle name="Normal 9" xfId="5"/>
    <cellStyle name="Percent" xfId="1" builtinId="5"/>
    <cellStyle name="Title 2" xfId="24"/>
    <cellStyle name="Title 3" xfId="25"/>
    <cellStyle name="Title 4" xfId="26"/>
    <cellStyle name="Title 5" xfId="27"/>
    <cellStyle name="Title 6" xf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ficiency%20Report/Deficiency%20Report-Reg_Jan'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ech. Report-January 2023"/>
      <sheetName val="Summary Reg-Tech Report"/>
      <sheetName val="Reg-Wise-QC"/>
      <sheetName val="Defi-01-TC &amp; QC"/>
      <sheetName val="Defi Report-12-QC Penalty"/>
      <sheetName val="EA Wise_QC"/>
      <sheetName val="Defi-India Post-TC &amp; QC"/>
      <sheetName val="Defi Report-Indiapost"/>
    </sheetNames>
    <sheetDataSet>
      <sheetData sheetId="0"/>
      <sheetData sheetId="1"/>
      <sheetData sheetId="2"/>
      <sheetData sheetId="3">
        <row r="4">
          <cell r="C4" t="str">
            <v>000</v>
          </cell>
          <cell r="D4">
            <v>5</v>
          </cell>
          <cell r="E4">
            <v>0</v>
          </cell>
          <cell r="F4">
            <v>0</v>
          </cell>
          <cell r="G4">
            <v>2</v>
          </cell>
          <cell r="H4">
            <v>0</v>
          </cell>
          <cell r="I4">
            <v>0</v>
          </cell>
          <cell r="J4">
            <v>1</v>
          </cell>
          <cell r="K4">
            <v>0</v>
          </cell>
          <cell r="L4">
            <v>85</v>
          </cell>
          <cell r="M4">
            <v>0</v>
          </cell>
          <cell r="N4">
            <v>0</v>
          </cell>
          <cell r="O4">
            <v>0</v>
          </cell>
          <cell r="P4">
            <v>0</v>
          </cell>
          <cell r="Q4">
            <v>1</v>
          </cell>
          <cell r="R4">
            <v>0</v>
          </cell>
          <cell r="S4">
            <v>0</v>
          </cell>
          <cell r="T4">
            <v>0</v>
          </cell>
          <cell r="U4">
            <v>0</v>
          </cell>
          <cell r="V4">
            <v>0</v>
          </cell>
          <cell r="W4">
            <v>0</v>
          </cell>
          <cell r="X4">
            <v>5</v>
          </cell>
          <cell r="Y4">
            <v>0</v>
          </cell>
          <cell r="Z4">
            <v>0</v>
          </cell>
          <cell r="AA4">
            <v>2</v>
          </cell>
          <cell r="AB4">
            <v>0</v>
          </cell>
          <cell r="AC4">
            <v>0</v>
          </cell>
          <cell r="AD4">
            <v>1</v>
          </cell>
          <cell r="AE4">
            <v>0</v>
          </cell>
          <cell r="AF4">
            <v>85</v>
          </cell>
        </row>
        <row r="5">
          <cell r="C5" t="str">
            <v>001</v>
          </cell>
          <cell r="D5">
            <v>8370</v>
          </cell>
          <cell r="E5">
            <v>9</v>
          </cell>
          <cell r="F5">
            <v>0</v>
          </cell>
          <cell r="G5">
            <v>185</v>
          </cell>
          <cell r="H5">
            <v>14</v>
          </cell>
          <cell r="I5">
            <v>5</v>
          </cell>
          <cell r="J5">
            <v>47</v>
          </cell>
          <cell r="K5">
            <v>115</v>
          </cell>
          <cell r="L5">
            <v>18825</v>
          </cell>
          <cell r="M5">
            <v>1</v>
          </cell>
          <cell r="N5">
            <v>9</v>
          </cell>
          <cell r="O5">
            <v>0</v>
          </cell>
          <cell r="P5">
            <v>4</v>
          </cell>
          <cell r="Q5">
            <v>1</v>
          </cell>
          <cell r="R5">
            <v>71</v>
          </cell>
          <cell r="S5">
            <v>31</v>
          </cell>
          <cell r="T5">
            <v>73</v>
          </cell>
          <cell r="U5">
            <v>1</v>
          </cell>
          <cell r="V5">
            <v>31</v>
          </cell>
          <cell r="W5">
            <v>73</v>
          </cell>
          <cell r="X5">
            <v>8371</v>
          </cell>
          <cell r="Y5">
            <v>9</v>
          </cell>
          <cell r="Z5">
            <v>0</v>
          </cell>
          <cell r="AA5">
            <v>185</v>
          </cell>
          <cell r="AB5">
            <v>0</v>
          </cell>
          <cell r="AC5">
            <v>4</v>
          </cell>
          <cell r="AD5">
            <v>1</v>
          </cell>
          <cell r="AE5">
            <v>71</v>
          </cell>
          <cell r="AF5">
            <v>18856</v>
          </cell>
        </row>
        <row r="6">
          <cell r="C6">
            <v>101</v>
          </cell>
          <cell r="D6">
            <v>10</v>
          </cell>
          <cell r="E6">
            <v>0</v>
          </cell>
          <cell r="F6">
            <v>0</v>
          </cell>
          <cell r="G6">
            <v>9</v>
          </cell>
          <cell r="H6">
            <v>0</v>
          </cell>
          <cell r="I6">
            <v>0</v>
          </cell>
          <cell r="J6">
            <v>1</v>
          </cell>
          <cell r="K6">
            <v>0</v>
          </cell>
          <cell r="L6">
            <v>270</v>
          </cell>
          <cell r="M6">
            <v>0</v>
          </cell>
          <cell r="N6">
            <v>0</v>
          </cell>
          <cell r="O6">
            <v>0</v>
          </cell>
          <cell r="P6">
            <v>0</v>
          </cell>
          <cell r="Q6">
            <v>1</v>
          </cell>
          <cell r="R6">
            <v>0</v>
          </cell>
          <cell r="S6">
            <v>0</v>
          </cell>
          <cell r="T6">
            <v>0</v>
          </cell>
          <cell r="U6">
            <v>0</v>
          </cell>
          <cell r="V6">
            <v>0</v>
          </cell>
          <cell r="W6">
            <v>0</v>
          </cell>
          <cell r="X6">
            <v>10</v>
          </cell>
          <cell r="Y6">
            <v>0</v>
          </cell>
          <cell r="Z6">
            <v>0</v>
          </cell>
          <cell r="AA6">
            <v>9</v>
          </cell>
          <cell r="AB6">
            <v>0</v>
          </cell>
          <cell r="AC6">
            <v>0</v>
          </cell>
          <cell r="AD6">
            <v>1</v>
          </cell>
          <cell r="AE6">
            <v>0</v>
          </cell>
          <cell r="AF6">
            <v>270</v>
          </cell>
        </row>
        <row r="7">
          <cell r="C7">
            <v>102</v>
          </cell>
          <cell r="D7">
            <v>308</v>
          </cell>
          <cell r="E7">
            <v>1</v>
          </cell>
          <cell r="F7">
            <v>0</v>
          </cell>
          <cell r="G7">
            <v>71</v>
          </cell>
          <cell r="H7">
            <v>1</v>
          </cell>
          <cell r="I7">
            <v>0</v>
          </cell>
          <cell r="J7">
            <v>7</v>
          </cell>
          <cell r="K7">
            <v>15</v>
          </cell>
          <cell r="L7">
            <v>2758</v>
          </cell>
          <cell r="M7">
            <v>1</v>
          </cell>
          <cell r="N7">
            <v>1</v>
          </cell>
          <cell r="O7">
            <v>0</v>
          </cell>
          <cell r="P7">
            <v>0</v>
          </cell>
          <cell r="Q7">
            <v>3</v>
          </cell>
          <cell r="R7">
            <v>5</v>
          </cell>
          <cell r="S7">
            <v>8</v>
          </cell>
          <cell r="T7">
            <v>6</v>
          </cell>
          <cell r="U7">
            <v>1</v>
          </cell>
          <cell r="V7">
            <v>8</v>
          </cell>
          <cell r="W7">
            <v>6</v>
          </cell>
          <cell r="X7">
            <v>309</v>
          </cell>
          <cell r="Y7">
            <v>1</v>
          </cell>
          <cell r="Z7">
            <v>0</v>
          </cell>
          <cell r="AA7">
            <v>71</v>
          </cell>
          <cell r="AB7">
            <v>0</v>
          </cell>
          <cell r="AC7">
            <v>0</v>
          </cell>
          <cell r="AD7">
            <v>3</v>
          </cell>
          <cell r="AE7">
            <v>5</v>
          </cell>
          <cell r="AF7">
            <v>2766</v>
          </cell>
        </row>
        <row r="8">
          <cell r="C8">
            <v>103</v>
          </cell>
          <cell r="D8">
            <v>1305</v>
          </cell>
          <cell r="E8">
            <v>9</v>
          </cell>
          <cell r="F8">
            <v>0</v>
          </cell>
          <cell r="G8">
            <v>179</v>
          </cell>
          <cell r="H8">
            <v>7</v>
          </cell>
          <cell r="I8">
            <v>1</v>
          </cell>
          <cell r="J8">
            <v>14</v>
          </cell>
          <cell r="K8">
            <v>37</v>
          </cell>
          <cell r="L8">
            <v>5941</v>
          </cell>
          <cell r="M8">
            <v>1</v>
          </cell>
          <cell r="N8">
            <v>9</v>
          </cell>
          <cell r="O8">
            <v>0</v>
          </cell>
          <cell r="P8">
            <v>0</v>
          </cell>
          <cell r="Q8">
            <v>0</v>
          </cell>
          <cell r="R8">
            <v>21</v>
          </cell>
          <cell r="S8">
            <v>11</v>
          </cell>
          <cell r="T8">
            <v>26</v>
          </cell>
          <cell r="U8">
            <v>1</v>
          </cell>
          <cell r="V8">
            <v>11</v>
          </cell>
          <cell r="W8">
            <v>26</v>
          </cell>
          <cell r="X8">
            <v>1306</v>
          </cell>
          <cell r="Y8">
            <v>9</v>
          </cell>
          <cell r="Z8">
            <v>0</v>
          </cell>
          <cell r="AA8">
            <v>179</v>
          </cell>
          <cell r="AB8">
            <v>0</v>
          </cell>
          <cell r="AC8">
            <v>0</v>
          </cell>
          <cell r="AD8">
            <v>0</v>
          </cell>
          <cell r="AE8">
            <v>21</v>
          </cell>
          <cell r="AF8">
            <v>5952</v>
          </cell>
        </row>
        <row r="9">
          <cell r="C9">
            <v>105</v>
          </cell>
          <cell r="D9">
            <v>65</v>
          </cell>
          <cell r="E9">
            <v>0</v>
          </cell>
          <cell r="F9">
            <v>0</v>
          </cell>
          <cell r="G9">
            <v>9</v>
          </cell>
          <cell r="H9">
            <v>0</v>
          </cell>
          <cell r="I9">
            <v>0</v>
          </cell>
          <cell r="J9">
            <v>3</v>
          </cell>
          <cell r="K9">
            <v>3</v>
          </cell>
          <cell r="L9">
            <v>701</v>
          </cell>
          <cell r="M9">
            <v>0</v>
          </cell>
          <cell r="N9">
            <v>0</v>
          </cell>
          <cell r="O9">
            <v>0</v>
          </cell>
          <cell r="P9">
            <v>0</v>
          </cell>
          <cell r="Q9">
            <v>0</v>
          </cell>
          <cell r="R9">
            <v>1</v>
          </cell>
          <cell r="S9">
            <v>3</v>
          </cell>
          <cell r="T9">
            <v>2</v>
          </cell>
          <cell r="U9">
            <v>0</v>
          </cell>
          <cell r="V9">
            <v>3</v>
          </cell>
          <cell r="W9">
            <v>2</v>
          </cell>
          <cell r="X9">
            <v>65</v>
          </cell>
          <cell r="Y9">
            <v>0</v>
          </cell>
          <cell r="Z9">
            <v>0</v>
          </cell>
          <cell r="AA9">
            <v>9</v>
          </cell>
          <cell r="AB9">
            <v>0</v>
          </cell>
          <cell r="AC9">
            <v>0</v>
          </cell>
          <cell r="AD9">
            <v>0</v>
          </cell>
          <cell r="AE9">
            <v>1</v>
          </cell>
          <cell r="AF9">
            <v>704</v>
          </cell>
        </row>
        <row r="10">
          <cell r="C10">
            <v>106</v>
          </cell>
          <cell r="D10">
            <v>1933</v>
          </cell>
          <cell r="E10">
            <v>3</v>
          </cell>
          <cell r="F10">
            <v>1</v>
          </cell>
          <cell r="G10">
            <v>181</v>
          </cell>
          <cell r="H10">
            <v>6</v>
          </cell>
          <cell r="I10">
            <v>2</v>
          </cell>
          <cell r="J10">
            <v>39</v>
          </cell>
          <cell r="K10">
            <v>80</v>
          </cell>
          <cell r="L10">
            <v>10954</v>
          </cell>
          <cell r="M10">
            <v>0</v>
          </cell>
          <cell r="N10">
            <v>3</v>
          </cell>
          <cell r="O10">
            <v>0</v>
          </cell>
          <cell r="P10">
            <v>2</v>
          </cell>
          <cell r="Q10">
            <v>1</v>
          </cell>
          <cell r="R10">
            <v>52</v>
          </cell>
          <cell r="S10">
            <v>27</v>
          </cell>
          <cell r="T10">
            <v>45</v>
          </cell>
          <cell r="U10">
            <v>0</v>
          </cell>
          <cell r="V10">
            <v>27</v>
          </cell>
          <cell r="W10">
            <v>45</v>
          </cell>
          <cell r="X10">
            <v>1933</v>
          </cell>
          <cell r="Y10">
            <v>3</v>
          </cell>
          <cell r="Z10">
            <v>1</v>
          </cell>
          <cell r="AA10">
            <v>181</v>
          </cell>
          <cell r="AB10">
            <v>0</v>
          </cell>
          <cell r="AC10">
            <v>2</v>
          </cell>
          <cell r="AD10">
            <v>1</v>
          </cell>
          <cell r="AE10">
            <v>52</v>
          </cell>
          <cell r="AF10">
            <v>10981</v>
          </cell>
        </row>
        <row r="11">
          <cell r="C11">
            <v>108</v>
          </cell>
          <cell r="D11">
            <v>2843</v>
          </cell>
          <cell r="E11">
            <v>2</v>
          </cell>
          <cell r="F11">
            <v>0</v>
          </cell>
          <cell r="G11">
            <v>477</v>
          </cell>
          <cell r="H11">
            <v>14</v>
          </cell>
          <cell r="I11">
            <v>2</v>
          </cell>
          <cell r="J11">
            <v>53</v>
          </cell>
          <cell r="K11">
            <v>120</v>
          </cell>
          <cell r="L11">
            <v>26930</v>
          </cell>
          <cell r="M11">
            <v>1</v>
          </cell>
          <cell r="N11">
            <v>2</v>
          </cell>
          <cell r="O11">
            <v>4</v>
          </cell>
          <cell r="P11">
            <v>1</v>
          </cell>
          <cell r="Q11">
            <v>10</v>
          </cell>
          <cell r="R11">
            <v>45</v>
          </cell>
          <cell r="S11">
            <v>64</v>
          </cell>
          <cell r="T11">
            <v>64</v>
          </cell>
          <cell r="U11">
            <v>1</v>
          </cell>
          <cell r="V11">
            <v>64</v>
          </cell>
          <cell r="W11">
            <v>64</v>
          </cell>
          <cell r="X11">
            <v>2844</v>
          </cell>
          <cell r="Y11">
            <v>2</v>
          </cell>
          <cell r="Z11">
            <v>0</v>
          </cell>
          <cell r="AA11">
            <v>477</v>
          </cell>
          <cell r="AB11">
            <v>4</v>
          </cell>
          <cell r="AC11">
            <v>1</v>
          </cell>
          <cell r="AD11">
            <v>10</v>
          </cell>
          <cell r="AE11">
            <v>45</v>
          </cell>
          <cell r="AF11">
            <v>26994</v>
          </cell>
        </row>
        <row r="12">
          <cell r="C12">
            <v>111</v>
          </cell>
          <cell r="D12">
            <v>12</v>
          </cell>
          <cell r="E12">
            <v>0</v>
          </cell>
          <cell r="F12">
            <v>0</v>
          </cell>
          <cell r="G12">
            <v>2</v>
          </cell>
          <cell r="H12">
            <v>0</v>
          </cell>
          <cell r="I12">
            <v>0</v>
          </cell>
          <cell r="J12">
            <v>1</v>
          </cell>
          <cell r="K12">
            <v>2</v>
          </cell>
          <cell r="L12">
            <v>489</v>
          </cell>
          <cell r="M12">
            <v>0</v>
          </cell>
          <cell r="N12">
            <v>0</v>
          </cell>
          <cell r="O12">
            <v>0</v>
          </cell>
          <cell r="P12">
            <v>0</v>
          </cell>
          <cell r="Q12">
            <v>0</v>
          </cell>
          <cell r="R12">
            <v>2</v>
          </cell>
          <cell r="S12">
            <v>0</v>
          </cell>
          <cell r="T12">
            <v>1</v>
          </cell>
          <cell r="U12">
            <v>0</v>
          </cell>
          <cell r="V12">
            <v>0</v>
          </cell>
          <cell r="W12">
            <v>1</v>
          </cell>
          <cell r="X12">
            <v>12</v>
          </cell>
          <cell r="Y12">
            <v>0</v>
          </cell>
          <cell r="Z12">
            <v>0</v>
          </cell>
          <cell r="AA12">
            <v>2</v>
          </cell>
          <cell r="AB12">
            <v>0</v>
          </cell>
          <cell r="AC12">
            <v>0</v>
          </cell>
          <cell r="AD12">
            <v>0</v>
          </cell>
          <cell r="AE12">
            <v>2</v>
          </cell>
          <cell r="AF12">
            <v>489</v>
          </cell>
        </row>
        <row r="13">
          <cell r="C13">
            <v>116</v>
          </cell>
          <cell r="D13">
            <v>29</v>
          </cell>
          <cell r="E13">
            <v>0</v>
          </cell>
          <cell r="F13">
            <v>0</v>
          </cell>
          <cell r="G13">
            <v>3</v>
          </cell>
          <cell r="H13">
            <v>0</v>
          </cell>
          <cell r="I13">
            <v>0</v>
          </cell>
          <cell r="J13">
            <v>1</v>
          </cell>
          <cell r="K13">
            <v>0</v>
          </cell>
          <cell r="L13">
            <v>555</v>
          </cell>
          <cell r="M13">
            <v>0</v>
          </cell>
          <cell r="N13">
            <v>0</v>
          </cell>
          <cell r="O13">
            <v>0</v>
          </cell>
          <cell r="P13">
            <v>0</v>
          </cell>
          <cell r="Q13">
            <v>0</v>
          </cell>
          <cell r="R13">
            <v>0</v>
          </cell>
          <cell r="S13">
            <v>0</v>
          </cell>
          <cell r="T13">
            <v>1</v>
          </cell>
          <cell r="U13">
            <v>0</v>
          </cell>
          <cell r="V13">
            <v>0</v>
          </cell>
          <cell r="W13">
            <v>1</v>
          </cell>
          <cell r="X13">
            <v>29</v>
          </cell>
          <cell r="Y13">
            <v>0</v>
          </cell>
          <cell r="Z13">
            <v>0</v>
          </cell>
          <cell r="AA13">
            <v>3</v>
          </cell>
          <cell r="AB13">
            <v>0</v>
          </cell>
          <cell r="AC13">
            <v>0</v>
          </cell>
          <cell r="AD13">
            <v>0</v>
          </cell>
          <cell r="AE13">
            <v>0</v>
          </cell>
          <cell r="AF13">
            <v>555</v>
          </cell>
        </row>
        <row r="14">
          <cell r="C14">
            <v>118</v>
          </cell>
          <cell r="D14">
            <v>321</v>
          </cell>
          <cell r="E14">
            <v>0</v>
          </cell>
          <cell r="F14">
            <v>0</v>
          </cell>
          <cell r="G14">
            <v>46</v>
          </cell>
          <cell r="H14">
            <v>1</v>
          </cell>
          <cell r="I14">
            <v>1</v>
          </cell>
          <cell r="J14">
            <v>4</v>
          </cell>
          <cell r="K14">
            <v>33</v>
          </cell>
          <cell r="L14">
            <v>6802</v>
          </cell>
          <cell r="M14">
            <v>0</v>
          </cell>
          <cell r="N14">
            <v>0</v>
          </cell>
          <cell r="O14">
            <v>1</v>
          </cell>
          <cell r="P14">
            <v>1</v>
          </cell>
          <cell r="Q14">
            <v>0</v>
          </cell>
          <cell r="R14">
            <v>23</v>
          </cell>
          <cell r="S14">
            <v>11</v>
          </cell>
          <cell r="T14">
            <v>3</v>
          </cell>
          <cell r="U14">
            <v>0</v>
          </cell>
          <cell r="V14">
            <v>11</v>
          </cell>
          <cell r="W14">
            <v>3</v>
          </cell>
          <cell r="X14">
            <v>321</v>
          </cell>
          <cell r="Y14">
            <v>0</v>
          </cell>
          <cell r="Z14">
            <v>0</v>
          </cell>
          <cell r="AA14">
            <v>46</v>
          </cell>
          <cell r="AB14">
            <v>1</v>
          </cell>
          <cell r="AC14">
            <v>1</v>
          </cell>
          <cell r="AD14">
            <v>0</v>
          </cell>
          <cell r="AE14">
            <v>23</v>
          </cell>
          <cell r="AF14">
            <v>6813</v>
          </cell>
        </row>
        <row r="15">
          <cell r="C15">
            <v>124</v>
          </cell>
          <cell r="D15">
            <v>244</v>
          </cell>
          <cell r="E15">
            <v>0</v>
          </cell>
          <cell r="F15">
            <v>0</v>
          </cell>
          <cell r="G15">
            <v>104</v>
          </cell>
          <cell r="H15">
            <v>4</v>
          </cell>
          <cell r="I15">
            <v>1</v>
          </cell>
          <cell r="J15">
            <v>6</v>
          </cell>
          <cell r="K15">
            <v>14</v>
          </cell>
          <cell r="L15">
            <v>4957</v>
          </cell>
          <cell r="M15">
            <v>0</v>
          </cell>
          <cell r="N15">
            <v>0</v>
          </cell>
          <cell r="O15">
            <v>0</v>
          </cell>
          <cell r="P15">
            <v>0</v>
          </cell>
          <cell r="Q15">
            <v>0</v>
          </cell>
          <cell r="R15">
            <v>7</v>
          </cell>
          <cell r="S15">
            <v>7</v>
          </cell>
          <cell r="T15">
            <v>11</v>
          </cell>
          <cell r="U15">
            <v>0</v>
          </cell>
          <cell r="V15">
            <v>7</v>
          </cell>
          <cell r="W15">
            <v>11</v>
          </cell>
          <cell r="X15">
            <v>244</v>
          </cell>
          <cell r="Y15">
            <v>0</v>
          </cell>
          <cell r="Z15">
            <v>0</v>
          </cell>
          <cell r="AA15">
            <v>104</v>
          </cell>
          <cell r="AB15">
            <v>0</v>
          </cell>
          <cell r="AC15">
            <v>0</v>
          </cell>
          <cell r="AD15">
            <v>0</v>
          </cell>
          <cell r="AE15">
            <v>7</v>
          </cell>
          <cell r="AF15">
            <v>4964</v>
          </cell>
        </row>
        <row r="16">
          <cell r="C16">
            <v>125</v>
          </cell>
          <cell r="D16">
            <v>11</v>
          </cell>
          <cell r="E16">
            <v>0</v>
          </cell>
          <cell r="F16">
            <v>0</v>
          </cell>
          <cell r="G16">
            <v>0</v>
          </cell>
          <cell r="H16">
            <v>0</v>
          </cell>
          <cell r="I16">
            <v>0</v>
          </cell>
          <cell r="J16">
            <v>0</v>
          </cell>
          <cell r="K16">
            <v>0</v>
          </cell>
          <cell r="L16">
            <v>42</v>
          </cell>
          <cell r="U16">
            <v>0</v>
          </cell>
          <cell r="V16">
            <v>0</v>
          </cell>
          <cell r="W16">
            <v>0</v>
          </cell>
          <cell r="X16">
            <v>11</v>
          </cell>
          <cell r="Y16">
            <v>0</v>
          </cell>
          <cell r="Z16">
            <v>0</v>
          </cell>
          <cell r="AA16">
            <v>0</v>
          </cell>
          <cell r="AB16">
            <v>0</v>
          </cell>
          <cell r="AC16">
            <v>0</v>
          </cell>
          <cell r="AD16">
            <v>0</v>
          </cell>
          <cell r="AE16">
            <v>0</v>
          </cell>
          <cell r="AF16">
            <v>42</v>
          </cell>
        </row>
        <row r="17">
          <cell r="C17">
            <v>126</v>
          </cell>
          <cell r="D17">
            <v>18</v>
          </cell>
          <cell r="E17">
            <v>0</v>
          </cell>
          <cell r="F17">
            <v>0</v>
          </cell>
          <cell r="G17">
            <v>6</v>
          </cell>
          <cell r="H17">
            <v>2</v>
          </cell>
          <cell r="I17">
            <v>0</v>
          </cell>
          <cell r="J17">
            <v>0</v>
          </cell>
          <cell r="K17">
            <v>0</v>
          </cell>
          <cell r="L17">
            <v>66</v>
          </cell>
          <cell r="M17">
            <v>0</v>
          </cell>
          <cell r="N17">
            <v>0</v>
          </cell>
          <cell r="O17">
            <v>0</v>
          </cell>
          <cell r="P17">
            <v>0</v>
          </cell>
          <cell r="Q17">
            <v>0</v>
          </cell>
          <cell r="R17">
            <v>0</v>
          </cell>
          <cell r="S17">
            <v>0</v>
          </cell>
          <cell r="T17">
            <v>2</v>
          </cell>
          <cell r="U17">
            <v>0</v>
          </cell>
          <cell r="V17">
            <v>0</v>
          </cell>
          <cell r="W17">
            <v>2</v>
          </cell>
          <cell r="X17">
            <v>18</v>
          </cell>
          <cell r="Y17">
            <v>0</v>
          </cell>
          <cell r="Z17">
            <v>0</v>
          </cell>
          <cell r="AA17">
            <v>6</v>
          </cell>
          <cell r="AB17">
            <v>0</v>
          </cell>
          <cell r="AC17">
            <v>0</v>
          </cell>
          <cell r="AD17">
            <v>0</v>
          </cell>
          <cell r="AE17">
            <v>0</v>
          </cell>
          <cell r="AF17">
            <v>66</v>
          </cell>
        </row>
        <row r="18">
          <cell r="C18">
            <v>127</v>
          </cell>
          <cell r="D18">
            <v>4696</v>
          </cell>
          <cell r="E18">
            <v>15</v>
          </cell>
          <cell r="F18">
            <v>0</v>
          </cell>
          <cell r="G18">
            <v>950</v>
          </cell>
          <cell r="H18">
            <v>19</v>
          </cell>
          <cell r="I18">
            <v>1</v>
          </cell>
          <cell r="J18">
            <v>42</v>
          </cell>
          <cell r="K18">
            <v>111</v>
          </cell>
          <cell r="L18">
            <v>39415</v>
          </cell>
          <cell r="M18">
            <v>2</v>
          </cell>
          <cell r="N18">
            <v>15</v>
          </cell>
          <cell r="O18">
            <v>0</v>
          </cell>
          <cell r="P18">
            <v>1</v>
          </cell>
          <cell r="Q18">
            <v>0</v>
          </cell>
          <cell r="R18">
            <v>57</v>
          </cell>
          <cell r="S18">
            <v>49</v>
          </cell>
          <cell r="T18">
            <v>64</v>
          </cell>
          <cell r="U18">
            <v>2</v>
          </cell>
          <cell r="V18">
            <v>49</v>
          </cell>
          <cell r="W18">
            <v>64</v>
          </cell>
          <cell r="X18">
            <v>4698</v>
          </cell>
          <cell r="Y18">
            <v>15</v>
          </cell>
          <cell r="Z18">
            <v>0</v>
          </cell>
          <cell r="AA18">
            <v>950</v>
          </cell>
          <cell r="AB18">
            <v>0</v>
          </cell>
          <cell r="AC18">
            <v>1</v>
          </cell>
          <cell r="AD18">
            <v>0</v>
          </cell>
          <cell r="AE18">
            <v>57</v>
          </cell>
          <cell r="AF18">
            <v>39464</v>
          </cell>
        </row>
        <row r="19">
          <cell r="C19">
            <v>129</v>
          </cell>
          <cell r="D19">
            <v>476</v>
          </cell>
          <cell r="E19">
            <v>2</v>
          </cell>
          <cell r="F19">
            <v>0</v>
          </cell>
          <cell r="G19">
            <v>14</v>
          </cell>
          <cell r="H19">
            <v>1</v>
          </cell>
          <cell r="I19">
            <v>1</v>
          </cell>
          <cell r="J19">
            <v>3</v>
          </cell>
          <cell r="K19">
            <v>3</v>
          </cell>
          <cell r="L19">
            <v>1235</v>
          </cell>
          <cell r="M19">
            <v>1</v>
          </cell>
          <cell r="N19">
            <v>2</v>
          </cell>
          <cell r="O19">
            <v>0</v>
          </cell>
          <cell r="P19">
            <v>1</v>
          </cell>
          <cell r="Q19">
            <v>0</v>
          </cell>
          <cell r="R19">
            <v>1</v>
          </cell>
          <cell r="S19">
            <v>1</v>
          </cell>
          <cell r="T19">
            <v>4</v>
          </cell>
          <cell r="U19">
            <v>1</v>
          </cell>
          <cell r="V19">
            <v>1</v>
          </cell>
          <cell r="W19">
            <v>4</v>
          </cell>
          <cell r="X19">
            <v>477</v>
          </cell>
          <cell r="Y19">
            <v>2</v>
          </cell>
          <cell r="Z19">
            <v>0</v>
          </cell>
          <cell r="AA19">
            <v>14</v>
          </cell>
          <cell r="AB19">
            <v>0</v>
          </cell>
          <cell r="AC19">
            <v>1</v>
          </cell>
          <cell r="AD19">
            <v>0</v>
          </cell>
          <cell r="AE19">
            <v>1</v>
          </cell>
          <cell r="AF19">
            <v>1236</v>
          </cell>
        </row>
        <row r="20">
          <cell r="C20">
            <v>130</v>
          </cell>
          <cell r="D20">
            <v>24</v>
          </cell>
          <cell r="E20">
            <v>0</v>
          </cell>
          <cell r="F20">
            <v>0</v>
          </cell>
          <cell r="G20">
            <v>4</v>
          </cell>
          <cell r="H20">
            <v>0</v>
          </cell>
          <cell r="I20">
            <v>0</v>
          </cell>
          <cell r="J20">
            <v>1</v>
          </cell>
          <cell r="K20">
            <v>0</v>
          </cell>
          <cell r="L20">
            <v>230</v>
          </cell>
          <cell r="M20">
            <v>0</v>
          </cell>
          <cell r="N20">
            <v>0</v>
          </cell>
          <cell r="O20">
            <v>0</v>
          </cell>
          <cell r="P20">
            <v>0</v>
          </cell>
          <cell r="Q20">
            <v>0</v>
          </cell>
          <cell r="R20">
            <v>0</v>
          </cell>
          <cell r="S20">
            <v>0</v>
          </cell>
          <cell r="T20">
            <v>1</v>
          </cell>
          <cell r="U20">
            <v>0</v>
          </cell>
          <cell r="V20">
            <v>0</v>
          </cell>
          <cell r="W20">
            <v>1</v>
          </cell>
          <cell r="X20">
            <v>24</v>
          </cell>
          <cell r="Y20">
            <v>0</v>
          </cell>
          <cell r="Z20">
            <v>0</v>
          </cell>
          <cell r="AA20">
            <v>4</v>
          </cell>
          <cell r="AB20">
            <v>0</v>
          </cell>
          <cell r="AC20">
            <v>0</v>
          </cell>
          <cell r="AD20">
            <v>0</v>
          </cell>
          <cell r="AE20">
            <v>0</v>
          </cell>
          <cell r="AF20">
            <v>230</v>
          </cell>
        </row>
        <row r="21">
          <cell r="C21">
            <v>132</v>
          </cell>
          <cell r="D21">
            <v>1571</v>
          </cell>
          <cell r="E21">
            <v>3</v>
          </cell>
          <cell r="F21">
            <v>1</v>
          </cell>
          <cell r="G21">
            <v>308</v>
          </cell>
          <cell r="H21">
            <v>6</v>
          </cell>
          <cell r="I21">
            <v>2</v>
          </cell>
          <cell r="J21">
            <v>25</v>
          </cell>
          <cell r="K21">
            <v>43</v>
          </cell>
          <cell r="L21">
            <v>9177</v>
          </cell>
          <cell r="M21">
            <v>0</v>
          </cell>
          <cell r="N21">
            <v>3</v>
          </cell>
          <cell r="O21">
            <v>0</v>
          </cell>
          <cell r="P21">
            <v>1</v>
          </cell>
          <cell r="Q21">
            <v>1</v>
          </cell>
          <cell r="R21">
            <v>12</v>
          </cell>
          <cell r="S21">
            <v>20</v>
          </cell>
          <cell r="T21">
            <v>42</v>
          </cell>
          <cell r="U21">
            <v>0</v>
          </cell>
          <cell r="V21">
            <v>20</v>
          </cell>
          <cell r="W21">
            <v>42</v>
          </cell>
          <cell r="X21">
            <v>1571</v>
          </cell>
          <cell r="Y21">
            <v>3</v>
          </cell>
          <cell r="Z21">
            <v>1</v>
          </cell>
          <cell r="AA21">
            <v>308</v>
          </cell>
          <cell r="AB21">
            <v>0</v>
          </cell>
          <cell r="AC21">
            <v>1</v>
          </cell>
          <cell r="AD21">
            <v>1</v>
          </cell>
          <cell r="AE21">
            <v>12</v>
          </cell>
          <cell r="AF21">
            <v>9197</v>
          </cell>
        </row>
        <row r="22">
          <cell r="C22">
            <v>134</v>
          </cell>
          <cell r="D22">
            <v>11</v>
          </cell>
          <cell r="E22">
            <v>1</v>
          </cell>
          <cell r="F22">
            <v>0</v>
          </cell>
          <cell r="G22">
            <v>8</v>
          </cell>
          <cell r="H22">
            <v>0</v>
          </cell>
          <cell r="I22">
            <v>0</v>
          </cell>
          <cell r="J22">
            <v>1</v>
          </cell>
          <cell r="K22">
            <v>2</v>
          </cell>
          <cell r="L22">
            <v>398</v>
          </cell>
          <cell r="M22">
            <v>0</v>
          </cell>
          <cell r="N22">
            <v>1</v>
          </cell>
          <cell r="O22">
            <v>0</v>
          </cell>
          <cell r="P22">
            <v>0</v>
          </cell>
          <cell r="Q22">
            <v>0</v>
          </cell>
          <cell r="R22">
            <v>2</v>
          </cell>
          <cell r="S22">
            <v>0</v>
          </cell>
          <cell r="T22">
            <v>1</v>
          </cell>
          <cell r="U22">
            <v>0</v>
          </cell>
          <cell r="V22">
            <v>0</v>
          </cell>
          <cell r="W22">
            <v>1</v>
          </cell>
          <cell r="X22">
            <v>11</v>
          </cell>
          <cell r="Y22">
            <v>1</v>
          </cell>
          <cell r="Z22">
            <v>0</v>
          </cell>
          <cell r="AA22">
            <v>8</v>
          </cell>
          <cell r="AB22">
            <v>0</v>
          </cell>
          <cell r="AC22">
            <v>0</v>
          </cell>
          <cell r="AD22">
            <v>0</v>
          </cell>
          <cell r="AE22">
            <v>2</v>
          </cell>
          <cell r="AF22">
            <v>398</v>
          </cell>
        </row>
        <row r="23">
          <cell r="C23">
            <v>135</v>
          </cell>
          <cell r="D23">
            <v>6</v>
          </cell>
          <cell r="E23">
            <v>0</v>
          </cell>
          <cell r="F23">
            <v>0</v>
          </cell>
          <cell r="G23">
            <v>1</v>
          </cell>
          <cell r="H23">
            <v>0</v>
          </cell>
          <cell r="I23">
            <v>0</v>
          </cell>
          <cell r="J23">
            <v>0</v>
          </cell>
          <cell r="K23">
            <v>0</v>
          </cell>
          <cell r="L23">
            <v>49</v>
          </cell>
          <cell r="U23">
            <v>0</v>
          </cell>
          <cell r="V23">
            <v>0</v>
          </cell>
          <cell r="W23">
            <v>0</v>
          </cell>
          <cell r="X23">
            <v>6</v>
          </cell>
          <cell r="Y23">
            <v>0</v>
          </cell>
          <cell r="Z23">
            <v>0</v>
          </cell>
          <cell r="AA23">
            <v>1</v>
          </cell>
          <cell r="AB23">
            <v>0</v>
          </cell>
          <cell r="AC23">
            <v>0</v>
          </cell>
          <cell r="AD23">
            <v>0</v>
          </cell>
          <cell r="AE23">
            <v>0</v>
          </cell>
          <cell r="AF23">
            <v>49</v>
          </cell>
        </row>
        <row r="24">
          <cell r="C24">
            <v>138</v>
          </cell>
          <cell r="D24">
            <v>60</v>
          </cell>
          <cell r="E24">
            <v>0</v>
          </cell>
          <cell r="F24">
            <v>0</v>
          </cell>
          <cell r="G24">
            <v>6</v>
          </cell>
          <cell r="H24">
            <v>0</v>
          </cell>
          <cell r="I24">
            <v>0</v>
          </cell>
          <cell r="J24">
            <v>1</v>
          </cell>
          <cell r="K24">
            <v>2</v>
          </cell>
          <cell r="L24">
            <v>366</v>
          </cell>
          <cell r="M24">
            <v>0</v>
          </cell>
          <cell r="N24">
            <v>0</v>
          </cell>
          <cell r="O24">
            <v>0</v>
          </cell>
          <cell r="P24">
            <v>0</v>
          </cell>
          <cell r="Q24">
            <v>0</v>
          </cell>
          <cell r="R24">
            <v>1</v>
          </cell>
          <cell r="S24">
            <v>1</v>
          </cell>
          <cell r="T24">
            <v>1</v>
          </cell>
          <cell r="U24">
            <v>0</v>
          </cell>
          <cell r="V24">
            <v>1</v>
          </cell>
          <cell r="W24">
            <v>1</v>
          </cell>
          <cell r="X24">
            <v>60</v>
          </cell>
          <cell r="Y24">
            <v>0</v>
          </cell>
          <cell r="Z24">
            <v>0</v>
          </cell>
          <cell r="AA24">
            <v>6</v>
          </cell>
          <cell r="AB24">
            <v>0</v>
          </cell>
          <cell r="AC24">
            <v>0</v>
          </cell>
          <cell r="AD24">
            <v>0</v>
          </cell>
          <cell r="AE24">
            <v>1</v>
          </cell>
          <cell r="AF24">
            <v>367</v>
          </cell>
        </row>
        <row r="25">
          <cell r="C25">
            <v>143</v>
          </cell>
          <cell r="D25">
            <v>1392</v>
          </cell>
          <cell r="E25">
            <v>2</v>
          </cell>
          <cell r="F25">
            <v>0</v>
          </cell>
          <cell r="G25">
            <v>86</v>
          </cell>
          <cell r="H25">
            <v>2</v>
          </cell>
          <cell r="I25">
            <v>0</v>
          </cell>
          <cell r="J25">
            <v>6</v>
          </cell>
          <cell r="K25">
            <v>19</v>
          </cell>
          <cell r="L25">
            <v>7640</v>
          </cell>
          <cell r="M25">
            <v>0</v>
          </cell>
          <cell r="N25">
            <v>2</v>
          </cell>
          <cell r="O25">
            <v>0</v>
          </cell>
          <cell r="P25">
            <v>0</v>
          </cell>
          <cell r="Q25">
            <v>0</v>
          </cell>
          <cell r="R25">
            <v>9</v>
          </cell>
          <cell r="S25">
            <v>5</v>
          </cell>
          <cell r="T25">
            <v>13</v>
          </cell>
          <cell r="U25">
            <v>0</v>
          </cell>
          <cell r="V25">
            <v>5</v>
          </cell>
          <cell r="W25">
            <v>13</v>
          </cell>
          <cell r="X25">
            <v>1392</v>
          </cell>
          <cell r="Y25">
            <v>2</v>
          </cell>
          <cell r="Z25">
            <v>0</v>
          </cell>
          <cell r="AA25">
            <v>86</v>
          </cell>
          <cell r="AB25">
            <v>0</v>
          </cell>
          <cell r="AC25">
            <v>0</v>
          </cell>
          <cell r="AD25">
            <v>0</v>
          </cell>
          <cell r="AE25">
            <v>9</v>
          </cell>
          <cell r="AF25">
            <v>7645</v>
          </cell>
        </row>
        <row r="26">
          <cell r="C26">
            <v>166</v>
          </cell>
          <cell r="D26">
            <v>12</v>
          </cell>
          <cell r="E26">
            <v>0</v>
          </cell>
          <cell r="F26">
            <v>0</v>
          </cell>
          <cell r="G26">
            <v>5</v>
          </cell>
          <cell r="H26">
            <v>0</v>
          </cell>
          <cell r="I26">
            <v>0</v>
          </cell>
          <cell r="J26">
            <v>1</v>
          </cell>
          <cell r="K26">
            <v>1</v>
          </cell>
          <cell r="L26">
            <v>77</v>
          </cell>
          <cell r="M26">
            <v>0</v>
          </cell>
          <cell r="N26">
            <v>0</v>
          </cell>
          <cell r="O26">
            <v>0</v>
          </cell>
          <cell r="P26">
            <v>0</v>
          </cell>
          <cell r="Q26">
            <v>0</v>
          </cell>
          <cell r="R26">
            <v>1</v>
          </cell>
          <cell r="S26">
            <v>0</v>
          </cell>
          <cell r="T26">
            <v>1</v>
          </cell>
          <cell r="U26">
            <v>0</v>
          </cell>
          <cell r="V26">
            <v>0</v>
          </cell>
          <cell r="W26">
            <v>1</v>
          </cell>
          <cell r="X26">
            <v>12</v>
          </cell>
          <cell r="Y26">
            <v>0</v>
          </cell>
          <cell r="Z26">
            <v>0</v>
          </cell>
          <cell r="AA26">
            <v>5</v>
          </cell>
          <cell r="AB26">
            <v>0</v>
          </cell>
          <cell r="AC26">
            <v>0</v>
          </cell>
          <cell r="AD26">
            <v>0</v>
          </cell>
          <cell r="AE26">
            <v>1</v>
          </cell>
          <cell r="AF26">
            <v>77</v>
          </cell>
        </row>
        <row r="27">
          <cell r="C27">
            <v>167</v>
          </cell>
          <cell r="D27">
            <v>37</v>
          </cell>
          <cell r="E27">
            <v>1</v>
          </cell>
          <cell r="F27">
            <v>0</v>
          </cell>
          <cell r="G27">
            <v>1</v>
          </cell>
          <cell r="H27">
            <v>0</v>
          </cell>
          <cell r="I27">
            <v>0</v>
          </cell>
          <cell r="J27">
            <v>1</v>
          </cell>
          <cell r="K27">
            <v>0</v>
          </cell>
          <cell r="L27">
            <v>122</v>
          </cell>
          <cell r="M27">
            <v>0</v>
          </cell>
          <cell r="N27">
            <v>1</v>
          </cell>
          <cell r="O27">
            <v>0</v>
          </cell>
          <cell r="P27">
            <v>0</v>
          </cell>
          <cell r="Q27">
            <v>0</v>
          </cell>
          <cell r="R27">
            <v>0</v>
          </cell>
          <cell r="S27">
            <v>0</v>
          </cell>
          <cell r="T27">
            <v>1</v>
          </cell>
          <cell r="U27">
            <v>0</v>
          </cell>
          <cell r="V27">
            <v>0</v>
          </cell>
          <cell r="W27">
            <v>1</v>
          </cell>
          <cell r="X27">
            <v>37</v>
          </cell>
          <cell r="Y27">
            <v>1</v>
          </cell>
          <cell r="Z27">
            <v>0</v>
          </cell>
          <cell r="AA27">
            <v>1</v>
          </cell>
          <cell r="AB27">
            <v>0</v>
          </cell>
          <cell r="AC27">
            <v>0</v>
          </cell>
          <cell r="AD27">
            <v>0</v>
          </cell>
          <cell r="AE27">
            <v>0</v>
          </cell>
          <cell r="AF27">
            <v>122</v>
          </cell>
        </row>
        <row r="28">
          <cell r="C28">
            <v>169</v>
          </cell>
          <cell r="D28">
            <v>2059</v>
          </cell>
          <cell r="E28">
            <v>3</v>
          </cell>
          <cell r="F28">
            <v>1</v>
          </cell>
          <cell r="G28">
            <v>169</v>
          </cell>
          <cell r="H28">
            <v>6</v>
          </cell>
          <cell r="I28">
            <v>1</v>
          </cell>
          <cell r="J28">
            <v>29</v>
          </cell>
          <cell r="K28">
            <v>74</v>
          </cell>
          <cell r="L28">
            <v>10852</v>
          </cell>
          <cell r="M28">
            <v>1</v>
          </cell>
          <cell r="N28">
            <v>3</v>
          </cell>
          <cell r="O28">
            <v>0</v>
          </cell>
          <cell r="P28">
            <v>1</v>
          </cell>
          <cell r="Q28">
            <v>0</v>
          </cell>
          <cell r="R28">
            <v>36</v>
          </cell>
          <cell r="S28">
            <v>28</v>
          </cell>
          <cell r="T28">
            <v>44</v>
          </cell>
          <cell r="U28">
            <v>1</v>
          </cell>
          <cell r="V28">
            <v>28</v>
          </cell>
          <cell r="W28">
            <v>44</v>
          </cell>
          <cell r="X28">
            <v>2060</v>
          </cell>
          <cell r="Y28">
            <v>3</v>
          </cell>
          <cell r="Z28">
            <v>1</v>
          </cell>
          <cell r="AA28">
            <v>169</v>
          </cell>
          <cell r="AB28">
            <v>0</v>
          </cell>
          <cell r="AC28">
            <v>1</v>
          </cell>
          <cell r="AD28">
            <v>0</v>
          </cell>
          <cell r="AE28">
            <v>36</v>
          </cell>
          <cell r="AF28">
            <v>10880</v>
          </cell>
        </row>
        <row r="29">
          <cell r="C29">
            <v>170</v>
          </cell>
          <cell r="D29">
            <v>140</v>
          </cell>
          <cell r="E29">
            <v>1</v>
          </cell>
          <cell r="F29">
            <v>0</v>
          </cell>
          <cell r="G29">
            <v>6</v>
          </cell>
          <cell r="H29">
            <v>1</v>
          </cell>
          <cell r="I29">
            <v>0</v>
          </cell>
          <cell r="J29">
            <v>2</v>
          </cell>
          <cell r="K29">
            <v>13</v>
          </cell>
          <cell r="L29">
            <v>1406</v>
          </cell>
          <cell r="M29">
            <v>0</v>
          </cell>
          <cell r="N29">
            <v>1</v>
          </cell>
          <cell r="O29">
            <v>1</v>
          </cell>
          <cell r="P29">
            <v>0</v>
          </cell>
          <cell r="Q29">
            <v>0</v>
          </cell>
          <cell r="R29">
            <v>7</v>
          </cell>
          <cell r="S29">
            <v>3</v>
          </cell>
          <cell r="T29">
            <v>5</v>
          </cell>
          <cell r="U29">
            <v>0</v>
          </cell>
          <cell r="V29">
            <v>3</v>
          </cell>
          <cell r="W29">
            <v>5</v>
          </cell>
          <cell r="X29">
            <v>140</v>
          </cell>
          <cell r="Y29">
            <v>1</v>
          </cell>
          <cell r="Z29">
            <v>0</v>
          </cell>
          <cell r="AA29">
            <v>6</v>
          </cell>
          <cell r="AB29">
            <v>1</v>
          </cell>
          <cell r="AC29">
            <v>0</v>
          </cell>
          <cell r="AD29">
            <v>0</v>
          </cell>
          <cell r="AE29">
            <v>7</v>
          </cell>
          <cell r="AF29">
            <v>1409</v>
          </cell>
        </row>
        <row r="30">
          <cell r="C30">
            <v>171</v>
          </cell>
          <cell r="D30">
            <v>18</v>
          </cell>
          <cell r="E30">
            <v>0</v>
          </cell>
          <cell r="F30">
            <v>0</v>
          </cell>
          <cell r="G30">
            <v>0</v>
          </cell>
          <cell r="H30">
            <v>0</v>
          </cell>
          <cell r="I30">
            <v>0</v>
          </cell>
          <cell r="J30">
            <v>0</v>
          </cell>
          <cell r="K30">
            <v>0</v>
          </cell>
          <cell r="L30">
            <v>32</v>
          </cell>
          <cell r="U30">
            <v>0</v>
          </cell>
          <cell r="V30">
            <v>0</v>
          </cell>
          <cell r="W30">
            <v>0</v>
          </cell>
          <cell r="X30">
            <v>18</v>
          </cell>
          <cell r="Y30">
            <v>0</v>
          </cell>
          <cell r="Z30">
            <v>0</v>
          </cell>
          <cell r="AA30">
            <v>0</v>
          </cell>
          <cell r="AB30">
            <v>0</v>
          </cell>
          <cell r="AC30">
            <v>0</v>
          </cell>
          <cell r="AD30">
            <v>0</v>
          </cell>
          <cell r="AE30">
            <v>0</v>
          </cell>
          <cell r="AF30">
            <v>32</v>
          </cell>
        </row>
        <row r="31">
          <cell r="C31">
            <v>172</v>
          </cell>
          <cell r="D31">
            <v>71</v>
          </cell>
          <cell r="E31">
            <v>0</v>
          </cell>
          <cell r="F31">
            <v>0</v>
          </cell>
          <cell r="G31">
            <v>5</v>
          </cell>
          <cell r="H31">
            <v>1</v>
          </cell>
          <cell r="I31">
            <v>0</v>
          </cell>
          <cell r="J31">
            <v>0</v>
          </cell>
          <cell r="K31">
            <v>4</v>
          </cell>
          <cell r="L31">
            <v>885</v>
          </cell>
          <cell r="M31">
            <v>0</v>
          </cell>
          <cell r="N31">
            <v>0</v>
          </cell>
          <cell r="O31">
            <v>0</v>
          </cell>
          <cell r="P31">
            <v>0</v>
          </cell>
          <cell r="Q31">
            <v>0</v>
          </cell>
          <cell r="R31">
            <v>0</v>
          </cell>
          <cell r="S31">
            <v>3</v>
          </cell>
          <cell r="T31">
            <v>2</v>
          </cell>
          <cell r="U31">
            <v>0</v>
          </cell>
          <cell r="V31">
            <v>3</v>
          </cell>
          <cell r="W31">
            <v>2</v>
          </cell>
          <cell r="X31">
            <v>71</v>
          </cell>
          <cell r="Y31">
            <v>0</v>
          </cell>
          <cell r="Z31">
            <v>0</v>
          </cell>
          <cell r="AA31">
            <v>5</v>
          </cell>
          <cell r="AB31">
            <v>0</v>
          </cell>
          <cell r="AC31">
            <v>0</v>
          </cell>
          <cell r="AD31">
            <v>0</v>
          </cell>
          <cell r="AE31">
            <v>0</v>
          </cell>
          <cell r="AF31">
            <v>888</v>
          </cell>
        </row>
        <row r="32">
          <cell r="C32">
            <v>175</v>
          </cell>
          <cell r="D32">
            <v>146</v>
          </cell>
          <cell r="E32">
            <v>0</v>
          </cell>
          <cell r="F32">
            <v>0</v>
          </cell>
          <cell r="G32">
            <v>0</v>
          </cell>
          <cell r="H32">
            <v>0</v>
          </cell>
          <cell r="I32">
            <v>0</v>
          </cell>
          <cell r="J32">
            <v>0</v>
          </cell>
          <cell r="K32">
            <v>4</v>
          </cell>
          <cell r="L32">
            <v>685</v>
          </cell>
          <cell r="M32">
            <v>0</v>
          </cell>
          <cell r="N32">
            <v>0</v>
          </cell>
          <cell r="O32">
            <v>0</v>
          </cell>
          <cell r="P32">
            <v>0</v>
          </cell>
          <cell r="Q32">
            <v>0</v>
          </cell>
          <cell r="R32">
            <v>3</v>
          </cell>
          <cell r="S32">
            <v>1</v>
          </cell>
          <cell r="T32">
            <v>0</v>
          </cell>
          <cell r="U32">
            <v>0</v>
          </cell>
          <cell r="V32">
            <v>1</v>
          </cell>
          <cell r="W32">
            <v>0</v>
          </cell>
          <cell r="X32">
            <v>146</v>
          </cell>
          <cell r="Y32">
            <v>0</v>
          </cell>
          <cell r="Z32">
            <v>0</v>
          </cell>
          <cell r="AA32">
            <v>0</v>
          </cell>
          <cell r="AB32">
            <v>0</v>
          </cell>
          <cell r="AC32">
            <v>0</v>
          </cell>
          <cell r="AD32">
            <v>0</v>
          </cell>
          <cell r="AE32">
            <v>3</v>
          </cell>
          <cell r="AF32">
            <v>686</v>
          </cell>
        </row>
        <row r="33">
          <cell r="C33">
            <v>177</v>
          </cell>
          <cell r="D33">
            <v>140</v>
          </cell>
          <cell r="E33">
            <v>0</v>
          </cell>
          <cell r="F33">
            <v>0</v>
          </cell>
          <cell r="G33">
            <v>0</v>
          </cell>
          <cell r="H33">
            <v>0</v>
          </cell>
          <cell r="I33">
            <v>0</v>
          </cell>
          <cell r="J33">
            <v>5</v>
          </cell>
          <cell r="K33">
            <v>1</v>
          </cell>
          <cell r="L33">
            <v>1348</v>
          </cell>
          <cell r="M33">
            <v>0</v>
          </cell>
          <cell r="N33">
            <v>0</v>
          </cell>
          <cell r="O33">
            <v>0</v>
          </cell>
          <cell r="P33">
            <v>0</v>
          </cell>
          <cell r="Q33">
            <v>5</v>
          </cell>
          <cell r="R33">
            <v>0</v>
          </cell>
          <cell r="S33">
            <v>1</v>
          </cell>
          <cell r="T33">
            <v>0</v>
          </cell>
          <cell r="U33">
            <v>0</v>
          </cell>
          <cell r="V33">
            <v>1</v>
          </cell>
          <cell r="W33">
            <v>0</v>
          </cell>
          <cell r="X33">
            <v>140</v>
          </cell>
          <cell r="Y33">
            <v>0</v>
          </cell>
          <cell r="Z33">
            <v>0</v>
          </cell>
          <cell r="AA33">
            <v>0</v>
          </cell>
          <cell r="AB33">
            <v>0</v>
          </cell>
          <cell r="AC33">
            <v>0</v>
          </cell>
          <cell r="AD33">
            <v>5</v>
          </cell>
          <cell r="AE33">
            <v>0</v>
          </cell>
          <cell r="AF33">
            <v>1349</v>
          </cell>
        </row>
        <row r="34">
          <cell r="C34">
            <v>206</v>
          </cell>
          <cell r="D34">
            <v>0</v>
          </cell>
          <cell r="E34">
            <v>0</v>
          </cell>
          <cell r="F34">
            <v>0</v>
          </cell>
          <cell r="G34">
            <v>0</v>
          </cell>
          <cell r="H34">
            <v>0</v>
          </cell>
          <cell r="I34">
            <v>0</v>
          </cell>
          <cell r="J34">
            <v>0</v>
          </cell>
          <cell r="K34">
            <v>0</v>
          </cell>
          <cell r="L34">
            <v>0</v>
          </cell>
          <cell r="U34">
            <v>0</v>
          </cell>
          <cell r="V34">
            <v>0</v>
          </cell>
          <cell r="W34">
            <v>0</v>
          </cell>
          <cell r="X34">
            <v>0</v>
          </cell>
          <cell r="Y34">
            <v>0</v>
          </cell>
          <cell r="Z34">
            <v>0</v>
          </cell>
          <cell r="AA34">
            <v>0</v>
          </cell>
          <cell r="AB34">
            <v>0</v>
          </cell>
          <cell r="AC34">
            <v>0</v>
          </cell>
          <cell r="AD34">
            <v>0</v>
          </cell>
          <cell r="AE34">
            <v>0</v>
          </cell>
          <cell r="AF34">
            <v>0</v>
          </cell>
        </row>
        <row r="35">
          <cell r="C35">
            <v>208</v>
          </cell>
          <cell r="D35">
            <v>756</v>
          </cell>
          <cell r="E35">
            <v>4</v>
          </cell>
          <cell r="F35">
            <v>1</v>
          </cell>
          <cell r="G35">
            <v>85</v>
          </cell>
          <cell r="H35">
            <v>0</v>
          </cell>
          <cell r="I35">
            <v>1</v>
          </cell>
          <cell r="J35">
            <v>27</v>
          </cell>
          <cell r="K35">
            <v>6</v>
          </cell>
          <cell r="L35">
            <v>3199</v>
          </cell>
          <cell r="M35">
            <v>0</v>
          </cell>
          <cell r="N35">
            <v>4</v>
          </cell>
          <cell r="O35">
            <v>0</v>
          </cell>
          <cell r="P35">
            <v>0</v>
          </cell>
          <cell r="Q35">
            <v>0</v>
          </cell>
          <cell r="R35">
            <v>2</v>
          </cell>
          <cell r="S35">
            <v>2</v>
          </cell>
          <cell r="T35">
            <v>30</v>
          </cell>
          <cell r="U35">
            <v>0</v>
          </cell>
          <cell r="V35">
            <v>2</v>
          </cell>
          <cell r="W35">
            <v>30</v>
          </cell>
          <cell r="X35">
            <v>756</v>
          </cell>
          <cell r="Y35">
            <v>4</v>
          </cell>
          <cell r="Z35">
            <v>1</v>
          </cell>
          <cell r="AA35">
            <v>85</v>
          </cell>
          <cell r="AB35">
            <v>0</v>
          </cell>
          <cell r="AC35">
            <v>0</v>
          </cell>
          <cell r="AD35">
            <v>0</v>
          </cell>
          <cell r="AE35">
            <v>2</v>
          </cell>
          <cell r="AF35">
            <v>3201</v>
          </cell>
        </row>
        <row r="36">
          <cell r="C36">
            <v>212</v>
          </cell>
          <cell r="D36">
            <v>73</v>
          </cell>
          <cell r="E36">
            <v>0</v>
          </cell>
          <cell r="F36">
            <v>0</v>
          </cell>
          <cell r="G36">
            <v>25</v>
          </cell>
          <cell r="H36">
            <v>1</v>
          </cell>
          <cell r="I36">
            <v>0</v>
          </cell>
          <cell r="J36">
            <v>1</v>
          </cell>
          <cell r="K36">
            <v>7</v>
          </cell>
          <cell r="L36">
            <v>1067</v>
          </cell>
          <cell r="M36">
            <v>0</v>
          </cell>
          <cell r="N36">
            <v>0</v>
          </cell>
          <cell r="O36">
            <v>0</v>
          </cell>
          <cell r="P36">
            <v>0</v>
          </cell>
          <cell r="Q36">
            <v>0</v>
          </cell>
          <cell r="R36">
            <v>4</v>
          </cell>
          <cell r="S36">
            <v>3</v>
          </cell>
          <cell r="T36">
            <v>2</v>
          </cell>
          <cell r="U36">
            <v>0</v>
          </cell>
          <cell r="V36">
            <v>3</v>
          </cell>
          <cell r="W36">
            <v>2</v>
          </cell>
          <cell r="X36">
            <v>73</v>
          </cell>
          <cell r="Y36">
            <v>0</v>
          </cell>
          <cell r="Z36">
            <v>0</v>
          </cell>
          <cell r="AA36">
            <v>25</v>
          </cell>
          <cell r="AB36">
            <v>0</v>
          </cell>
          <cell r="AC36">
            <v>0</v>
          </cell>
          <cell r="AD36">
            <v>0</v>
          </cell>
          <cell r="AE36">
            <v>4</v>
          </cell>
          <cell r="AF36">
            <v>1070</v>
          </cell>
        </row>
        <row r="37">
          <cell r="C37">
            <v>213</v>
          </cell>
          <cell r="D37">
            <v>153</v>
          </cell>
          <cell r="E37">
            <v>0</v>
          </cell>
          <cell r="F37">
            <v>0</v>
          </cell>
          <cell r="G37">
            <v>5</v>
          </cell>
          <cell r="H37">
            <v>0</v>
          </cell>
          <cell r="I37">
            <v>0</v>
          </cell>
          <cell r="J37">
            <v>1</v>
          </cell>
          <cell r="K37">
            <v>5</v>
          </cell>
          <cell r="L37">
            <v>836</v>
          </cell>
          <cell r="M37">
            <v>0</v>
          </cell>
          <cell r="N37">
            <v>0</v>
          </cell>
          <cell r="O37">
            <v>0</v>
          </cell>
          <cell r="P37">
            <v>0</v>
          </cell>
          <cell r="Q37">
            <v>0</v>
          </cell>
          <cell r="R37">
            <v>1</v>
          </cell>
          <cell r="S37">
            <v>0</v>
          </cell>
          <cell r="T37">
            <v>5</v>
          </cell>
          <cell r="U37">
            <v>0</v>
          </cell>
          <cell r="V37">
            <v>0</v>
          </cell>
          <cell r="W37">
            <v>5</v>
          </cell>
          <cell r="X37">
            <v>153</v>
          </cell>
          <cell r="Y37">
            <v>0</v>
          </cell>
          <cell r="Z37">
            <v>0</v>
          </cell>
          <cell r="AA37">
            <v>5</v>
          </cell>
          <cell r="AB37">
            <v>0</v>
          </cell>
          <cell r="AC37">
            <v>0</v>
          </cell>
          <cell r="AD37">
            <v>0</v>
          </cell>
          <cell r="AE37">
            <v>1</v>
          </cell>
          <cell r="AF37">
            <v>836</v>
          </cell>
        </row>
        <row r="38">
          <cell r="C38">
            <v>214</v>
          </cell>
          <cell r="D38">
            <v>17</v>
          </cell>
          <cell r="E38">
            <v>0</v>
          </cell>
          <cell r="F38">
            <v>0</v>
          </cell>
          <cell r="G38">
            <v>11</v>
          </cell>
          <cell r="H38">
            <v>1</v>
          </cell>
          <cell r="I38">
            <v>0</v>
          </cell>
          <cell r="J38">
            <v>1</v>
          </cell>
          <cell r="K38">
            <v>3</v>
          </cell>
          <cell r="L38">
            <v>587</v>
          </cell>
          <cell r="M38">
            <v>0</v>
          </cell>
          <cell r="N38">
            <v>0</v>
          </cell>
          <cell r="O38">
            <v>0</v>
          </cell>
          <cell r="P38">
            <v>0</v>
          </cell>
          <cell r="Q38">
            <v>0</v>
          </cell>
          <cell r="R38">
            <v>2</v>
          </cell>
          <cell r="S38">
            <v>1</v>
          </cell>
          <cell r="T38">
            <v>2</v>
          </cell>
          <cell r="U38">
            <v>0</v>
          </cell>
          <cell r="V38">
            <v>1</v>
          </cell>
          <cell r="W38">
            <v>2</v>
          </cell>
          <cell r="X38">
            <v>17</v>
          </cell>
          <cell r="Y38">
            <v>0</v>
          </cell>
          <cell r="Z38">
            <v>0</v>
          </cell>
          <cell r="AA38">
            <v>11</v>
          </cell>
          <cell r="AB38">
            <v>0</v>
          </cell>
          <cell r="AC38">
            <v>0</v>
          </cell>
          <cell r="AD38">
            <v>0</v>
          </cell>
          <cell r="AE38">
            <v>2</v>
          </cell>
          <cell r="AF38">
            <v>588</v>
          </cell>
        </row>
        <row r="39">
          <cell r="C39">
            <v>217</v>
          </cell>
          <cell r="D39">
            <v>1</v>
          </cell>
          <cell r="E39">
            <v>0</v>
          </cell>
          <cell r="F39">
            <v>0</v>
          </cell>
          <cell r="G39">
            <v>0</v>
          </cell>
          <cell r="H39">
            <v>0</v>
          </cell>
          <cell r="I39">
            <v>0</v>
          </cell>
          <cell r="J39">
            <v>0</v>
          </cell>
          <cell r="K39">
            <v>1</v>
          </cell>
          <cell r="L39">
            <v>49</v>
          </cell>
          <cell r="M39">
            <v>0</v>
          </cell>
          <cell r="N39">
            <v>0</v>
          </cell>
          <cell r="O39">
            <v>0</v>
          </cell>
          <cell r="P39">
            <v>0</v>
          </cell>
          <cell r="Q39">
            <v>0</v>
          </cell>
          <cell r="R39">
            <v>1</v>
          </cell>
          <cell r="S39">
            <v>0</v>
          </cell>
          <cell r="T39">
            <v>0</v>
          </cell>
          <cell r="U39">
            <v>0</v>
          </cell>
          <cell r="V39">
            <v>0</v>
          </cell>
          <cell r="W39">
            <v>0</v>
          </cell>
          <cell r="X39">
            <v>1</v>
          </cell>
          <cell r="Y39">
            <v>0</v>
          </cell>
          <cell r="Z39">
            <v>0</v>
          </cell>
          <cell r="AA39">
            <v>0</v>
          </cell>
          <cell r="AB39">
            <v>0</v>
          </cell>
          <cell r="AC39">
            <v>0</v>
          </cell>
          <cell r="AD39">
            <v>0</v>
          </cell>
          <cell r="AE39">
            <v>1</v>
          </cell>
          <cell r="AF39">
            <v>49</v>
          </cell>
        </row>
        <row r="40">
          <cell r="C40">
            <v>218</v>
          </cell>
          <cell r="D40">
            <v>472</v>
          </cell>
          <cell r="E40">
            <v>0</v>
          </cell>
          <cell r="F40">
            <v>0</v>
          </cell>
          <cell r="G40">
            <v>7</v>
          </cell>
          <cell r="H40">
            <v>0</v>
          </cell>
          <cell r="I40">
            <v>1</v>
          </cell>
          <cell r="J40">
            <v>1</v>
          </cell>
          <cell r="K40">
            <v>2</v>
          </cell>
          <cell r="L40">
            <v>5320</v>
          </cell>
          <cell r="M40">
            <v>0</v>
          </cell>
          <cell r="N40">
            <v>0</v>
          </cell>
          <cell r="O40">
            <v>0</v>
          </cell>
          <cell r="P40">
            <v>0</v>
          </cell>
          <cell r="Q40">
            <v>0</v>
          </cell>
          <cell r="R40">
            <v>0</v>
          </cell>
          <cell r="S40">
            <v>3</v>
          </cell>
          <cell r="T40">
            <v>1</v>
          </cell>
          <cell r="U40">
            <v>0</v>
          </cell>
          <cell r="V40">
            <v>3</v>
          </cell>
          <cell r="W40">
            <v>1</v>
          </cell>
          <cell r="X40">
            <v>472</v>
          </cell>
          <cell r="Y40">
            <v>0</v>
          </cell>
          <cell r="Z40">
            <v>0</v>
          </cell>
          <cell r="AA40">
            <v>7</v>
          </cell>
          <cell r="AB40">
            <v>0</v>
          </cell>
          <cell r="AC40">
            <v>0</v>
          </cell>
          <cell r="AD40">
            <v>0</v>
          </cell>
          <cell r="AE40">
            <v>0</v>
          </cell>
          <cell r="AF40">
            <v>5323</v>
          </cell>
        </row>
        <row r="41">
          <cell r="C41">
            <v>219</v>
          </cell>
          <cell r="D41">
            <v>5</v>
          </cell>
          <cell r="E41">
            <v>0</v>
          </cell>
          <cell r="F41">
            <v>0</v>
          </cell>
          <cell r="G41">
            <v>2</v>
          </cell>
          <cell r="H41">
            <v>0</v>
          </cell>
          <cell r="I41">
            <v>0</v>
          </cell>
          <cell r="J41">
            <v>0</v>
          </cell>
          <cell r="K41">
            <v>0</v>
          </cell>
          <cell r="L41">
            <v>42</v>
          </cell>
          <cell r="U41">
            <v>0</v>
          </cell>
          <cell r="V41">
            <v>0</v>
          </cell>
          <cell r="W41">
            <v>0</v>
          </cell>
          <cell r="X41">
            <v>5</v>
          </cell>
          <cell r="Y41">
            <v>0</v>
          </cell>
          <cell r="Z41">
            <v>0</v>
          </cell>
          <cell r="AA41">
            <v>2</v>
          </cell>
          <cell r="AB41">
            <v>0</v>
          </cell>
          <cell r="AC41">
            <v>0</v>
          </cell>
          <cell r="AD41">
            <v>0</v>
          </cell>
          <cell r="AE41">
            <v>0</v>
          </cell>
          <cell r="AF41">
            <v>42</v>
          </cell>
        </row>
        <row r="42">
          <cell r="C42">
            <v>221</v>
          </cell>
          <cell r="D42">
            <v>1730</v>
          </cell>
          <cell r="E42">
            <v>1</v>
          </cell>
          <cell r="F42">
            <v>1</v>
          </cell>
          <cell r="G42">
            <v>163</v>
          </cell>
          <cell r="H42">
            <v>3</v>
          </cell>
          <cell r="I42">
            <v>3</v>
          </cell>
          <cell r="J42">
            <v>28</v>
          </cell>
          <cell r="K42">
            <v>160</v>
          </cell>
          <cell r="L42">
            <v>31235</v>
          </cell>
          <cell r="M42">
            <v>0</v>
          </cell>
          <cell r="N42">
            <v>1</v>
          </cell>
          <cell r="O42">
            <v>0</v>
          </cell>
          <cell r="P42">
            <v>3</v>
          </cell>
          <cell r="Q42">
            <v>0</v>
          </cell>
          <cell r="R42">
            <v>93</v>
          </cell>
          <cell r="S42">
            <v>57</v>
          </cell>
          <cell r="T42">
            <v>40</v>
          </cell>
          <cell r="U42">
            <v>0</v>
          </cell>
          <cell r="V42">
            <v>57</v>
          </cell>
          <cell r="W42">
            <v>40</v>
          </cell>
          <cell r="X42">
            <v>1730</v>
          </cell>
          <cell r="Y42">
            <v>1</v>
          </cell>
          <cell r="Z42">
            <v>1</v>
          </cell>
          <cell r="AA42">
            <v>163</v>
          </cell>
          <cell r="AB42">
            <v>0</v>
          </cell>
          <cell r="AC42">
            <v>3</v>
          </cell>
          <cell r="AD42">
            <v>0</v>
          </cell>
          <cell r="AE42">
            <v>93</v>
          </cell>
          <cell r="AF42">
            <v>31292</v>
          </cell>
        </row>
        <row r="43">
          <cell r="C43">
            <v>222</v>
          </cell>
          <cell r="D43">
            <v>22</v>
          </cell>
          <cell r="E43">
            <v>0</v>
          </cell>
          <cell r="F43">
            <v>0</v>
          </cell>
          <cell r="G43">
            <v>3</v>
          </cell>
          <cell r="H43">
            <v>0</v>
          </cell>
          <cell r="I43">
            <v>0</v>
          </cell>
          <cell r="J43">
            <v>1</v>
          </cell>
          <cell r="K43">
            <v>0</v>
          </cell>
          <cell r="L43">
            <v>249</v>
          </cell>
          <cell r="M43">
            <v>0</v>
          </cell>
          <cell r="N43">
            <v>0</v>
          </cell>
          <cell r="O43">
            <v>0</v>
          </cell>
          <cell r="P43">
            <v>0</v>
          </cell>
          <cell r="Q43">
            <v>0</v>
          </cell>
          <cell r="R43">
            <v>0</v>
          </cell>
          <cell r="S43">
            <v>0</v>
          </cell>
          <cell r="T43">
            <v>1</v>
          </cell>
          <cell r="U43">
            <v>0</v>
          </cell>
          <cell r="V43">
            <v>0</v>
          </cell>
          <cell r="W43">
            <v>1</v>
          </cell>
          <cell r="X43">
            <v>22</v>
          </cell>
          <cell r="Y43">
            <v>0</v>
          </cell>
          <cell r="Z43">
            <v>0</v>
          </cell>
          <cell r="AA43">
            <v>3</v>
          </cell>
          <cell r="AB43">
            <v>0</v>
          </cell>
          <cell r="AC43">
            <v>0</v>
          </cell>
          <cell r="AD43">
            <v>0</v>
          </cell>
          <cell r="AE43">
            <v>0</v>
          </cell>
          <cell r="AF43">
            <v>249</v>
          </cell>
        </row>
        <row r="44">
          <cell r="C44">
            <v>224</v>
          </cell>
          <cell r="D44">
            <v>25079</v>
          </cell>
          <cell r="E44">
            <v>0</v>
          </cell>
          <cell r="F44">
            <v>0</v>
          </cell>
          <cell r="G44">
            <v>0</v>
          </cell>
          <cell r="H44">
            <v>161</v>
          </cell>
          <cell r="I44">
            <v>1</v>
          </cell>
          <cell r="J44">
            <v>321</v>
          </cell>
          <cell r="K44">
            <v>283</v>
          </cell>
          <cell r="L44">
            <v>154880</v>
          </cell>
          <cell r="M44">
            <v>18</v>
          </cell>
          <cell r="N44">
            <v>0</v>
          </cell>
          <cell r="O44">
            <v>130</v>
          </cell>
          <cell r="P44">
            <v>1</v>
          </cell>
          <cell r="Q44">
            <v>326</v>
          </cell>
          <cell r="R44">
            <v>132</v>
          </cell>
          <cell r="S44">
            <v>97</v>
          </cell>
          <cell r="T44">
            <v>63</v>
          </cell>
          <cell r="U44">
            <v>18</v>
          </cell>
          <cell r="V44">
            <v>97</v>
          </cell>
          <cell r="W44">
            <v>63</v>
          </cell>
          <cell r="X44">
            <v>25097</v>
          </cell>
          <cell r="Y44">
            <v>0</v>
          </cell>
          <cell r="Z44">
            <v>0</v>
          </cell>
          <cell r="AA44">
            <v>0</v>
          </cell>
          <cell r="AB44">
            <v>130</v>
          </cell>
          <cell r="AC44">
            <v>1</v>
          </cell>
          <cell r="AD44">
            <v>326</v>
          </cell>
          <cell r="AE44">
            <v>132</v>
          </cell>
          <cell r="AF44">
            <v>154977</v>
          </cell>
        </row>
        <row r="45">
          <cell r="C45">
            <v>225</v>
          </cell>
          <cell r="D45">
            <v>142</v>
          </cell>
          <cell r="E45">
            <v>0</v>
          </cell>
          <cell r="F45">
            <v>1</v>
          </cell>
          <cell r="G45">
            <v>24</v>
          </cell>
          <cell r="H45">
            <v>0</v>
          </cell>
          <cell r="I45">
            <v>1</v>
          </cell>
          <cell r="J45">
            <v>2</v>
          </cell>
          <cell r="K45">
            <v>17</v>
          </cell>
          <cell r="L45">
            <v>4267</v>
          </cell>
          <cell r="M45">
            <v>0</v>
          </cell>
          <cell r="N45">
            <v>0</v>
          </cell>
          <cell r="O45">
            <v>0</v>
          </cell>
          <cell r="P45">
            <v>0</v>
          </cell>
          <cell r="Q45">
            <v>1</v>
          </cell>
          <cell r="R45">
            <v>11</v>
          </cell>
          <cell r="S45">
            <v>6</v>
          </cell>
          <cell r="T45">
            <v>2</v>
          </cell>
          <cell r="U45">
            <v>0</v>
          </cell>
          <cell r="V45">
            <v>6</v>
          </cell>
          <cell r="W45">
            <v>2</v>
          </cell>
          <cell r="X45">
            <v>142</v>
          </cell>
          <cell r="Y45">
            <v>0</v>
          </cell>
          <cell r="Z45">
            <v>1</v>
          </cell>
          <cell r="AA45">
            <v>24</v>
          </cell>
          <cell r="AB45">
            <v>0</v>
          </cell>
          <cell r="AC45">
            <v>0</v>
          </cell>
          <cell r="AD45">
            <v>1</v>
          </cell>
          <cell r="AE45">
            <v>11</v>
          </cell>
          <cell r="AF45">
            <v>4273</v>
          </cell>
        </row>
        <row r="46">
          <cell r="C46">
            <v>227</v>
          </cell>
          <cell r="D46">
            <v>0</v>
          </cell>
          <cell r="E46">
            <v>0</v>
          </cell>
          <cell r="F46">
            <v>0</v>
          </cell>
          <cell r="G46">
            <v>0</v>
          </cell>
          <cell r="H46">
            <v>0</v>
          </cell>
          <cell r="I46">
            <v>0</v>
          </cell>
          <cell r="J46">
            <v>0</v>
          </cell>
          <cell r="K46">
            <v>0</v>
          </cell>
          <cell r="L46">
            <v>3</v>
          </cell>
          <cell r="U46">
            <v>0</v>
          </cell>
          <cell r="V46">
            <v>0</v>
          </cell>
          <cell r="W46">
            <v>0</v>
          </cell>
          <cell r="X46">
            <v>0</v>
          </cell>
          <cell r="Y46">
            <v>0</v>
          </cell>
          <cell r="Z46">
            <v>0</v>
          </cell>
          <cell r="AA46">
            <v>0</v>
          </cell>
          <cell r="AB46">
            <v>0</v>
          </cell>
          <cell r="AC46">
            <v>0</v>
          </cell>
          <cell r="AD46">
            <v>0</v>
          </cell>
          <cell r="AE46">
            <v>0</v>
          </cell>
          <cell r="AF46">
            <v>3</v>
          </cell>
        </row>
        <row r="47">
          <cell r="C47">
            <v>229</v>
          </cell>
          <cell r="D47">
            <v>106</v>
          </cell>
          <cell r="E47">
            <v>0</v>
          </cell>
          <cell r="F47">
            <v>0</v>
          </cell>
          <cell r="G47">
            <v>10</v>
          </cell>
          <cell r="H47">
            <v>2</v>
          </cell>
          <cell r="I47">
            <v>0</v>
          </cell>
          <cell r="J47">
            <v>4</v>
          </cell>
          <cell r="K47">
            <v>7</v>
          </cell>
          <cell r="L47">
            <v>956</v>
          </cell>
          <cell r="M47">
            <v>0</v>
          </cell>
          <cell r="N47">
            <v>0</v>
          </cell>
          <cell r="O47">
            <v>0</v>
          </cell>
          <cell r="P47">
            <v>0</v>
          </cell>
          <cell r="Q47">
            <v>0</v>
          </cell>
          <cell r="R47">
            <v>5</v>
          </cell>
          <cell r="S47">
            <v>3</v>
          </cell>
          <cell r="T47">
            <v>5</v>
          </cell>
          <cell r="U47">
            <v>0</v>
          </cell>
          <cell r="V47">
            <v>3</v>
          </cell>
          <cell r="W47">
            <v>5</v>
          </cell>
          <cell r="X47">
            <v>106</v>
          </cell>
          <cell r="Y47">
            <v>0</v>
          </cell>
          <cell r="Z47">
            <v>0</v>
          </cell>
          <cell r="AA47">
            <v>10</v>
          </cell>
          <cell r="AB47">
            <v>0</v>
          </cell>
          <cell r="AC47">
            <v>0</v>
          </cell>
          <cell r="AD47">
            <v>0</v>
          </cell>
          <cell r="AE47">
            <v>5</v>
          </cell>
          <cell r="AF47">
            <v>959</v>
          </cell>
        </row>
        <row r="48">
          <cell r="C48">
            <v>230</v>
          </cell>
          <cell r="D48">
            <v>67</v>
          </cell>
          <cell r="E48">
            <v>0</v>
          </cell>
          <cell r="F48">
            <v>0</v>
          </cell>
          <cell r="G48">
            <v>6</v>
          </cell>
          <cell r="H48">
            <v>0</v>
          </cell>
          <cell r="I48">
            <v>0</v>
          </cell>
          <cell r="J48">
            <v>0</v>
          </cell>
          <cell r="K48">
            <v>1</v>
          </cell>
          <cell r="L48">
            <v>541</v>
          </cell>
          <cell r="M48">
            <v>0</v>
          </cell>
          <cell r="N48">
            <v>0</v>
          </cell>
          <cell r="O48">
            <v>0</v>
          </cell>
          <cell r="P48">
            <v>0</v>
          </cell>
          <cell r="Q48">
            <v>0</v>
          </cell>
          <cell r="R48">
            <v>1</v>
          </cell>
          <cell r="S48">
            <v>0</v>
          </cell>
          <cell r="T48">
            <v>0</v>
          </cell>
          <cell r="U48">
            <v>0</v>
          </cell>
          <cell r="V48">
            <v>0</v>
          </cell>
          <cell r="W48">
            <v>0</v>
          </cell>
          <cell r="X48">
            <v>67</v>
          </cell>
          <cell r="Y48">
            <v>0</v>
          </cell>
          <cell r="Z48">
            <v>0</v>
          </cell>
          <cell r="AA48">
            <v>6</v>
          </cell>
          <cell r="AB48">
            <v>0</v>
          </cell>
          <cell r="AC48">
            <v>0</v>
          </cell>
          <cell r="AD48">
            <v>0</v>
          </cell>
          <cell r="AE48">
            <v>1</v>
          </cell>
          <cell r="AF48">
            <v>541</v>
          </cell>
        </row>
        <row r="49">
          <cell r="C49">
            <v>233</v>
          </cell>
          <cell r="D49">
            <v>1</v>
          </cell>
          <cell r="E49">
            <v>0</v>
          </cell>
          <cell r="F49">
            <v>0</v>
          </cell>
          <cell r="G49">
            <v>0</v>
          </cell>
          <cell r="H49">
            <v>0</v>
          </cell>
          <cell r="I49">
            <v>0</v>
          </cell>
          <cell r="J49">
            <v>0</v>
          </cell>
          <cell r="K49">
            <v>0</v>
          </cell>
          <cell r="L49">
            <v>10</v>
          </cell>
          <cell r="U49">
            <v>0</v>
          </cell>
          <cell r="V49">
            <v>0</v>
          </cell>
          <cell r="W49">
            <v>0</v>
          </cell>
          <cell r="X49">
            <v>1</v>
          </cell>
          <cell r="Y49">
            <v>0</v>
          </cell>
          <cell r="Z49">
            <v>0</v>
          </cell>
          <cell r="AA49">
            <v>0</v>
          </cell>
          <cell r="AB49">
            <v>0</v>
          </cell>
          <cell r="AC49">
            <v>0</v>
          </cell>
          <cell r="AD49">
            <v>0</v>
          </cell>
          <cell r="AE49">
            <v>0</v>
          </cell>
          <cell r="AF49">
            <v>10</v>
          </cell>
        </row>
        <row r="50">
          <cell r="C50">
            <v>240</v>
          </cell>
          <cell r="D50">
            <v>49</v>
          </cell>
          <cell r="E50">
            <v>0</v>
          </cell>
          <cell r="F50">
            <v>0</v>
          </cell>
          <cell r="G50">
            <v>3</v>
          </cell>
          <cell r="H50">
            <v>0</v>
          </cell>
          <cell r="I50">
            <v>0</v>
          </cell>
          <cell r="J50">
            <v>2</v>
          </cell>
          <cell r="K50">
            <v>2</v>
          </cell>
          <cell r="L50">
            <v>323</v>
          </cell>
          <cell r="M50">
            <v>0</v>
          </cell>
          <cell r="N50">
            <v>0</v>
          </cell>
          <cell r="O50">
            <v>0</v>
          </cell>
          <cell r="P50">
            <v>0</v>
          </cell>
          <cell r="Q50">
            <v>0</v>
          </cell>
          <cell r="R50">
            <v>2</v>
          </cell>
          <cell r="S50">
            <v>0</v>
          </cell>
          <cell r="T50">
            <v>2</v>
          </cell>
          <cell r="U50">
            <v>0</v>
          </cell>
          <cell r="V50">
            <v>0</v>
          </cell>
          <cell r="W50">
            <v>2</v>
          </cell>
          <cell r="X50">
            <v>49</v>
          </cell>
          <cell r="Y50">
            <v>0</v>
          </cell>
          <cell r="Z50">
            <v>0</v>
          </cell>
          <cell r="AA50">
            <v>3</v>
          </cell>
          <cell r="AB50">
            <v>0</v>
          </cell>
          <cell r="AC50">
            <v>0</v>
          </cell>
          <cell r="AD50">
            <v>0</v>
          </cell>
          <cell r="AE50">
            <v>2</v>
          </cell>
          <cell r="AF50">
            <v>323</v>
          </cell>
        </row>
        <row r="51">
          <cell r="C51">
            <v>241</v>
          </cell>
          <cell r="D51">
            <v>0</v>
          </cell>
          <cell r="E51">
            <v>0</v>
          </cell>
          <cell r="F51">
            <v>0</v>
          </cell>
          <cell r="G51">
            <v>0</v>
          </cell>
          <cell r="H51">
            <v>0</v>
          </cell>
          <cell r="I51">
            <v>0</v>
          </cell>
          <cell r="J51">
            <v>0</v>
          </cell>
          <cell r="K51">
            <v>0</v>
          </cell>
          <cell r="L51">
            <v>1</v>
          </cell>
          <cell r="U51">
            <v>0</v>
          </cell>
          <cell r="V51">
            <v>0</v>
          </cell>
          <cell r="W51">
            <v>0</v>
          </cell>
          <cell r="X51">
            <v>0</v>
          </cell>
          <cell r="Y51">
            <v>0</v>
          </cell>
          <cell r="Z51">
            <v>0</v>
          </cell>
          <cell r="AA51">
            <v>0</v>
          </cell>
          <cell r="AB51">
            <v>0</v>
          </cell>
          <cell r="AC51">
            <v>0</v>
          </cell>
          <cell r="AD51">
            <v>0</v>
          </cell>
          <cell r="AE51">
            <v>0</v>
          </cell>
          <cell r="AF51">
            <v>1</v>
          </cell>
        </row>
        <row r="52">
          <cell r="C52">
            <v>243</v>
          </cell>
          <cell r="D52">
            <v>589</v>
          </cell>
          <cell r="E52">
            <v>4</v>
          </cell>
          <cell r="F52">
            <v>0</v>
          </cell>
          <cell r="G52">
            <v>40</v>
          </cell>
          <cell r="H52">
            <v>1</v>
          </cell>
          <cell r="I52">
            <v>0</v>
          </cell>
          <cell r="J52">
            <v>1</v>
          </cell>
          <cell r="K52">
            <v>1</v>
          </cell>
          <cell r="L52">
            <v>2659</v>
          </cell>
          <cell r="M52">
            <v>0</v>
          </cell>
          <cell r="N52">
            <v>4</v>
          </cell>
          <cell r="O52">
            <v>0</v>
          </cell>
          <cell r="P52">
            <v>0</v>
          </cell>
          <cell r="Q52">
            <v>0</v>
          </cell>
          <cell r="R52">
            <v>0</v>
          </cell>
          <cell r="S52">
            <v>0</v>
          </cell>
          <cell r="T52">
            <v>3</v>
          </cell>
          <cell r="U52">
            <v>0</v>
          </cell>
          <cell r="V52">
            <v>0</v>
          </cell>
          <cell r="W52">
            <v>3</v>
          </cell>
          <cell r="X52">
            <v>589</v>
          </cell>
          <cell r="Y52">
            <v>4</v>
          </cell>
          <cell r="Z52">
            <v>0</v>
          </cell>
          <cell r="AA52">
            <v>40</v>
          </cell>
          <cell r="AB52">
            <v>0</v>
          </cell>
          <cell r="AC52">
            <v>0</v>
          </cell>
          <cell r="AD52">
            <v>0</v>
          </cell>
          <cell r="AE52">
            <v>0</v>
          </cell>
          <cell r="AF52">
            <v>2659</v>
          </cell>
        </row>
        <row r="53">
          <cell r="C53">
            <v>247</v>
          </cell>
          <cell r="D53">
            <v>60</v>
          </cell>
          <cell r="E53">
            <v>0</v>
          </cell>
          <cell r="F53">
            <v>0</v>
          </cell>
          <cell r="G53">
            <v>0</v>
          </cell>
          <cell r="H53">
            <v>2</v>
          </cell>
          <cell r="I53">
            <v>0</v>
          </cell>
          <cell r="J53">
            <v>0</v>
          </cell>
          <cell r="K53">
            <v>1</v>
          </cell>
          <cell r="L53">
            <v>118</v>
          </cell>
          <cell r="M53">
            <v>0</v>
          </cell>
          <cell r="N53">
            <v>0</v>
          </cell>
          <cell r="O53">
            <v>2</v>
          </cell>
          <cell r="P53">
            <v>0</v>
          </cell>
          <cell r="Q53">
            <v>0</v>
          </cell>
          <cell r="R53">
            <v>0</v>
          </cell>
          <cell r="S53">
            <v>0</v>
          </cell>
          <cell r="T53">
            <v>1</v>
          </cell>
          <cell r="U53">
            <v>0</v>
          </cell>
          <cell r="V53">
            <v>0</v>
          </cell>
          <cell r="W53">
            <v>1</v>
          </cell>
          <cell r="X53">
            <v>60</v>
          </cell>
          <cell r="Y53">
            <v>0</v>
          </cell>
          <cell r="Z53">
            <v>0</v>
          </cell>
          <cell r="AA53">
            <v>0</v>
          </cell>
          <cell r="AB53">
            <v>2</v>
          </cell>
          <cell r="AC53">
            <v>0</v>
          </cell>
          <cell r="AD53">
            <v>0</v>
          </cell>
          <cell r="AE53">
            <v>0</v>
          </cell>
          <cell r="AF53">
            <v>118</v>
          </cell>
        </row>
        <row r="54">
          <cell r="C54">
            <v>250</v>
          </cell>
          <cell r="D54">
            <v>618</v>
          </cell>
          <cell r="E54">
            <v>3</v>
          </cell>
          <cell r="F54">
            <v>0</v>
          </cell>
          <cell r="G54">
            <v>133</v>
          </cell>
          <cell r="H54">
            <v>1</v>
          </cell>
          <cell r="I54">
            <v>1</v>
          </cell>
          <cell r="J54">
            <v>2</v>
          </cell>
          <cell r="K54">
            <v>58</v>
          </cell>
          <cell r="L54">
            <v>7586</v>
          </cell>
          <cell r="M54">
            <v>0</v>
          </cell>
          <cell r="N54">
            <v>3</v>
          </cell>
          <cell r="O54">
            <v>0</v>
          </cell>
          <cell r="P54">
            <v>0</v>
          </cell>
          <cell r="Q54">
            <v>0</v>
          </cell>
          <cell r="R54">
            <v>24</v>
          </cell>
          <cell r="S54">
            <v>37</v>
          </cell>
          <cell r="T54">
            <v>2</v>
          </cell>
          <cell r="U54">
            <v>0</v>
          </cell>
          <cell r="V54">
            <v>37</v>
          </cell>
          <cell r="W54">
            <v>2</v>
          </cell>
          <cell r="X54">
            <v>618</v>
          </cell>
          <cell r="Y54">
            <v>3</v>
          </cell>
          <cell r="Z54">
            <v>0</v>
          </cell>
          <cell r="AA54">
            <v>133</v>
          </cell>
          <cell r="AB54">
            <v>0</v>
          </cell>
          <cell r="AC54">
            <v>0</v>
          </cell>
          <cell r="AD54">
            <v>0</v>
          </cell>
          <cell r="AE54">
            <v>24</v>
          </cell>
          <cell r="AF54">
            <v>7623</v>
          </cell>
        </row>
        <row r="55">
          <cell r="C55">
            <v>513</v>
          </cell>
          <cell r="D55">
            <v>65</v>
          </cell>
          <cell r="E55">
            <v>1</v>
          </cell>
          <cell r="F55">
            <v>0</v>
          </cell>
          <cell r="G55">
            <v>14</v>
          </cell>
          <cell r="H55">
            <v>0</v>
          </cell>
          <cell r="I55">
            <v>0</v>
          </cell>
          <cell r="J55">
            <v>2</v>
          </cell>
          <cell r="K55">
            <v>2</v>
          </cell>
          <cell r="L55">
            <v>984</v>
          </cell>
          <cell r="M55">
            <v>0</v>
          </cell>
          <cell r="N55">
            <v>1</v>
          </cell>
          <cell r="O55">
            <v>0</v>
          </cell>
          <cell r="P55">
            <v>0</v>
          </cell>
          <cell r="Q55">
            <v>0</v>
          </cell>
          <cell r="R55">
            <v>1</v>
          </cell>
          <cell r="S55">
            <v>1</v>
          </cell>
          <cell r="T55">
            <v>2</v>
          </cell>
          <cell r="U55">
            <v>0</v>
          </cell>
          <cell r="V55">
            <v>1</v>
          </cell>
          <cell r="W55">
            <v>2</v>
          </cell>
          <cell r="X55">
            <v>65</v>
          </cell>
          <cell r="Y55">
            <v>1</v>
          </cell>
          <cell r="Z55">
            <v>0</v>
          </cell>
          <cell r="AA55">
            <v>14</v>
          </cell>
          <cell r="AB55">
            <v>0</v>
          </cell>
          <cell r="AC55">
            <v>0</v>
          </cell>
          <cell r="AD55">
            <v>0</v>
          </cell>
          <cell r="AE55">
            <v>1</v>
          </cell>
          <cell r="AF55">
            <v>985</v>
          </cell>
        </row>
        <row r="56">
          <cell r="C56">
            <v>514</v>
          </cell>
          <cell r="D56">
            <v>120</v>
          </cell>
          <cell r="E56">
            <v>1</v>
          </cell>
          <cell r="F56">
            <v>0</v>
          </cell>
          <cell r="G56">
            <v>13</v>
          </cell>
          <cell r="H56">
            <v>0</v>
          </cell>
          <cell r="I56">
            <v>0</v>
          </cell>
          <cell r="J56">
            <v>2</v>
          </cell>
          <cell r="K56">
            <v>3</v>
          </cell>
          <cell r="L56">
            <v>394</v>
          </cell>
          <cell r="M56">
            <v>0</v>
          </cell>
          <cell r="N56">
            <v>1</v>
          </cell>
          <cell r="O56">
            <v>0</v>
          </cell>
          <cell r="P56">
            <v>0</v>
          </cell>
          <cell r="Q56">
            <v>0</v>
          </cell>
          <cell r="R56">
            <v>3</v>
          </cell>
          <cell r="S56">
            <v>0</v>
          </cell>
          <cell r="T56">
            <v>2</v>
          </cell>
          <cell r="U56">
            <v>0</v>
          </cell>
          <cell r="V56">
            <v>0</v>
          </cell>
          <cell r="W56">
            <v>2</v>
          </cell>
          <cell r="X56">
            <v>120</v>
          </cell>
          <cell r="Y56">
            <v>1</v>
          </cell>
          <cell r="Z56">
            <v>0</v>
          </cell>
          <cell r="AA56">
            <v>13</v>
          </cell>
          <cell r="AB56">
            <v>0</v>
          </cell>
          <cell r="AC56">
            <v>0</v>
          </cell>
          <cell r="AD56">
            <v>0</v>
          </cell>
          <cell r="AE56">
            <v>3</v>
          </cell>
          <cell r="AF56">
            <v>394</v>
          </cell>
        </row>
        <row r="57">
          <cell r="C57">
            <v>516</v>
          </cell>
          <cell r="D57">
            <v>11</v>
          </cell>
          <cell r="E57">
            <v>0</v>
          </cell>
          <cell r="F57">
            <v>0</v>
          </cell>
          <cell r="G57">
            <v>2</v>
          </cell>
          <cell r="H57">
            <v>0</v>
          </cell>
          <cell r="I57">
            <v>0</v>
          </cell>
          <cell r="J57">
            <v>0</v>
          </cell>
          <cell r="K57">
            <v>0</v>
          </cell>
          <cell r="L57">
            <v>93</v>
          </cell>
          <cell r="U57">
            <v>0</v>
          </cell>
          <cell r="V57">
            <v>0</v>
          </cell>
          <cell r="W57">
            <v>0</v>
          </cell>
          <cell r="X57">
            <v>11</v>
          </cell>
          <cell r="Y57">
            <v>0</v>
          </cell>
          <cell r="Z57">
            <v>0</v>
          </cell>
          <cell r="AA57">
            <v>2</v>
          </cell>
          <cell r="AB57">
            <v>0</v>
          </cell>
          <cell r="AC57">
            <v>0</v>
          </cell>
          <cell r="AD57">
            <v>0</v>
          </cell>
          <cell r="AE57">
            <v>0</v>
          </cell>
          <cell r="AF57">
            <v>93</v>
          </cell>
        </row>
        <row r="58">
          <cell r="C58">
            <v>518</v>
          </cell>
          <cell r="D58">
            <v>0</v>
          </cell>
          <cell r="E58">
            <v>0</v>
          </cell>
          <cell r="F58">
            <v>0</v>
          </cell>
          <cell r="G58">
            <v>0</v>
          </cell>
          <cell r="H58">
            <v>0</v>
          </cell>
          <cell r="I58">
            <v>0</v>
          </cell>
          <cell r="J58">
            <v>0</v>
          </cell>
          <cell r="K58">
            <v>0</v>
          </cell>
          <cell r="L58">
            <v>0</v>
          </cell>
          <cell r="U58">
            <v>0</v>
          </cell>
          <cell r="V58">
            <v>0</v>
          </cell>
          <cell r="W58">
            <v>0</v>
          </cell>
          <cell r="X58">
            <v>0</v>
          </cell>
          <cell r="Y58">
            <v>0</v>
          </cell>
          <cell r="Z58">
            <v>0</v>
          </cell>
          <cell r="AA58">
            <v>0</v>
          </cell>
          <cell r="AB58">
            <v>0</v>
          </cell>
          <cell r="AC58">
            <v>0</v>
          </cell>
          <cell r="AD58">
            <v>0</v>
          </cell>
          <cell r="AE58">
            <v>0</v>
          </cell>
          <cell r="AF58">
            <v>0</v>
          </cell>
        </row>
        <row r="59">
          <cell r="C59">
            <v>519</v>
          </cell>
          <cell r="D59">
            <v>13</v>
          </cell>
          <cell r="E59">
            <v>0</v>
          </cell>
          <cell r="F59">
            <v>0</v>
          </cell>
          <cell r="G59">
            <v>3</v>
          </cell>
          <cell r="H59">
            <v>0</v>
          </cell>
          <cell r="I59">
            <v>0</v>
          </cell>
          <cell r="J59">
            <v>0</v>
          </cell>
          <cell r="K59">
            <v>1</v>
          </cell>
          <cell r="L59">
            <v>141</v>
          </cell>
          <cell r="M59">
            <v>0</v>
          </cell>
          <cell r="N59">
            <v>0</v>
          </cell>
          <cell r="O59">
            <v>0</v>
          </cell>
          <cell r="P59">
            <v>0</v>
          </cell>
          <cell r="Q59">
            <v>0</v>
          </cell>
          <cell r="R59">
            <v>0</v>
          </cell>
          <cell r="S59">
            <v>0</v>
          </cell>
          <cell r="T59">
            <v>1</v>
          </cell>
          <cell r="U59">
            <v>0</v>
          </cell>
          <cell r="V59">
            <v>0</v>
          </cell>
          <cell r="W59">
            <v>1</v>
          </cell>
          <cell r="X59">
            <v>13</v>
          </cell>
          <cell r="Y59">
            <v>0</v>
          </cell>
          <cell r="Z59">
            <v>0</v>
          </cell>
          <cell r="AA59">
            <v>3</v>
          </cell>
          <cell r="AB59">
            <v>0</v>
          </cell>
          <cell r="AC59">
            <v>0</v>
          </cell>
          <cell r="AD59">
            <v>0</v>
          </cell>
          <cell r="AE59">
            <v>0</v>
          </cell>
          <cell r="AF59">
            <v>141</v>
          </cell>
        </row>
        <row r="60">
          <cell r="C60">
            <v>604</v>
          </cell>
          <cell r="D60">
            <v>96</v>
          </cell>
          <cell r="E60">
            <v>1</v>
          </cell>
          <cell r="F60">
            <v>0</v>
          </cell>
          <cell r="G60">
            <v>9</v>
          </cell>
          <cell r="H60">
            <v>1</v>
          </cell>
          <cell r="I60">
            <v>0</v>
          </cell>
          <cell r="J60">
            <v>0</v>
          </cell>
          <cell r="K60">
            <v>3</v>
          </cell>
          <cell r="L60">
            <v>970</v>
          </cell>
          <cell r="M60">
            <v>0</v>
          </cell>
          <cell r="N60">
            <v>1</v>
          </cell>
          <cell r="O60">
            <v>0</v>
          </cell>
          <cell r="P60">
            <v>0</v>
          </cell>
          <cell r="Q60">
            <v>0</v>
          </cell>
          <cell r="R60">
            <v>2</v>
          </cell>
          <cell r="S60">
            <v>1</v>
          </cell>
          <cell r="T60">
            <v>1</v>
          </cell>
          <cell r="U60">
            <v>0</v>
          </cell>
          <cell r="V60">
            <v>1</v>
          </cell>
          <cell r="W60">
            <v>1</v>
          </cell>
          <cell r="X60">
            <v>96</v>
          </cell>
          <cell r="Y60">
            <v>1</v>
          </cell>
          <cell r="Z60">
            <v>0</v>
          </cell>
          <cell r="AA60">
            <v>9</v>
          </cell>
          <cell r="AB60">
            <v>0</v>
          </cell>
          <cell r="AC60">
            <v>0</v>
          </cell>
          <cell r="AD60">
            <v>0</v>
          </cell>
          <cell r="AE60">
            <v>2</v>
          </cell>
          <cell r="AF60">
            <v>971</v>
          </cell>
        </row>
        <row r="61">
          <cell r="C61">
            <v>620</v>
          </cell>
          <cell r="D61">
            <v>306</v>
          </cell>
          <cell r="E61">
            <v>2</v>
          </cell>
          <cell r="F61">
            <v>1</v>
          </cell>
          <cell r="G61">
            <v>22</v>
          </cell>
          <cell r="H61">
            <v>1</v>
          </cell>
          <cell r="I61">
            <v>0</v>
          </cell>
          <cell r="J61">
            <v>4</v>
          </cell>
          <cell r="K61">
            <v>14</v>
          </cell>
          <cell r="L61">
            <v>2089</v>
          </cell>
          <cell r="M61">
            <v>1</v>
          </cell>
          <cell r="N61">
            <v>2</v>
          </cell>
          <cell r="O61">
            <v>0</v>
          </cell>
          <cell r="P61">
            <v>0</v>
          </cell>
          <cell r="Q61">
            <v>0</v>
          </cell>
          <cell r="R61">
            <v>8</v>
          </cell>
          <cell r="S61">
            <v>5</v>
          </cell>
          <cell r="T61">
            <v>5</v>
          </cell>
          <cell r="U61">
            <v>1</v>
          </cell>
          <cell r="V61">
            <v>5</v>
          </cell>
          <cell r="W61">
            <v>5</v>
          </cell>
          <cell r="X61">
            <v>307</v>
          </cell>
          <cell r="Y61">
            <v>2</v>
          </cell>
          <cell r="Z61">
            <v>1</v>
          </cell>
          <cell r="AA61">
            <v>22</v>
          </cell>
          <cell r="AB61">
            <v>0</v>
          </cell>
          <cell r="AC61">
            <v>0</v>
          </cell>
          <cell r="AD61">
            <v>0</v>
          </cell>
          <cell r="AE61">
            <v>8</v>
          </cell>
          <cell r="AF61">
            <v>2094</v>
          </cell>
        </row>
        <row r="62">
          <cell r="C62">
            <v>623</v>
          </cell>
          <cell r="D62">
            <v>96</v>
          </cell>
          <cell r="E62">
            <v>0</v>
          </cell>
          <cell r="F62">
            <v>0</v>
          </cell>
          <cell r="G62">
            <v>9</v>
          </cell>
          <cell r="H62">
            <v>1</v>
          </cell>
          <cell r="I62">
            <v>0</v>
          </cell>
          <cell r="J62">
            <v>1</v>
          </cell>
          <cell r="K62">
            <v>2</v>
          </cell>
          <cell r="L62">
            <v>912</v>
          </cell>
          <cell r="M62">
            <v>0</v>
          </cell>
          <cell r="N62">
            <v>0</v>
          </cell>
          <cell r="O62">
            <v>0</v>
          </cell>
          <cell r="P62">
            <v>0</v>
          </cell>
          <cell r="Q62">
            <v>0</v>
          </cell>
          <cell r="R62">
            <v>1</v>
          </cell>
          <cell r="S62">
            <v>1</v>
          </cell>
          <cell r="T62">
            <v>2</v>
          </cell>
          <cell r="U62">
            <v>0</v>
          </cell>
          <cell r="V62">
            <v>1</v>
          </cell>
          <cell r="W62">
            <v>2</v>
          </cell>
          <cell r="X62">
            <v>96</v>
          </cell>
          <cell r="Y62">
            <v>0</v>
          </cell>
          <cell r="Z62">
            <v>0</v>
          </cell>
          <cell r="AA62">
            <v>9</v>
          </cell>
          <cell r="AB62">
            <v>0</v>
          </cell>
          <cell r="AC62">
            <v>0</v>
          </cell>
          <cell r="AD62">
            <v>0</v>
          </cell>
          <cell r="AE62">
            <v>1</v>
          </cell>
          <cell r="AF62">
            <v>913</v>
          </cell>
        </row>
        <row r="63">
          <cell r="C63">
            <v>628</v>
          </cell>
          <cell r="D63">
            <v>105</v>
          </cell>
          <cell r="E63">
            <v>0</v>
          </cell>
          <cell r="F63">
            <v>0</v>
          </cell>
          <cell r="G63">
            <v>17</v>
          </cell>
          <cell r="H63">
            <v>1</v>
          </cell>
          <cell r="I63">
            <v>0</v>
          </cell>
          <cell r="J63">
            <v>1</v>
          </cell>
          <cell r="K63">
            <v>4</v>
          </cell>
          <cell r="L63">
            <v>1707</v>
          </cell>
          <cell r="M63">
            <v>0</v>
          </cell>
          <cell r="N63">
            <v>0</v>
          </cell>
          <cell r="O63">
            <v>0</v>
          </cell>
          <cell r="P63">
            <v>0</v>
          </cell>
          <cell r="Q63">
            <v>0</v>
          </cell>
          <cell r="R63">
            <v>2</v>
          </cell>
          <cell r="S63">
            <v>1</v>
          </cell>
          <cell r="T63">
            <v>3</v>
          </cell>
          <cell r="U63">
            <v>0</v>
          </cell>
          <cell r="V63">
            <v>1</v>
          </cell>
          <cell r="W63">
            <v>3</v>
          </cell>
          <cell r="X63">
            <v>105</v>
          </cell>
          <cell r="Y63">
            <v>0</v>
          </cell>
          <cell r="Z63">
            <v>0</v>
          </cell>
          <cell r="AA63">
            <v>17</v>
          </cell>
          <cell r="AB63">
            <v>0</v>
          </cell>
          <cell r="AC63">
            <v>0</v>
          </cell>
          <cell r="AD63">
            <v>0</v>
          </cell>
          <cell r="AE63">
            <v>2</v>
          </cell>
          <cell r="AF63">
            <v>1708</v>
          </cell>
        </row>
        <row r="64">
          <cell r="C64">
            <v>629</v>
          </cell>
          <cell r="D64">
            <v>17</v>
          </cell>
          <cell r="E64">
            <v>0</v>
          </cell>
          <cell r="F64">
            <v>0</v>
          </cell>
          <cell r="G64">
            <v>4</v>
          </cell>
          <cell r="H64">
            <v>0</v>
          </cell>
          <cell r="I64">
            <v>0</v>
          </cell>
          <cell r="J64">
            <v>0</v>
          </cell>
          <cell r="K64">
            <v>0</v>
          </cell>
          <cell r="L64">
            <v>201</v>
          </cell>
          <cell r="U64">
            <v>0</v>
          </cell>
          <cell r="V64">
            <v>0</v>
          </cell>
          <cell r="W64">
            <v>0</v>
          </cell>
          <cell r="X64">
            <v>17</v>
          </cell>
          <cell r="Y64">
            <v>0</v>
          </cell>
          <cell r="Z64">
            <v>0</v>
          </cell>
          <cell r="AA64">
            <v>4</v>
          </cell>
          <cell r="AB64">
            <v>0</v>
          </cell>
          <cell r="AC64">
            <v>0</v>
          </cell>
          <cell r="AD64">
            <v>0</v>
          </cell>
          <cell r="AE64">
            <v>0</v>
          </cell>
          <cell r="AF64">
            <v>201</v>
          </cell>
        </row>
        <row r="65">
          <cell r="C65">
            <v>630</v>
          </cell>
          <cell r="D65">
            <v>10</v>
          </cell>
          <cell r="E65">
            <v>1</v>
          </cell>
          <cell r="F65">
            <v>0</v>
          </cell>
          <cell r="G65">
            <v>0</v>
          </cell>
          <cell r="H65">
            <v>0</v>
          </cell>
          <cell r="I65">
            <v>0</v>
          </cell>
          <cell r="J65">
            <v>0</v>
          </cell>
          <cell r="K65">
            <v>2</v>
          </cell>
          <cell r="L65">
            <v>101</v>
          </cell>
          <cell r="M65">
            <v>0</v>
          </cell>
          <cell r="N65">
            <v>1</v>
          </cell>
          <cell r="O65">
            <v>0</v>
          </cell>
          <cell r="P65">
            <v>0</v>
          </cell>
          <cell r="Q65">
            <v>0</v>
          </cell>
          <cell r="R65">
            <v>2</v>
          </cell>
          <cell r="S65">
            <v>0</v>
          </cell>
          <cell r="T65">
            <v>0</v>
          </cell>
          <cell r="U65">
            <v>0</v>
          </cell>
          <cell r="V65">
            <v>0</v>
          </cell>
          <cell r="W65">
            <v>0</v>
          </cell>
          <cell r="X65">
            <v>10</v>
          </cell>
          <cell r="Y65">
            <v>1</v>
          </cell>
          <cell r="Z65">
            <v>0</v>
          </cell>
          <cell r="AA65">
            <v>0</v>
          </cell>
          <cell r="AB65">
            <v>0</v>
          </cell>
          <cell r="AC65">
            <v>0</v>
          </cell>
          <cell r="AD65">
            <v>0</v>
          </cell>
          <cell r="AE65">
            <v>2</v>
          </cell>
          <cell r="AF65">
            <v>101</v>
          </cell>
        </row>
        <row r="66">
          <cell r="C66">
            <v>631</v>
          </cell>
          <cell r="D66">
            <v>3</v>
          </cell>
          <cell r="E66">
            <v>0</v>
          </cell>
          <cell r="F66">
            <v>1</v>
          </cell>
          <cell r="G66">
            <v>1</v>
          </cell>
          <cell r="H66">
            <v>0</v>
          </cell>
          <cell r="I66">
            <v>0</v>
          </cell>
          <cell r="J66">
            <v>0</v>
          </cell>
          <cell r="K66">
            <v>0</v>
          </cell>
          <cell r="L66">
            <v>28</v>
          </cell>
          <cell r="U66">
            <v>0</v>
          </cell>
          <cell r="V66">
            <v>0</v>
          </cell>
          <cell r="W66">
            <v>0</v>
          </cell>
          <cell r="X66">
            <v>3</v>
          </cell>
          <cell r="Y66">
            <v>0</v>
          </cell>
          <cell r="Z66">
            <v>1</v>
          </cell>
          <cell r="AA66">
            <v>1</v>
          </cell>
          <cell r="AB66">
            <v>0</v>
          </cell>
          <cell r="AC66">
            <v>0</v>
          </cell>
          <cell r="AD66">
            <v>0</v>
          </cell>
          <cell r="AE66">
            <v>0</v>
          </cell>
          <cell r="AF66">
            <v>28</v>
          </cell>
        </row>
        <row r="67">
          <cell r="C67">
            <v>632</v>
          </cell>
          <cell r="D67">
            <v>56</v>
          </cell>
          <cell r="E67">
            <v>1</v>
          </cell>
          <cell r="F67">
            <v>0</v>
          </cell>
          <cell r="G67">
            <v>8</v>
          </cell>
          <cell r="H67">
            <v>1</v>
          </cell>
          <cell r="I67">
            <v>0</v>
          </cell>
          <cell r="J67">
            <v>0</v>
          </cell>
          <cell r="K67">
            <v>1</v>
          </cell>
          <cell r="L67">
            <v>607</v>
          </cell>
          <cell r="M67">
            <v>0</v>
          </cell>
          <cell r="N67">
            <v>1</v>
          </cell>
          <cell r="O67">
            <v>0</v>
          </cell>
          <cell r="P67">
            <v>0</v>
          </cell>
          <cell r="Q67">
            <v>0</v>
          </cell>
          <cell r="R67">
            <v>1</v>
          </cell>
          <cell r="S67">
            <v>0</v>
          </cell>
          <cell r="T67">
            <v>1</v>
          </cell>
          <cell r="U67">
            <v>0</v>
          </cell>
          <cell r="V67">
            <v>0</v>
          </cell>
          <cell r="W67">
            <v>1</v>
          </cell>
          <cell r="X67">
            <v>56</v>
          </cell>
          <cell r="Y67">
            <v>1</v>
          </cell>
          <cell r="Z67">
            <v>0</v>
          </cell>
          <cell r="AA67">
            <v>8</v>
          </cell>
          <cell r="AB67">
            <v>0</v>
          </cell>
          <cell r="AC67">
            <v>0</v>
          </cell>
          <cell r="AD67">
            <v>0</v>
          </cell>
          <cell r="AE67">
            <v>1</v>
          </cell>
          <cell r="AF67">
            <v>607</v>
          </cell>
        </row>
        <row r="68">
          <cell r="C68">
            <v>633</v>
          </cell>
          <cell r="D68">
            <v>24</v>
          </cell>
          <cell r="E68">
            <v>0</v>
          </cell>
          <cell r="F68">
            <v>0</v>
          </cell>
          <cell r="G68">
            <v>2</v>
          </cell>
          <cell r="H68">
            <v>0</v>
          </cell>
          <cell r="I68">
            <v>0</v>
          </cell>
          <cell r="J68">
            <v>1</v>
          </cell>
          <cell r="K68">
            <v>0</v>
          </cell>
          <cell r="L68">
            <v>184</v>
          </cell>
          <cell r="M68">
            <v>0</v>
          </cell>
          <cell r="N68">
            <v>0</v>
          </cell>
          <cell r="O68">
            <v>0</v>
          </cell>
          <cell r="P68">
            <v>0</v>
          </cell>
          <cell r="Q68">
            <v>0</v>
          </cell>
          <cell r="R68">
            <v>0</v>
          </cell>
          <cell r="S68">
            <v>0</v>
          </cell>
          <cell r="T68">
            <v>1</v>
          </cell>
          <cell r="U68">
            <v>0</v>
          </cell>
          <cell r="V68">
            <v>0</v>
          </cell>
          <cell r="W68">
            <v>1</v>
          </cell>
          <cell r="X68">
            <v>24</v>
          </cell>
          <cell r="Y68">
            <v>0</v>
          </cell>
          <cell r="Z68">
            <v>0</v>
          </cell>
          <cell r="AA68">
            <v>2</v>
          </cell>
          <cell r="AB68">
            <v>0</v>
          </cell>
          <cell r="AC68">
            <v>0</v>
          </cell>
          <cell r="AD68">
            <v>0</v>
          </cell>
          <cell r="AE68">
            <v>0</v>
          </cell>
          <cell r="AF68">
            <v>184</v>
          </cell>
        </row>
        <row r="69">
          <cell r="C69">
            <v>634</v>
          </cell>
          <cell r="D69">
            <v>41</v>
          </cell>
          <cell r="E69">
            <v>0</v>
          </cell>
          <cell r="F69">
            <v>0</v>
          </cell>
          <cell r="G69">
            <v>7</v>
          </cell>
          <cell r="H69">
            <v>0</v>
          </cell>
          <cell r="I69">
            <v>0</v>
          </cell>
          <cell r="J69">
            <v>0</v>
          </cell>
          <cell r="K69">
            <v>2</v>
          </cell>
          <cell r="L69">
            <v>439</v>
          </cell>
          <cell r="M69">
            <v>0</v>
          </cell>
          <cell r="N69">
            <v>0</v>
          </cell>
          <cell r="O69">
            <v>0</v>
          </cell>
          <cell r="P69">
            <v>0</v>
          </cell>
          <cell r="Q69">
            <v>0</v>
          </cell>
          <cell r="R69">
            <v>2</v>
          </cell>
          <cell r="S69">
            <v>0</v>
          </cell>
          <cell r="T69">
            <v>0</v>
          </cell>
          <cell r="U69">
            <v>0</v>
          </cell>
          <cell r="V69">
            <v>0</v>
          </cell>
          <cell r="W69">
            <v>0</v>
          </cell>
          <cell r="X69">
            <v>41</v>
          </cell>
          <cell r="Y69">
            <v>0</v>
          </cell>
          <cell r="Z69">
            <v>0</v>
          </cell>
          <cell r="AA69">
            <v>7</v>
          </cell>
          <cell r="AB69">
            <v>0</v>
          </cell>
          <cell r="AC69">
            <v>0</v>
          </cell>
          <cell r="AD69">
            <v>0</v>
          </cell>
          <cell r="AE69">
            <v>2</v>
          </cell>
          <cell r="AF69">
            <v>439</v>
          </cell>
        </row>
        <row r="70">
          <cell r="C70">
            <v>635</v>
          </cell>
          <cell r="D70">
            <v>196</v>
          </cell>
          <cell r="E70">
            <v>0</v>
          </cell>
          <cell r="F70">
            <v>0</v>
          </cell>
          <cell r="G70">
            <v>7</v>
          </cell>
          <cell r="H70">
            <v>0</v>
          </cell>
          <cell r="I70">
            <v>1</v>
          </cell>
          <cell r="J70">
            <v>3</v>
          </cell>
          <cell r="K70">
            <v>11</v>
          </cell>
          <cell r="L70">
            <v>3280</v>
          </cell>
          <cell r="M70">
            <v>0</v>
          </cell>
          <cell r="N70">
            <v>0</v>
          </cell>
          <cell r="O70">
            <v>0</v>
          </cell>
          <cell r="P70">
            <v>0</v>
          </cell>
          <cell r="Q70">
            <v>0</v>
          </cell>
          <cell r="R70">
            <v>5</v>
          </cell>
          <cell r="S70">
            <v>6</v>
          </cell>
          <cell r="T70">
            <v>4</v>
          </cell>
          <cell r="U70">
            <v>0</v>
          </cell>
          <cell r="V70">
            <v>6</v>
          </cell>
          <cell r="W70">
            <v>4</v>
          </cell>
          <cell r="X70">
            <v>196</v>
          </cell>
          <cell r="Y70">
            <v>0</v>
          </cell>
          <cell r="Z70">
            <v>0</v>
          </cell>
          <cell r="AA70">
            <v>7</v>
          </cell>
          <cell r="AB70">
            <v>0</v>
          </cell>
          <cell r="AC70">
            <v>0</v>
          </cell>
          <cell r="AD70">
            <v>0</v>
          </cell>
          <cell r="AE70">
            <v>5</v>
          </cell>
          <cell r="AF70">
            <v>3286</v>
          </cell>
        </row>
        <row r="71">
          <cell r="C71">
            <v>636</v>
          </cell>
          <cell r="D71">
            <v>349</v>
          </cell>
          <cell r="E71">
            <v>0</v>
          </cell>
          <cell r="F71">
            <v>0</v>
          </cell>
          <cell r="G71">
            <v>5</v>
          </cell>
          <cell r="H71">
            <v>4</v>
          </cell>
          <cell r="I71">
            <v>0</v>
          </cell>
          <cell r="J71">
            <v>4</v>
          </cell>
          <cell r="K71">
            <v>19</v>
          </cell>
          <cell r="L71">
            <v>4695</v>
          </cell>
          <cell r="M71">
            <v>0</v>
          </cell>
          <cell r="N71">
            <v>0</v>
          </cell>
          <cell r="O71">
            <v>0</v>
          </cell>
          <cell r="P71">
            <v>0</v>
          </cell>
          <cell r="Q71">
            <v>0</v>
          </cell>
          <cell r="R71">
            <v>8</v>
          </cell>
          <cell r="S71">
            <v>10</v>
          </cell>
          <cell r="T71">
            <v>9</v>
          </cell>
          <cell r="U71">
            <v>0</v>
          </cell>
          <cell r="V71">
            <v>10</v>
          </cell>
          <cell r="W71">
            <v>9</v>
          </cell>
          <cell r="X71">
            <v>349</v>
          </cell>
          <cell r="Y71">
            <v>0</v>
          </cell>
          <cell r="Z71">
            <v>0</v>
          </cell>
          <cell r="AA71">
            <v>5</v>
          </cell>
          <cell r="AB71">
            <v>0</v>
          </cell>
          <cell r="AC71">
            <v>0</v>
          </cell>
          <cell r="AD71">
            <v>0</v>
          </cell>
          <cell r="AE71">
            <v>8</v>
          </cell>
          <cell r="AF71">
            <v>4705</v>
          </cell>
        </row>
        <row r="72">
          <cell r="C72">
            <v>637</v>
          </cell>
          <cell r="D72">
            <v>24</v>
          </cell>
          <cell r="E72">
            <v>1</v>
          </cell>
          <cell r="F72">
            <v>0</v>
          </cell>
          <cell r="G72">
            <v>2</v>
          </cell>
          <cell r="H72">
            <v>0</v>
          </cell>
          <cell r="I72">
            <v>0</v>
          </cell>
          <cell r="J72">
            <v>0</v>
          </cell>
          <cell r="K72">
            <v>2</v>
          </cell>
          <cell r="L72">
            <v>268</v>
          </cell>
          <cell r="M72">
            <v>0</v>
          </cell>
          <cell r="N72">
            <v>1</v>
          </cell>
          <cell r="O72">
            <v>0</v>
          </cell>
          <cell r="P72">
            <v>0</v>
          </cell>
          <cell r="Q72">
            <v>0</v>
          </cell>
          <cell r="R72">
            <v>2</v>
          </cell>
          <cell r="S72">
            <v>0</v>
          </cell>
          <cell r="T72">
            <v>0</v>
          </cell>
          <cell r="U72">
            <v>0</v>
          </cell>
          <cell r="V72">
            <v>0</v>
          </cell>
          <cell r="W72">
            <v>0</v>
          </cell>
          <cell r="X72">
            <v>24</v>
          </cell>
          <cell r="Y72">
            <v>1</v>
          </cell>
          <cell r="Z72">
            <v>0</v>
          </cell>
          <cell r="AA72">
            <v>2</v>
          </cell>
          <cell r="AB72">
            <v>0</v>
          </cell>
          <cell r="AC72">
            <v>0</v>
          </cell>
          <cell r="AD72">
            <v>0</v>
          </cell>
          <cell r="AE72">
            <v>2</v>
          </cell>
          <cell r="AF72">
            <v>268</v>
          </cell>
        </row>
        <row r="73">
          <cell r="C73">
            <v>638</v>
          </cell>
          <cell r="D73">
            <v>222</v>
          </cell>
          <cell r="E73">
            <v>0</v>
          </cell>
          <cell r="F73">
            <v>0</v>
          </cell>
          <cell r="G73">
            <v>34</v>
          </cell>
          <cell r="H73">
            <v>0</v>
          </cell>
          <cell r="I73">
            <v>0</v>
          </cell>
          <cell r="J73">
            <v>3</v>
          </cell>
          <cell r="K73">
            <v>21</v>
          </cell>
          <cell r="L73">
            <v>4576</v>
          </cell>
          <cell r="M73">
            <v>0</v>
          </cell>
          <cell r="N73">
            <v>0</v>
          </cell>
          <cell r="O73">
            <v>0</v>
          </cell>
          <cell r="P73">
            <v>0</v>
          </cell>
          <cell r="Q73">
            <v>1</v>
          </cell>
          <cell r="R73">
            <v>9</v>
          </cell>
          <cell r="S73">
            <v>9</v>
          </cell>
          <cell r="T73">
            <v>5</v>
          </cell>
          <cell r="U73">
            <v>0</v>
          </cell>
          <cell r="V73">
            <v>9</v>
          </cell>
          <cell r="W73">
            <v>5</v>
          </cell>
          <cell r="X73">
            <v>222</v>
          </cell>
          <cell r="Y73">
            <v>0</v>
          </cell>
          <cell r="Z73">
            <v>0</v>
          </cell>
          <cell r="AA73">
            <v>34</v>
          </cell>
          <cell r="AB73">
            <v>0</v>
          </cell>
          <cell r="AC73">
            <v>0</v>
          </cell>
          <cell r="AD73">
            <v>1</v>
          </cell>
          <cell r="AE73">
            <v>9</v>
          </cell>
          <cell r="AF73">
            <v>4585</v>
          </cell>
        </row>
        <row r="74">
          <cell r="C74">
            <v>639</v>
          </cell>
          <cell r="D74">
            <v>49</v>
          </cell>
          <cell r="E74">
            <v>0</v>
          </cell>
          <cell r="F74">
            <v>0</v>
          </cell>
          <cell r="G74">
            <v>5</v>
          </cell>
          <cell r="H74">
            <v>0</v>
          </cell>
          <cell r="I74">
            <v>0</v>
          </cell>
          <cell r="J74">
            <v>1</v>
          </cell>
          <cell r="K74">
            <v>2</v>
          </cell>
          <cell r="L74">
            <v>610</v>
          </cell>
          <cell r="M74">
            <v>0</v>
          </cell>
          <cell r="N74">
            <v>0</v>
          </cell>
          <cell r="O74">
            <v>0</v>
          </cell>
          <cell r="P74">
            <v>0</v>
          </cell>
          <cell r="Q74">
            <v>0</v>
          </cell>
          <cell r="R74">
            <v>0</v>
          </cell>
          <cell r="S74">
            <v>2</v>
          </cell>
          <cell r="T74">
            <v>1</v>
          </cell>
          <cell r="U74">
            <v>0</v>
          </cell>
          <cell r="V74">
            <v>2</v>
          </cell>
          <cell r="W74">
            <v>1</v>
          </cell>
          <cell r="X74">
            <v>49</v>
          </cell>
          <cell r="Y74">
            <v>0</v>
          </cell>
          <cell r="Z74">
            <v>0</v>
          </cell>
          <cell r="AA74">
            <v>5</v>
          </cell>
          <cell r="AB74">
            <v>0</v>
          </cell>
          <cell r="AC74">
            <v>0</v>
          </cell>
          <cell r="AD74">
            <v>0</v>
          </cell>
          <cell r="AE74">
            <v>0</v>
          </cell>
          <cell r="AF74">
            <v>612</v>
          </cell>
        </row>
        <row r="75">
          <cell r="C75">
            <v>640</v>
          </cell>
          <cell r="D75">
            <v>19</v>
          </cell>
          <cell r="E75">
            <v>0</v>
          </cell>
          <cell r="F75">
            <v>0</v>
          </cell>
          <cell r="G75">
            <v>8</v>
          </cell>
          <cell r="H75">
            <v>0</v>
          </cell>
          <cell r="I75">
            <v>0</v>
          </cell>
          <cell r="J75">
            <v>0</v>
          </cell>
          <cell r="K75">
            <v>0</v>
          </cell>
          <cell r="L75">
            <v>379</v>
          </cell>
          <cell r="U75">
            <v>0</v>
          </cell>
          <cell r="V75">
            <v>0</v>
          </cell>
          <cell r="W75">
            <v>0</v>
          </cell>
          <cell r="X75">
            <v>19</v>
          </cell>
          <cell r="Y75">
            <v>0</v>
          </cell>
          <cell r="Z75">
            <v>0</v>
          </cell>
          <cell r="AA75">
            <v>8</v>
          </cell>
          <cell r="AB75">
            <v>0</v>
          </cell>
          <cell r="AC75">
            <v>0</v>
          </cell>
          <cell r="AD75">
            <v>0</v>
          </cell>
          <cell r="AE75">
            <v>0</v>
          </cell>
          <cell r="AF75">
            <v>379</v>
          </cell>
        </row>
        <row r="76">
          <cell r="C76">
            <v>641</v>
          </cell>
          <cell r="D76">
            <v>26</v>
          </cell>
          <cell r="E76">
            <v>0</v>
          </cell>
          <cell r="F76">
            <v>0</v>
          </cell>
          <cell r="G76">
            <v>4</v>
          </cell>
          <cell r="H76">
            <v>0</v>
          </cell>
          <cell r="I76">
            <v>0</v>
          </cell>
          <cell r="J76">
            <v>0</v>
          </cell>
          <cell r="K76">
            <v>2</v>
          </cell>
          <cell r="L76">
            <v>302</v>
          </cell>
          <cell r="M76">
            <v>0</v>
          </cell>
          <cell r="N76">
            <v>0</v>
          </cell>
          <cell r="O76">
            <v>0</v>
          </cell>
          <cell r="P76">
            <v>0</v>
          </cell>
          <cell r="Q76">
            <v>0</v>
          </cell>
          <cell r="R76">
            <v>0</v>
          </cell>
          <cell r="S76">
            <v>1</v>
          </cell>
          <cell r="T76">
            <v>1</v>
          </cell>
          <cell r="U76">
            <v>0</v>
          </cell>
          <cell r="V76">
            <v>1</v>
          </cell>
          <cell r="W76">
            <v>1</v>
          </cell>
          <cell r="X76">
            <v>26</v>
          </cell>
          <cell r="Y76">
            <v>0</v>
          </cell>
          <cell r="Z76">
            <v>0</v>
          </cell>
          <cell r="AA76">
            <v>4</v>
          </cell>
          <cell r="AB76">
            <v>0</v>
          </cell>
          <cell r="AC76">
            <v>0</v>
          </cell>
          <cell r="AD76">
            <v>0</v>
          </cell>
          <cell r="AE76">
            <v>0</v>
          </cell>
          <cell r="AF76">
            <v>303</v>
          </cell>
        </row>
        <row r="77">
          <cell r="C77">
            <v>642</v>
          </cell>
          <cell r="D77">
            <v>15</v>
          </cell>
          <cell r="E77">
            <v>0</v>
          </cell>
          <cell r="F77">
            <v>0</v>
          </cell>
          <cell r="G77">
            <v>1</v>
          </cell>
          <cell r="H77">
            <v>0</v>
          </cell>
          <cell r="I77">
            <v>0</v>
          </cell>
          <cell r="J77">
            <v>0</v>
          </cell>
          <cell r="K77">
            <v>2</v>
          </cell>
          <cell r="L77">
            <v>554</v>
          </cell>
          <cell r="M77">
            <v>0</v>
          </cell>
          <cell r="N77">
            <v>0</v>
          </cell>
          <cell r="O77">
            <v>0</v>
          </cell>
          <cell r="P77">
            <v>0</v>
          </cell>
          <cell r="Q77">
            <v>0</v>
          </cell>
          <cell r="R77">
            <v>1</v>
          </cell>
          <cell r="S77">
            <v>1</v>
          </cell>
          <cell r="T77">
            <v>0</v>
          </cell>
          <cell r="U77">
            <v>0</v>
          </cell>
          <cell r="V77">
            <v>1</v>
          </cell>
          <cell r="W77">
            <v>0</v>
          </cell>
          <cell r="X77">
            <v>15</v>
          </cell>
          <cell r="Y77">
            <v>0</v>
          </cell>
          <cell r="Z77">
            <v>0</v>
          </cell>
          <cell r="AA77">
            <v>1</v>
          </cell>
          <cell r="AB77">
            <v>0</v>
          </cell>
          <cell r="AC77">
            <v>0</v>
          </cell>
          <cell r="AD77">
            <v>0</v>
          </cell>
          <cell r="AE77">
            <v>1</v>
          </cell>
          <cell r="AF77">
            <v>555</v>
          </cell>
        </row>
        <row r="78">
          <cell r="C78">
            <v>643</v>
          </cell>
          <cell r="D78">
            <v>31</v>
          </cell>
          <cell r="E78">
            <v>0</v>
          </cell>
          <cell r="F78">
            <v>0</v>
          </cell>
          <cell r="G78">
            <v>3</v>
          </cell>
          <cell r="H78">
            <v>0</v>
          </cell>
          <cell r="I78">
            <v>0</v>
          </cell>
          <cell r="J78">
            <v>0</v>
          </cell>
          <cell r="K78">
            <v>1</v>
          </cell>
          <cell r="L78">
            <v>248</v>
          </cell>
          <cell r="M78">
            <v>0</v>
          </cell>
          <cell r="N78">
            <v>0</v>
          </cell>
          <cell r="O78">
            <v>0</v>
          </cell>
          <cell r="P78">
            <v>0</v>
          </cell>
          <cell r="Q78">
            <v>0</v>
          </cell>
          <cell r="R78">
            <v>0</v>
          </cell>
          <cell r="S78">
            <v>0</v>
          </cell>
          <cell r="T78">
            <v>1</v>
          </cell>
          <cell r="U78">
            <v>0</v>
          </cell>
          <cell r="V78">
            <v>0</v>
          </cell>
          <cell r="W78">
            <v>1</v>
          </cell>
          <cell r="X78">
            <v>31</v>
          </cell>
          <cell r="Y78">
            <v>0</v>
          </cell>
          <cell r="Z78">
            <v>0</v>
          </cell>
          <cell r="AA78">
            <v>3</v>
          </cell>
          <cell r="AB78">
            <v>0</v>
          </cell>
          <cell r="AC78">
            <v>0</v>
          </cell>
          <cell r="AD78">
            <v>0</v>
          </cell>
          <cell r="AE78">
            <v>0</v>
          </cell>
          <cell r="AF78">
            <v>248</v>
          </cell>
        </row>
        <row r="79">
          <cell r="C79">
            <v>644</v>
          </cell>
          <cell r="D79">
            <v>14</v>
          </cell>
          <cell r="E79">
            <v>0</v>
          </cell>
          <cell r="F79">
            <v>0</v>
          </cell>
          <cell r="G79">
            <v>4</v>
          </cell>
          <cell r="H79">
            <v>0</v>
          </cell>
          <cell r="I79">
            <v>1</v>
          </cell>
          <cell r="J79">
            <v>1</v>
          </cell>
          <cell r="K79">
            <v>0</v>
          </cell>
          <cell r="L79">
            <v>180</v>
          </cell>
          <cell r="M79">
            <v>0</v>
          </cell>
          <cell r="N79">
            <v>0</v>
          </cell>
          <cell r="O79">
            <v>0</v>
          </cell>
          <cell r="P79">
            <v>1</v>
          </cell>
          <cell r="Q79">
            <v>0</v>
          </cell>
          <cell r="R79">
            <v>0</v>
          </cell>
          <cell r="S79">
            <v>0</v>
          </cell>
          <cell r="T79">
            <v>1</v>
          </cell>
          <cell r="U79">
            <v>0</v>
          </cell>
          <cell r="V79">
            <v>0</v>
          </cell>
          <cell r="W79">
            <v>1</v>
          </cell>
          <cell r="X79">
            <v>14</v>
          </cell>
          <cell r="Y79">
            <v>0</v>
          </cell>
          <cell r="Z79">
            <v>0</v>
          </cell>
          <cell r="AA79">
            <v>4</v>
          </cell>
          <cell r="AB79">
            <v>0</v>
          </cell>
          <cell r="AC79">
            <v>1</v>
          </cell>
          <cell r="AD79">
            <v>0</v>
          </cell>
          <cell r="AE79">
            <v>0</v>
          </cell>
          <cell r="AF79">
            <v>180</v>
          </cell>
        </row>
        <row r="80">
          <cell r="C80">
            <v>645</v>
          </cell>
          <cell r="D80">
            <v>13</v>
          </cell>
          <cell r="E80">
            <v>0</v>
          </cell>
          <cell r="F80">
            <v>0</v>
          </cell>
          <cell r="G80">
            <v>1</v>
          </cell>
          <cell r="H80">
            <v>0</v>
          </cell>
          <cell r="I80">
            <v>0</v>
          </cell>
          <cell r="J80">
            <v>0</v>
          </cell>
          <cell r="K80">
            <v>1</v>
          </cell>
          <cell r="L80">
            <v>133</v>
          </cell>
          <cell r="M80">
            <v>0</v>
          </cell>
          <cell r="N80">
            <v>0</v>
          </cell>
          <cell r="O80">
            <v>0</v>
          </cell>
          <cell r="P80">
            <v>0</v>
          </cell>
          <cell r="Q80">
            <v>0</v>
          </cell>
          <cell r="R80">
            <v>1</v>
          </cell>
          <cell r="S80">
            <v>0</v>
          </cell>
          <cell r="T80">
            <v>0</v>
          </cell>
          <cell r="U80">
            <v>0</v>
          </cell>
          <cell r="V80">
            <v>0</v>
          </cell>
          <cell r="W80">
            <v>0</v>
          </cell>
          <cell r="X80">
            <v>13</v>
          </cell>
          <cell r="Y80">
            <v>0</v>
          </cell>
          <cell r="Z80">
            <v>0</v>
          </cell>
          <cell r="AA80">
            <v>1</v>
          </cell>
          <cell r="AB80">
            <v>0</v>
          </cell>
          <cell r="AC80">
            <v>0</v>
          </cell>
          <cell r="AD80">
            <v>0</v>
          </cell>
          <cell r="AE80">
            <v>1</v>
          </cell>
          <cell r="AF80">
            <v>133</v>
          </cell>
        </row>
        <row r="81">
          <cell r="C81">
            <v>646</v>
          </cell>
          <cell r="D81">
            <v>36</v>
          </cell>
          <cell r="E81">
            <v>0</v>
          </cell>
          <cell r="F81">
            <v>0</v>
          </cell>
          <cell r="G81">
            <v>7</v>
          </cell>
          <cell r="H81">
            <v>0</v>
          </cell>
          <cell r="I81">
            <v>0</v>
          </cell>
          <cell r="J81">
            <v>0</v>
          </cell>
          <cell r="K81">
            <v>1</v>
          </cell>
          <cell r="L81">
            <v>404</v>
          </cell>
          <cell r="M81">
            <v>0</v>
          </cell>
          <cell r="N81">
            <v>0</v>
          </cell>
          <cell r="O81">
            <v>0</v>
          </cell>
          <cell r="P81">
            <v>0</v>
          </cell>
          <cell r="Q81">
            <v>0</v>
          </cell>
          <cell r="R81">
            <v>0</v>
          </cell>
          <cell r="S81">
            <v>1</v>
          </cell>
          <cell r="T81">
            <v>0</v>
          </cell>
          <cell r="U81">
            <v>0</v>
          </cell>
          <cell r="V81">
            <v>1</v>
          </cell>
          <cell r="W81">
            <v>0</v>
          </cell>
          <cell r="X81">
            <v>36</v>
          </cell>
          <cell r="Y81">
            <v>0</v>
          </cell>
          <cell r="Z81">
            <v>0</v>
          </cell>
          <cell r="AA81">
            <v>7</v>
          </cell>
          <cell r="AB81">
            <v>0</v>
          </cell>
          <cell r="AC81">
            <v>0</v>
          </cell>
          <cell r="AD81">
            <v>0</v>
          </cell>
          <cell r="AE81">
            <v>0</v>
          </cell>
          <cell r="AF81">
            <v>405</v>
          </cell>
        </row>
        <row r="82">
          <cell r="C82">
            <v>647</v>
          </cell>
          <cell r="D82">
            <v>39</v>
          </cell>
          <cell r="E82">
            <v>0</v>
          </cell>
          <cell r="F82">
            <v>0</v>
          </cell>
          <cell r="G82">
            <v>9</v>
          </cell>
          <cell r="H82">
            <v>1</v>
          </cell>
          <cell r="I82">
            <v>0</v>
          </cell>
          <cell r="J82">
            <v>1</v>
          </cell>
          <cell r="K82">
            <v>3</v>
          </cell>
          <cell r="L82">
            <v>783</v>
          </cell>
          <cell r="M82">
            <v>0</v>
          </cell>
          <cell r="N82">
            <v>0</v>
          </cell>
          <cell r="O82">
            <v>0</v>
          </cell>
          <cell r="P82">
            <v>0</v>
          </cell>
          <cell r="Q82">
            <v>0</v>
          </cell>
          <cell r="R82">
            <v>1</v>
          </cell>
          <cell r="S82">
            <v>2</v>
          </cell>
          <cell r="T82">
            <v>2</v>
          </cell>
          <cell r="U82">
            <v>0</v>
          </cell>
          <cell r="V82">
            <v>2</v>
          </cell>
          <cell r="W82">
            <v>2</v>
          </cell>
          <cell r="X82">
            <v>39</v>
          </cell>
          <cell r="Y82">
            <v>0</v>
          </cell>
          <cell r="Z82">
            <v>0</v>
          </cell>
          <cell r="AA82">
            <v>9</v>
          </cell>
          <cell r="AB82">
            <v>0</v>
          </cell>
          <cell r="AC82">
            <v>0</v>
          </cell>
          <cell r="AD82">
            <v>0</v>
          </cell>
          <cell r="AE82">
            <v>1</v>
          </cell>
          <cell r="AF82">
            <v>785</v>
          </cell>
        </row>
        <row r="83">
          <cell r="C83">
            <v>648</v>
          </cell>
          <cell r="D83">
            <v>884</v>
          </cell>
          <cell r="E83">
            <v>4</v>
          </cell>
          <cell r="F83">
            <v>0</v>
          </cell>
          <cell r="G83">
            <v>122</v>
          </cell>
          <cell r="H83">
            <v>5</v>
          </cell>
          <cell r="I83">
            <v>1</v>
          </cell>
          <cell r="J83">
            <v>16</v>
          </cell>
          <cell r="K83">
            <v>26</v>
          </cell>
          <cell r="L83">
            <v>9021</v>
          </cell>
          <cell r="M83">
            <v>0</v>
          </cell>
          <cell r="N83">
            <v>4</v>
          </cell>
          <cell r="O83">
            <v>0</v>
          </cell>
          <cell r="P83">
            <v>1</v>
          </cell>
          <cell r="Q83">
            <v>0</v>
          </cell>
          <cell r="R83">
            <v>13</v>
          </cell>
          <cell r="S83">
            <v>10</v>
          </cell>
          <cell r="T83">
            <v>24</v>
          </cell>
          <cell r="U83">
            <v>0</v>
          </cell>
          <cell r="V83">
            <v>10</v>
          </cell>
          <cell r="W83">
            <v>24</v>
          </cell>
          <cell r="X83">
            <v>884</v>
          </cell>
          <cell r="Y83">
            <v>4</v>
          </cell>
          <cell r="Z83">
            <v>0</v>
          </cell>
          <cell r="AA83">
            <v>122</v>
          </cell>
          <cell r="AB83">
            <v>0</v>
          </cell>
          <cell r="AC83">
            <v>1</v>
          </cell>
          <cell r="AD83">
            <v>0</v>
          </cell>
          <cell r="AE83">
            <v>13</v>
          </cell>
          <cell r="AF83">
            <v>9031</v>
          </cell>
        </row>
        <row r="84">
          <cell r="C84">
            <v>649</v>
          </cell>
          <cell r="D84">
            <v>1297</v>
          </cell>
          <cell r="E84">
            <v>3</v>
          </cell>
          <cell r="F84">
            <v>0</v>
          </cell>
          <cell r="G84">
            <v>110</v>
          </cell>
          <cell r="H84">
            <v>5</v>
          </cell>
          <cell r="I84">
            <v>0</v>
          </cell>
          <cell r="J84">
            <v>24</v>
          </cell>
          <cell r="K84">
            <v>61</v>
          </cell>
          <cell r="L84">
            <v>9211</v>
          </cell>
          <cell r="M84">
            <v>0</v>
          </cell>
          <cell r="N84">
            <v>3</v>
          </cell>
          <cell r="O84">
            <v>0</v>
          </cell>
          <cell r="P84">
            <v>0</v>
          </cell>
          <cell r="Q84">
            <v>0</v>
          </cell>
          <cell r="R84">
            <v>37</v>
          </cell>
          <cell r="S84">
            <v>21</v>
          </cell>
          <cell r="T84">
            <v>32</v>
          </cell>
          <cell r="U84">
            <v>0</v>
          </cell>
          <cell r="V84">
            <v>21</v>
          </cell>
          <cell r="W84">
            <v>32</v>
          </cell>
          <cell r="X84">
            <v>1297</v>
          </cell>
          <cell r="Y84">
            <v>3</v>
          </cell>
          <cell r="Z84">
            <v>0</v>
          </cell>
          <cell r="AA84">
            <v>110</v>
          </cell>
          <cell r="AB84">
            <v>0</v>
          </cell>
          <cell r="AC84">
            <v>0</v>
          </cell>
          <cell r="AD84">
            <v>0</v>
          </cell>
          <cell r="AE84">
            <v>37</v>
          </cell>
          <cell r="AF84">
            <v>9232</v>
          </cell>
        </row>
        <row r="85">
          <cell r="C85">
            <v>650</v>
          </cell>
          <cell r="D85">
            <v>197</v>
          </cell>
          <cell r="E85">
            <v>0</v>
          </cell>
          <cell r="F85">
            <v>0</v>
          </cell>
          <cell r="G85">
            <v>21</v>
          </cell>
          <cell r="H85">
            <v>3</v>
          </cell>
          <cell r="I85">
            <v>1</v>
          </cell>
          <cell r="J85">
            <v>2</v>
          </cell>
          <cell r="K85">
            <v>12</v>
          </cell>
          <cell r="L85">
            <v>3098</v>
          </cell>
          <cell r="M85">
            <v>1</v>
          </cell>
          <cell r="N85">
            <v>0</v>
          </cell>
          <cell r="O85">
            <v>1</v>
          </cell>
          <cell r="P85">
            <v>0</v>
          </cell>
          <cell r="Q85">
            <v>0</v>
          </cell>
          <cell r="R85">
            <v>5</v>
          </cell>
          <cell r="S85">
            <v>6</v>
          </cell>
          <cell r="T85">
            <v>5</v>
          </cell>
          <cell r="U85">
            <v>1</v>
          </cell>
          <cell r="V85">
            <v>6</v>
          </cell>
          <cell r="W85">
            <v>5</v>
          </cell>
          <cell r="X85">
            <v>198</v>
          </cell>
          <cell r="Y85">
            <v>0</v>
          </cell>
          <cell r="Z85">
            <v>0</v>
          </cell>
          <cell r="AA85">
            <v>21</v>
          </cell>
          <cell r="AB85">
            <v>1</v>
          </cell>
          <cell r="AC85">
            <v>0</v>
          </cell>
          <cell r="AD85">
            <v>0</v>
          </cell>
          <cell r="AE85">
            <v>5</v>
          </cell>
          <cell r="AF85">
            <v>3104</v>
          </cell>
        </row>
        <row r="86">
          <cell r="C86">
            <v>651</v>
          </cell>
          <cell r="D86">
            <v>1550</v>
          </cell>
          <cell r="E86">
            <v>1</v>
          </cell>
          <cell r="F86">
            <v>0</v>
          </cell>
          <cell r="G86">
            <v>144</v>
          </cell>
          <cell r="H86">
            <v>3</v>
          </cell>
          <cell r="I86">
            <v>0</v>
          </cell>
          <cell r="J86">
            <v>21</v>
          </cell>
          <cell r="K86">
            <v>66</v>
          </cell>
          <cell r="L86">
            <v>11467</v>
          </cell>
          <cell r="M86">
            <v>0</v>
          </cell>
          <cell r="N86">
            <v>1</v>
          </cell>
          <cell r="O86">
            <v>0</v>
          </cell>
          <cell r="P86">
            <v>0</v>
          </cell>
          <cell r="Q86">
            <v>0</v>
          </cell>
          <cell r="R86">
            <v>44</v>
          </cell>
          <cell r="S86">
            <v>18</v>
          </cell>
          <cell r="T86">
            <v>28</v>
          </cell>
          <cell r="U86">
            <v>0</v>
          </cell>
          <cell r="V86">
            <v>18</v>
          </cell>
          <cell r="W86">
            <v>28</v>
          </cell>
          <cell r="X86">
            <v>1550</v>
          </cell>
          <cell r="Y86">
            <v>1</v>
          </cell>
          <cell r="Z86">
            <v>0</v>
          </cell>
          <cell r="AA86">
            <v>144</v>
          </cell>
          <cell r="AB86">
            <v>0</v>
          </cell>
          <cell r="AC86">
            <v>0</v>
          </cell>
          <cell r="AD86">
            <v>0</v>
          </cell>
          <cell r="AE86">
            <v>44</v>
          </cell>
          <cell r="AF86">
            <v>11485</v>
          </cell>
        </row>
        <row r="87">
          <cell r="C87">
            <v>653</v>
          </cell>
          <cell r="D87">
            <v>2012</v>
          </cell>
          <cell r="E87">
            <v>1</v>
          </cell>
          <cell r="F87">
            <v>2</v>
          </cell>
          <cell r="G87">
            <v>117</v>
          </cell>
          <cell r="H87">
            <v>8</v>
          </cell>
          <cell r="I87">
            <v>3</v>
          </cell>
          <cell r="J87">
            <v>33</v>
          </cell>
          <cell r="K87">
            <v>94</v>
          </cell>
          <cell r="L87">
            <v>13113</v>
          </cell>
          <cell r="M87">
            <v>0</v>
          </cell>
          <cell r="N87">
            <v>1</v>
          </cell>
          <cell r="O87">
            <v>1</v>
          </cell>
          <cell r="P87">
            <v>2</v>
          </cell>
          <cell r="Q87">
            <v>0</v>
          </cell>
          <cell r="R87">
            <v>60</v>
          </cell>
          <cell r="S87">
            <v>33</v>
          </cell>
          <cell r="T87">
            <v>42</v>
          </cell>
          <cell r="U87">
            <v>0</v>
          </cell>
          <cell r="V87">
            <v>33</v>
          </cell>
          <cell r="W87">
            <v>42</v>
          </cell>
          <cell r="X87">
            <v>2012</v>
          </cell>
          <cell r="Y87">
            <v>1</v>
          </cell>
          <cell r="Z87">
            <v>2</v>
          </cell>
          <cell r="AA87">
            <v>117</v>
          </cell>
          <cell r="AB87">
            <v>1</v>
          </cell>
          <cell r="AC87">
            <v>2</v>
          </cell>
          <cell r="AD87">
            <v>0</v>
          </cell>
          <cell r="AE87">
            <v>60</v>
          </cell>
          <cell r="AF87">
            <v>13146</v>
          </cell>
        </row>
        <row r="88">
          <cell r="C88">
            <v>654</v>
          </cell>
          <cell r="D88">
            <v>2386</v>
          </cell>
          <cell r="E88">
            <v>5</v>
          </cell>
          <cell r="F88">
            <v>1</v>
          </cell>
          <cell r="G88">
            <v>153</v>
          </cell>
          <cell r="H88">
            <v>9</v>
          </cell>
          <cell r="I88">
            <v>2</v>
          </cell>
          <cell r="J88">
            <v>50</v>
          </cell>
          <cell r="K88">
            <v>125</v>
          </cell>
          <cell r="L88">
            <v>22016</v>
          </cell>
          <cell r="M88">
            <v>0</v>
          </cell>
          <cell r="N88">
            <v>5</v>
          </cell>
          <cell r="O88">
            <v>0</v>
          </cell>
          <cell r="P88">
            <v>2</v>
          </cell>
          <cell r="Q88">
            <v>0</v>
          </cell>
          <cell r="R88">
            <v>61</v>
          </cell>
          <cell r="S88">
            <v>55</v>
          </cell>
          <cell r="T88">
            <v>68</v>
          </cell>
          <cell r="U88">
            <v>0</v>
          </cell>
          <cell r="V88">
            <v>55</v>
          </cell>
          <cell r="W88">
            <v>68</v>
          </cell>
          <cell r="X88">
            <v>2386</v>
          </cell>
          <cell r="Y88">
            <v>5</v>
          </cell>
          <cell r="Z88">
            <v>1</v>
          </cell>
          <cell r="AA88">
            <v>153</v>
          </cell>
          <cell r="AB88">
            <v>0</v>
          </cell>
          <cell r="AC88">
            <v>2</v>
          </cell>
          <cell r="AD88">
            <v>0</v>
          </cell>
          <cell r="AE88">
            <v>61</v>
          </cell>
          <cell r="AF88">
            <v>22071</v>
          </cell>
        </row>
        <row r="89">
          <cell r="C89">
            <v>656</v>
          </cell>
          <cell r="D89">
            <v>375</v>
          </cell>
          <cell r="E89">
            <v>0</v>
          </cell>
          <cell r="F89">
            <v>0</v>
          </cell>
          <cell r="G89">
            <v>34</v>
          </cell>
          <cell r="H89">
            <v>1</v>
          </cell>
          <cell r="I89">
            <v>0</v>
          </cell>
          <cell r="J89">
            <v>6</v>
          </cell>
          <cell r="K89">
            <v>20</v>
          </cell>
          <cell r="L89">
            <v>3274</v>
          </cell>
          <cell r="M89">
            <v>1</v>
          </cell>
          <cell r="N89">
            <v>0</v>
          </cell>
          <cell r="O89">
            <v>0</v>
          </cell>
          <cell r="P89">
            <v>0</v>
          </cell>
          <cell r="Q89">
            <v>0</v>
          </cell>
          <cell r="R89">
            <v>12</v>
          </cell>
          <cell r="S89">
            <v>5</v>
          </cell>
          <cell r="T89">
            <v>9</v>
          </cell>
          <cell r="U89">
            <v>1</v>
          </cell>
          <cell r="V89">
            <v>5</v>
          </cell>
          <cell r="W89">
            <v>9</v>
          </cell>
          <cell r="X89">
            <v>376</v>
          </cell>
          <cell r="Y89">
            <v>0</v>
          </cell>
          <cell r="Z89">
            <v>0</v>
          </cell>
          <cell r="AA89">
            <v>34</v>
          </cell>
          <cell r="AB89">
            <v>0</v>
          </cell>
          <cell r="AC89">
            <v>0</v>
          </cell>
          <cell r="AD89">
            <v>0</v>
          </cell>
          <cell r="AE89">
            <v>12</v>
          </cell>
          <cell r="AF89">
            <v>3279</v>
          </cell>
        </row>
        <row r="90">
          <cell r="C90">
            <v>657</v>
          </cell>
          <cell r="D90">
            <v>1497</v>
          </cell>
          <cell r="E90">
            <v>1</v>
          </cell>
          <cell r="F90">
            <v>0</v>
          </cell>
          <cell r="G90">
            <v>42</v>
          </cell>
          <cell r="H90">
            <v>71</v>
          </cell>
          <cell r="I90">
            <v>2</v>
          </cell>
          <cell r="J90">
            <v>7</v>
          </cell>
          <cell r="K90">
            <v>67</v>
          </cell>
          <cell r="L90">
            <v>13004</v>
          </cell>
          <cell r="M90">
            <v>0</v>
          </cell>
          <cell r="N90">
            <v>1</v>
          </cell>
          <cell r="O90">
            <v>64</v>
          </cell>
          <cell r="P90">
            <v>1</v>
          </cell>
          <cell r="Q90">
            <v>0</v>
          </cell>
          <cell r="R90">
            <v>44</v>
          </cell>
          <cell r="S90">
            <v>22</v>
          </cell>
          <cell r="T90">
            <v>16</v>
          </cell>
          <cell r="U90">
            <v>0</v>
          </cell>
          <cell r="V90">
            <v>22</v>
          </cell>
          <cell r="W90">
            <v>16</v>
          </cell>
          <cell r="X90">
            <v>1497</v>
          </cell>
          <cell r="Y90">
            <v>1</v>
          </cell>
          <cell r="Z90">
            <v>0</v>
          </cell>
          <cell r="AA90">
            <v>42</v>
          </cell>
          <cell r="AB90">
            <v>64</v>
          </cell>
          <cell r="AC90">
            <v>1</v>
          </cell>
          <cell r="AD90">
            <v>0</v>
          </cell>
          <cell r="AE90">
            <v>44</v>
          </cell>
          <cell r="AF90">
            <v>13026</v>
          </cell>
        </row>
        <row r="91">
          <cell r="C91">
            <v>658</v>
          </cell>
          <cell r="D91">
            <v>1</v>
          </cell>
          <cell r="E91">
            <v>0</v>
          </cell>
          <cell r="F91">
            <v>0</v>
          </cell>
          <cell r="G91">
            <v>0</v>
          </cell>
          <cell r="H91">
            <v>0</v>
          </cell>
          <cell r="I91">
            <v>0</v>
          </cell>
          <cell r="J91">
            <v>0</v>
          </cell>
          <cell r="K91">
            <v>0</v>
          </cell>
          <cell r="L91">
            <v>0</v>
          </cell>
          <cell r="U91">
            <v>0</v>
          </cell>
          <cell r="V91">
            <v>0</v>
          </cell>
          <cell r="W91">
            <v>0</v>
          </cell>
          <cell r="X91">
            <v>1</v>
          </cell>
          <cell r="Y91">
            <v>0</v>
          </cell>
          <cell r="Z91">
            <v>0</v>
          </cell>
          <cell r="AA91">
            <v>0</v>
          </cell>
          <cell r="AB91">
            <v>0</v>
          </cell>
          <cell r="AC91">
            <v>0</v>
          </cell>
          <cell r="AD91">
            <v>0</v>
          </cell>
          <cell r="AE91">
            <v>0</v>
          </cell>
          <cell r="AF91">
            <v>0</v>
          </cell>
        </row>
        <row r="92">
          <cell r="C92">
            <v>659</v>
          </cell>
          <cell r="D92">
            <v>400</v>
          </cell>
          <cell r="E92">
            <v>1</v>
          </cell>
          <cell r="F92">
            <v>0</v>
          </cell>
          <cell r="G92">
            <v>23</v>
          </cell>
          <cell r="H92">
            <v>1</v>
          </cell>
          <cell r="I92">
            <v>0</v>
          </cell>
          <cell r="J92">
            <v>5</v>
          </cell>
          <cell r="K92">
            <v>21</v>
          </cell>
          <cell r="L92">
            <v>2956</v>
          </cell>
          <cell r="M92">
            <v>0</v>
          </cell>
          <cell r="N92">
            <v>1</v>
          </cell>
          <cell r="O92">
            <v>0</v>
          </cell>
          <cell r="P92">
            <v>0</v>
          </cell>
          <cell r="Q92">
            <v>0</v>
          </cell>
          <cell r="R92">
            <v>11</v>
          </cell>
          <cell r="S92">
            <v>7</v>
          </cell>
          <cell r="T92">
            <v>9</v>
          </cell>
          <cell r="U92">
            <v>0</v>
          </cell>
          <cell r="V92">
            <v>7</v>
          </cell>
          <cell r="W92">
            <v>9</v>
          </cell>
          <cell r="X92">
            <v>400</v>
          </cell>
          <cell r="Y92">
            <v>1</v>
          </cell>
          <cell r="Z92">
            <v>0</v>
          </cell>
          <cell r="AA92">
            <v>23</v>
          </cell>
          <cell r="AB92">
            <v>0</v>
          </cell>
          <cell r="AC92">
            <v>0</v>
          </cell>
          <cell r="AD92">
            <v>0</v>
          </cell>
          <cell r="AE92">
            <v>11</v>
          </cell>
          <cell r="AF92">
            <v>2963</v>
          </cell>
        </row>
        <row r="93">
          <cell r="C93">
            <v>660</v>
          </cell>
          <cell r="D93">
            <v>3</v>
          </cell>
          <cell r="E93">
            <v>0</v>
          </cell>
          <cell r="F93">
            <v>0</v>
          </cell>
          <cell r="G93">
            <v>1</v>
          </cell>
          <cell r="H93">
            <v>0</v>
          </cell>
          <cell r="I93">
            <v>0</v>
          </cell>
          <cell r="J93">
            <v>0</v>
          </cell>
          <cell r="K93">
            <v>0</v>
          </cell>
          <cell r="L93">
            <v>83</v>
          </cell>
          <cell r="U93">
            <v>0</v>
          </cell>
          <cell r="V93">
            <v>0</v>
          </cell>
          <cell r="W93">
            <v>0</v>
          </cell>
          <cell r="X93">
            <v>3</v>
          </cell>
          <cell r="Y93">
            <v>0</v>
          </cell>
          <cell r="Z93">
            <v>0</v>
          </cell>
          <cell r="AA93">
            <v>1</v>
          </cell>
          <cell r="AB93">
            <v>0</v>
          </cell>
          <cell r="AC93">
            <v>0</v>
          </cell>
          <cell r="AD93">
            <v>0</v>
          </cell>
          <cell r="AE93">
            <v>0</v>
          </cell>
          <cell r="AF93">
            <v>83</v>
          </cell>
        </row>
        <row r="94">
          <cell r="C94">
            <v>662</v>
          </cell>
          <cell r="D94">
            <v>196</v>
          </cell>
          <cell r="E94">
            <v>1</v>
          </cell>
          <cell r="F94">
            <v>0</v>
          </cell>
          <cell r="G94">
            <v>41</v>
          </cell>
          <cell r="H94">
            <v>0</v>
          </cell>
          <cell r="I94">
            <v>0</v>
          </cell>
          <cell r="J94">
            <v>4</v>
          </cell>
          <cell r="K94">
            <v>7</v>
          </cell>
          <cell r="L94">
            <v>2385</v>
          </cell>
          <cell r="M94">
            <v>0</v>
          </cell>
          <cell r="N94">
            <v>1</v>
          </cell>
          <cell r="O94">
            <v>0</v>
          </cell>
          <cell r="P94">
            <v>0</v>
          </cell>
          <cell r="Q94">
            <v>0</v>
          </cell>
          <cell r="R94">
            <v>3</v>
          </cell>
          <cell r="S94">
            <v>5</v>
          </cell>
          <cell r="T94">
            <v>3</v>
          </cell>
          <cell r="U94">
            <v>0</v>
          </cell>
          <cell r="V94">
            <v>5</v>
          </cell>
          <cell r="W94">
            <v>3</v>
          </cell>
          <cell r="X94">
            <v>196</v>
          </cell>
          <cell r="Y94">
            <v>1</v>
          </cell>
          <cell r="Z94">
            <v>0</v>
          </cell>
          <cell r="AA94">
            <v>41</v>
          </cell>
          <cell r="AB94">
            <v>0</v>
          </cell>
          <cell r="AC94">
            <v>0</v>
          </cell>
          <cell r="AD94">
            <v>0</v>
          </cell>
          <cell r="AE94">
            <v>3</v>
          </cell>
          <cell r="AF94">
            <v>2390</v>
          </cell>
        </row>
        <row r="95">
          <cell r="C95">
            <v>667</v>
          </cell>
          <cell r="D95">
            <v>135</v>
          </cell>
          <cell r="E95">
            <v>0</v>
          </cell>
          <cell r="F95">
            <v>0</v>
          </cell>
          <cell r="G95">
            <v>18</v>
          </cell>
          <cell r="H95">
            <v>1</v>
          </cell>
          <cell r="I95">
            <v>0</v>
          </cell>
          <cell r="J95">
            <v>2</v>
          </cell>
          <cell r="K95">
            <v>7</v>
          </cell>
          <cell r="L95">
            <v>1488</v>
          </cell>
          <cell r="M95">
            <v>1</v>
          </cell>
          <cell r="N95">
            <v>0</v>
          </cell>
          <cell r="O95">
            <v>0</v>
          </cell>
          <cell r="P95">
            <v>0</v>
          </cell>
          <cell r="Q95">
            <v>0</v>
          </cell>
          <cell r="R95">
            <v>5</v>
          </cell>
          <cell r="S95">
            <v>2</v>
          </cell>
          <cell r="T95">
            <v>2</v>
          </cell>
          <cell r="U95">
            <v>1</v>
          </cell>
          <cell r="V95">
            <v>2</v>
          </cell>
          <cell r="W95">
            <v>2</v>
          </cell>
          <cell r="X95">
            <v>136</v>
          </cell>
          <cell r="Y95">
            <v>0</v>
          </cell>
          <cell r="Z95">
            <v>0</v>
          </cell>
          <cell r="AA95">
            <v>18</v>
          </cell>
          <cell r="AB95">
            <v>0</v>
          </cell>
          <cell r="AC95">
            <v>0</v>
          </cell>
          <cell r="AD95">
            <v>0</v>
          </cell>
          <cell r="AE95">
            <v>5</v>
          </cell>
          <cell r="AF95">
            <v>1490</v>
          </cell>
        </row>
        <row r="96">
          <cell r="C96">
            <v>670</v>
          </cell>
          <cell r="D96">
            <v>644</v>
          </cell>
          <cell r="E96">
            <v>1</v>
          </cell>
          <cell r="F96">
            <v>0</v>
          </cell>
          <cell r="G96">
            <v>42</v>
          </cell>
          <cell r="H96">
            <v>0</v>
          </cell>
          <cell r="I96">
            <v>0</v>
          </cell>
          <cell r="J96">
            <v>1</v>
          </cell>
          <cell r="K96">
            <v>29</v>
          </cell>
          <cell r="L96">
            <v>3633</v>
          </cell>
          <cell r="M96">
            <v>0</v>
          </cell>
          <cell r="N96">
            <v>1</v>
          </cell>
          <cell r="O96">
            <v>0</v>
          </cell>
          <cell r="P96">
            <v>0</v>
          </cell>
          <cell r="Q96">
            <v>0</v>
          </cell>
          <cell r="R96">
            <v>16</v>
          </cell>
          <cell r="S96">
            <v>14</v>
          </cell>
          <cell r="T96">
            <v>0</v>
          </cell>
          <cell r="U96">
            <v>0</v>
          </cell>
          <cell r="V96">
            <v>14</v>
          </cell>
          <cell r="W96">
            <v>0</v>
          </cell>
          <cell r="X96">
            <v>644</v>
          </cell>
          <cell r="Y96">
            <v>1</v>
          </cell>
          <cell r="Z96">
            <v>0</v>
          </cell>
          <cell r="AA96">
            <v>42</v>
          </cell>
          <cell r="AB96">
            <v>0</v>
          </cell>
          <cell r="AC96">
            <v>0</v>
          </cell>
          <cell r="AD96">
            <v>0</v>
          </cell>
          <cell r="AE96">
            <v>16</v>
          </cell>
          <cell r="AF96">
            <v>3647</v>
          </cell>
        </row>
        <row r="97">
          <cell r="C97">
            <v>671</v>
          </cell>
          <cell r="D97">
            <v>157</v>
          </cell>
          <cell r="E97">
            <v>0</v>
          </cell>
          <cell r="F97">
            <v>0</v>
          </cell>
          <cell r="G97">
            <v>20</v>
          </cell>
          <cell r="H97">
            <v>0</v>
          </cell>
          <cell r="I97">
            <v>0</v>
          </cell>
          <cell r="J97">
            <v>4</v>
          </cell>
          <cell r="K97">
            <v>7</v>
          </cell>
          <cell r="L97">
            <v>1783</v>
          </cell>
          <cell r="M97">
            <v>0</v>
          </cell>
          <cell r="N97">
            <v>0</v>
          </cell>
          <cell r="O97">
            <v>0</v>
          </cell>
          <cell r="P97">
            <v>0</v>
          </cell>
          <cell r="Q97">
            <v>0</v>
          </cell>
          <cell r="R97">
            <v>5</v>
          </cell>
          <cell r="S97">
            <v>1</v>
          </cell>
          <cell r="T97">
            <v>5</v>
          </cell>
          <cell r="U97">
            <v>0</v>
          </cell>
          <cell r="V97">
            <v>1</v>
          </cell>
          <cell r="W97">
            <v>5</v>
          </cell>
          <cell r="X97">
            <v>157</v>
          </cell>
          <cell r="Y97">
            <v>0</v>
          </cell>
          <cell r="Z97">
            <v>0</v>
          </cell>
          <cell r="AA97">
            <v>20</v>
          </cell>
          <cell r="AB97">
            <v>0</v>
          </cell>
          <cell r="AC97">
            <v>0</v>
          </cell>
          <cell r="AD97">
            <v>0</v>
          </cell>
          <cell r="AE97">
            <v>5</v>
          </cell>
          <cell r="AF97">
            <v>1784</v>
          </cell>
        </row>
        <row r="98">
          <cell r="C98">
            <v>689</v>
          </cell>
          <cell r="D98">
            <v>10</v>
          </cell>
          <cell r="E98">
            <v>0</v>
          </cell>
          <cell r="F98">
            <v>0</v>
          </cell>
          <cell r="G98">
            <v>0</v>
          </cell>
          <cell r="H98">
            <v>1</v>
          </cell>
          <cell r="I98">
            <v>0</v>
          </cell>
          <cell r="J98">
            <v>0</v>
          </cell>
          <cell r="K98">
            <v>0</v>
          </cell>
          <cell r="L98">
            <v>70</v>
          </cell>
          <cell r="M98">
            <v>0</v>
          </cell>
          <cell r="N98">
            <v>0</v>
          </cell>
          <cell r="O98">
            <v>0</v>
          </cell>
          <cell r="P98">
            <v>0</v>
          </cell>
          <cell r="Q98">
            <v>0</v>
          </cell>
          <cell r="R98">
            <v>0</v>
          </cell>
          <cell r="S98">
            <v>0</v>
          </cell>
          <cell r="T98">
            <v>1</v>
          </cell>
          <cell r="U98">
            <v>0</v>
          </cell>
          <cell r="V98">
            <v>0</v>
          </cell>
          <cell r="W98">
            <v>1</v>
          </cell>
          <cell r="X98">
            <v>10</v>
          </cell>
          <cell r="Y98">
            <v>0</v>
          </cell>
          <cell r="Z98">
            <v>0</v>
          </cell>
          <cell r="AA98">
            <v>0</v>
          </cell>
          <cell r="AB98">
            <v>0</v>
          </cell>
          <cell r="AC98">
            <v>0</v>
          </cell>
          <cell r="AD98">
            <v>0</v>
          </cell>
          <cell r="AE98">
            <v>0</v>
          </cell>
          <cell r="AF98">
            <v>70</v>
          </cell>
        </row>
        <row r="99">
          <cell r="C99">
            <v>690</v>
          </cell>
          <cell r="D99">
            <v>5</v>
          </cell>
          <cell r="E99">
            <v>0</v>
          </cell>
          <cell r="F99">
            <v>0</v>
          </cell>
          <cell r="G99">
            <v>1</v>
          </cell>
          <cell r="H99">
            <v>0</v>
          </cell>
          <cell r="I99">
            <v>0</v>
          </cell>
          <cell r="J99">
            <v>1</v>
          </cell>
          <cell r="K99">
            <v>1</v>
          </cell>
          <cell r="L99">
            <v>89</v>
          </cell>
          <cell r="M99">
            <v>0</v>
          </cell>
          <cell r="N99">
            <v>0</v>
          </cell>
          <cell r="O99">
            <v>0</v>
          </cell>
          <cell r="P99">
            <v>0</v>
          </cell>
          <cell r="Q99">
            <v>0</v>
          </cell>
          <cell r="R99">
            <v>0</v>
          </cell>
          <cell r="S99">
            <v>1</v>
          </cell>
          <cell r="T99">
            <v>1</v>
          </cell>
          <cell r="U99">
            <v>0</v>
          </cell>
          <cell r="V99">
            <v>1</v>
          </cell>
          <cell r="W99">
            <v>1</v>
          </cell>
          <cell r="X99">
            <v>5</v>
          </cell>
          <cell r="Y99">
            <v>0</v>
          </cell>
          <cell r="Z99">
            <v>0</v>
          </cell>
          <cell r="AA99">
            <v>1</v>
          </cell>
          <cell r="AB99">
            <v>0</v>
          </cell>
          <cell r="AC99">
            <v>0</v>
          </cell>
          <cell r="AD99">
            <v>0</v>
          </cell>
          <cell r="AE99">
            <v>0</v>
          </cell>
          <cell r="AF99">
            <v>90</v>
          </cell>
        </row>
        <row r="100">
          <cell r="C100">
            <v>691</v>
          </cell>
          <cell r="D100">
            <v>45</v>
          </cell>
          <cell r="E100">
            <v>0</v>
          </cell>
          <cell r="F100">
            <v>0</v>
          </cell>
          <cell r="G100">
            <v>1</v>
          </cell>
          <cell r="H100">
            <v>0</v>
          </cell>
          <cell r="I100">
            <v>0</v>
          </cell>
          <cell r="J100">
            <v>1</v>
          </cell>
          <cell r="K100">
            <v>2</v>
          </cell>
          <cell r="L100">
            <v>489</v>
          </cell>
          <cell r="M100">
            <v>0</v>
          </cell>
          <cell r="N100">
            <v>0</v>
          </cell>
          <cell r="O100">
            <v>0</v>
          </cell>
          <cell r="P100">
            <v>0</v>
          </cell>
          <cell r="Q100">
            <v>0</v>
          </cell>
          <cell r="R100">
            <v>0</v>
          </cell>
          <cell r="S100">
            <v>3</v>
          </cell>
          <cell r="T100">
            <v>0</v>
          </cell>
          <cell r="U100">
            <v>0</v>
          </cell>
          <cell r="V100">
            <v>3</v>
          </cell>
          <cell r="W100">
            <v>0</v>
          </cell>
          <cell r="X100">
            <v>45</v>
          </cell>
          <cell r="Y100">
            <v>0</v>
          </cell>
          <cell r="Z100">
            <v>0</v>
          </cell>
          <cell r="AA100">
            <v>1</v>
          </cell>
          <cell r="AB100">
            <v>0</v>
          </cell>
          <cell r="AC100">
            <v>0</v>
          </cell>
          <cell r="AD100">
            <v>0</v>
          </cell>
          <cell r="AE100">
            <v>0</v>
          </cell>
          <cell r="AF100">
            <v>492</v>
          </cell>
        </row>
        <row r="101">
          <cell r="C101">
            <v>692</v>
          </cell>
          <cell r="D101">
            <v>9</v>
          </cell>
          <cell r="E101">
            <v>0</v>
          </cell>
          <cell r="F101">
            <v>0</v>
          </cell>
          <cell r="G101">
            <v>0</v>
          </cell>
          <cell r="H101">
            <v>0</v>
          </cell>
          <cell r="I101">
            <v>0</v>
          </cell>
          <cell r="J101">
            <v>0</v>
          </cell>
          <cell r="K101">
            <v>0</v>
          </cell>
          <cell r="L101">
            <v>189</v>
          </cell>
          <cell r="U101">
            <v>0</v>
          </cell>
          <cell r="V101">
            <v>0</v>
          </cell>
          <cell r="W101">
            <v>0</v>
          </cell>
          <cell r="X101">
            <v>9</v>
          </cell>
          <cell r="Y101">
            <v>0</v>
          </cell>
          <cell r="Z101">
            <v>0</v>
          </cell>
          <cell r="AA101">
            <v>0</v>
          </cell>
          <cell r="AB101">
            <v>0</v>
          </cell>
          <cell r="AC101">
            <v>0</v>
          </cell>
          <cell r="AD101">
            <v>0</v>
          </cell>
          <cell r="AE101">
            <v>0</v>
          </cell>
          <cell r="AF101">
            <v>189</v>
          </cell>
        </row>
        <row r="102">
          <cell r="C102">
            <v>694</v>
          </cell>
          <cell r="D102">
            <v>17</v>
          </cell>
          <cell r="E102">
            <v>0</v>
          </cell>
          <cell r="F102">
            <v>0</v>
          </cell>
          <cell r="G102">
            <v>4</v>
          </cell>
          <cell r="H102">
            <v>0</v>
          </cell>
          <cell r="I102">
            <v>0</v>
          </cell>
          <cell r="J102">
            <v>0</v>
          </cell>
          <cell r="K102">
            <v>4</v>
          </cell>
          <cell r="L102">
            <v>395</v>
          </cell>
          <cell r="M102">
            <v>0</v>
          </cell>
          <cell r="N102">
            <v>0</v>
          </cell>
          <cell r="O102">
            <v>0</v>
          </cell>
          <cell r="P102">
            <v>0</v>
          </cell>
          <cell r="Q102">
            <v>0</v>
          </cell>
          <cell r="R102">
            <v>3</v>
          </cell>
          <cell r="S102">
            <v>1</v>
          </cell>
          <cell r="T102">
            <v>0</v>
          </cell>
          <cell r="U102">
            <v>0</v>
          </cell>
          <cell r="V102">
            <v>1</v>
          </cell>
          <cell r="W102">
            <v>0</v>
          </cell>
          <cell r="X102">
            <v>17</v>
          </cell>
          <cell r="Y102">
            <v>0</v>
          </cell>
          <cell r="Z102">
            <v>0</v>
          </cell>
          <cell r="AA102">
            <v>4</v>
          </cell>
          <cell r="AB102">
            <v>0</v>
          </cell>
          <cell r="AC102">
            <v>0</v>
          </cell>
          <cell r="AD102">
            <v>0</v>
          </cell>
          <cell r="AE102">
            <v>3</v>
          </cell>
          <cell r="AF102">
            <v>396</v>
          </cell>
        </row>
        <row r="103">
          <cell r="C103">
            <v>696</v>
          </cell>
          <cell r="D103">
            <v>2</v>
          </cell>
          <cell r="E103">
            <v>0</v>
          </cell>
          <cell r="F103">
            <v>0</v>
          </cell>
          <cell r="G103">
            <v>0</v>
          </cell>
          <cell r="H103">
            <v>0</v>
          </cell>
          <cell r="I103">
            <v>0</v>
          </cell>
          <cell r="J103">
            <v>0</v>
          </cell>
          <cell r="K103">
            <v>0</v>
          </cell>
          <cell r="L103">
            <v>63</v>
          </cell>
          <cell r="U103">
            <v>0</v>
          </cell>
          <cell r="V103">
            <v>0</v>
          </cell>
          <cell r="W103">
            <v>0</v>
          </cell>
          <cell r="X103">
            <v>2</v>
          </cell>
          <cell r="Y103">
            <v>0</v>
          </cell>
          <cell r="Z103">
            <v>0</v>
          </cell>
          <cell r="AA103">
            <v>0</v>
          </cell>
          <cell r="AB103">
            <v>0</v>
          </cell>
          <cell r="AC103">
            <v>0</v>
          </cell>
          <cell r="AD103">
            <v>0</v>
          </cell>
          <cell r="AE103">
            <v>0</v>
          </cell>
          <cell r="AF103">
            <v>63</v>
          </cell>
        </row>
        <row r="104">
          <cell r="C104">
            <v>702</v>
          </cell>
          <cell r="D104">
            <v>522</v>
          </cell>
          <cell r="E104">
            <v>1</v>
          </cell>
          <cell r="F104">
            <v>0</v>
          </cell>
          <cell r="G104">
            <v>57</v>
          </cell>
          <cell r="H104">
            <v>1</v>
          </cell>
          <cell r="I104">
            <v>0</v>
          </cell>
          <cell r="J104">
            <v>2</v>
          </cell>
          <cell r="K104">
            <v>29</v>
          </cell>
          <cell r="L104">
            <v>4489</v>
          </cell>
          <cell r="M104">
            <v>0</v>
          </cell>
          <cell r="N104">
            <v>1</v>
          </cell>
          <cell r="O104">
            <v>0</v>
          </cell>
          <cell r="P104">
            <v>0</v>
          </cell>
          <cell r="Q104">
            <v>0</v>
          </cell>
          <cell r="R104">
            <v>15</v>
          </cell>
          <cell r="S104">
            <v>11</v>
          </cell>
          <cell r="T104">
            <v>6</v>
          </cell>
          <cell r="U104">
            <v>0</v>
          </cell>
          <cell r="V104">
            <v>11</v>
          </cell>
          <cell r="W104">
            <v>6</v>
          </cell>
          <cell r="X104">
            <v>522</v>
          </cell>
          <cell r="Y104">
            <v>1</v>
          </cell>
          <cell r="Z104">
            <v>0</v>
          </cell>
          <cell r="AA104">
            <v>57</v>
          </cell>
          <cell r="AB104">
            <v>0</v>
          </cell>
          <cell r="AC104">
            <v>0</v>
          </cell>
          <cell r="AD104">
            <v>0</v>
          </cell>
          <cell r="AE104">
            <v>15</v>
          </cell>
          <cell r="AF104">
            <v>4500</v>
          </cell>
        </row>
        <row r="105">
          <cell r="C105">
            <v>703</v>
          </cell>
          <cell r="D105">
            <v>3</v>
          </cell>
          <cell r="E105">
            <v>0</v>
          </cell>
          <cell r="F105">
            <v>0</v>
          </cell>
          <cell r="G105">
            <v>0</v>
          </cell>
          <cell r="H105">
            <v>0</v>
          </cell>
          <cell r="I105">
            <v>0</v>
          </cell>
          <cell r="J105">
            <v>0</v>
          </cell>
          <cell r="K105">
            <v>0</v>
          </cell>
          <cell r="L105">
            <v>20</v>
          </cell>
          <cell r="U105">
            <v>0</v>
          </cell>
          <cell r="V105">
            <v>0</v>
          </cell>
          <cell r="W105">
            <v>0</v>
          </cell>
          <cell r="X105">
            <v>3</v>
          </cell>
          <cell r="Y105">
            <v>0</v>
          </cell>
          <cell r="Z105">
            <v>0</v>
          </cell>
          <cell r="AA105">
            <v>0</v>
          </cell>
          <cell r="AB105">
            <v>0</v>
          </cell>
          <cell r="AC105">
            <v>0</v>
          </cell>
          <cell r="AD105">
            <v>0</v>
          </cell>
          <cell r="AE105">
            <v>0</v>
          </cell>
          <cell r="AF105">
            <v>20</v>
          </cell>
        </row>
        <row r="106">
          <cell r="C106">
            <v>704</v>
          </cell>
          <cell r="D106">
            <v>129</v>
          </cell>
          <cell r="E106">
            <v>0</v>
          </cell>
          <cell r="F106">
            <v>0</v>
          </cell>
          <cell r="G106">
            <v>30</v>
          </cell>
          <cell r="H106">
            <v>1</v>
          </cell>
          <cell r="I106">
            <v>0</v>
          </cell>
          <cell r="J106">
            <v>0</v>
          </cell>
          <cell r="K106">
            <v>9</v>
          </cell>
          <cell r="L106">
            <v>1114</v>
          </cell>
          <cell r="M106">
            <v>1</v>
          </cell>
          <cell r="N106">
            <v>0</v>
          </cell>
          <cell r="O106">
            <v>0</v>
          </cell>
          <cell r="P106">
            <v>0</v>
          </cell>
          <cell r="Q106">
            <v>0</v>
          </cell>
          <cell r="R106">
            <v>5</v>
          </cell>
          <cell r="S106">
            <v>2</v>
          </cell>
          <cell r="T106">
            <v>2</v>
          </cell>
          <cell r="U106">
            <v>1</v>
          </cell>
          <cell r="V106">
            <v>2</v>
          </cell>
          <cell r="W106">
            <v>2</v>
          </cell>
          <cell r="X106">
            <v>130</v>
          </cell>
          <cell r="Y106">
            <v>0</v>
          </cell>
          <cell r="Z106">
            <v>0</v>
          </cell>
          <cell r="AA106">
            <v>30</v>
          </cell>
          <cell r="AB106">
            <v>0</v>
          </cell>
          <cell r="AC106">
            <v>0</v>
          </cell>
          <cell r="AD106">
            <v>0</v>
          </cell>
          <cell r="AE106">
            <v>5</v>
          </cell>
          <cell r="AF106">
            <v>1116</v>
          </cell>
        </row>
        <row r="107">
          <cell r="C107">
            <v>705</v>
          </cell>
          <cell r="D107">
            <v>38</v>
          </cell>
          <cell r="E107">
            <v>0</v>
          </cell>
          <cell r="F107">
            <v>0</v>
          </cell>
          <cell r="G107">
            <v>7</v>
          </cell>
          <cell r="H107">
            <v>0</v>
          </cell>
          <cell r="I107">
            <v>0</v>
          </cell>
          <cell r="J107">
            <v>0</v>
          </cell>
          <cell r="K107">
            <v>1</v>
          </cell>
          <cell r="L107">
            <v>395</v>
          </cell>
          <cell r="M107">
            <v>0</v>
          </cell>
          <cell r="N107">
            <v>0</v>
          </cell>
          <cell r="O107">
            <v>0</v>
          </cell>
          <cell r="P107">
            <v>0</v>
          </cell>
          <cell r="Q107">
            <v>0</v>
          </cell>
          <cell r="R107">
            <v>1</v>
          </cell>
          <cell r="S107">
            <v>0</v>
          </cell>
          <cell r="T107">
            <v>0</v>
          </cell>
          <cell r="U107">
            <v>0</v>
          </cell>
          <cell r="V107">
            <v>0</v>
          </cell>
          <cell r="W107">
            <v>0</v>
          </cell>
          <cell r="X107">
            <v>38</v>
          </cell>
          <cell r="Y107">
            <v>0</v>
          </cell>
          <cell r="Z107">
            <v>0</v>
          </cell>
          <cell r="AA107">
            <v>7</v>
          </cell>
          <cell r="AB107">
            <v>0</v>
          </cell>
          <cell r="AC107">
            <v>0</v>
          </cell>
          <cell r="AD107">
            <v>0</v>
          </cell>
          <cell r="AE107">
            <v>1</v>
          </cell>
          <cell r="AF107">
            <v>395</v>
          </cell>
        </row>
        <row r="108">
          <cell r="C108">
            <v>707</v>
          </cell>
          <cell r="D108">
            <v>203</v>
          </cell>
          <cell r="E108">
            <v>0</v>
          </cell>
          <cell r="F108">
            <v>0</v>
          </cell>
          <cell r="G108">
            <v>30</v>
          </cell>
          <cell r="H108">
            <v>1</v>
          </cell>
          <cell r="I108">
            <v>0</v>
          </cell>
          <cell r="J108">
            <v>1</v>
          </cell>
          <cell r="K108">
            <v>8</v>
          </cell>
          <cell r="L108">
            <v>2008</v>
          </cell>
          <cell r="M108">
            <v>0</v>
          </cell>
          <cell r="N108">
            <v>0</v>
          </cell>
          <cell r="O108">
            <v>0</v>
          </cell>
          <cell r="P108">
            <v>0</v>
          </cell>
          <cell r="Q108">
            <v>0</v>
          </cell>
          <cell r="R108">
            <v>6</v>
          </cell>
          <cell r="S108">
            <v>1</v>
          </cell>
          <cell r="T108">
            <v>3</v>
          </cell>
          <cell r="U108">
            <v>0</v>
          </cell>
          <cell r="V108">
            <v>1</v>
          </cell>
          <cell r="W108">
            <v>3</v>
          </cell>
          <cell r="X108">
            <v>203</v>
          </cell>
          <cell r="Y108">
            <v>0</v>
          </cell>
          <cell r="Z108">
            <v>0</v>
          </cell>
          <cell r="AA108">
            <v>30</v>
          </cell>
          <cell r="AB108">
            <v>0</v>
          </cell>
          <cell r="AC108">
            <v>0</v>
          </cell>
          <cell r="AD108">
            <v>0</v>
          </cell>
          <cell r="AE108">
            <v>6</v>
          </cell>
          <cell r="AF108">
            <v>2009</v>
          </cell>
        </row>
        <row r="109">
          <cell r="C109">
            <v>710</v>
          </cell>
          <cell r="D109">
            <v>151</v>
          </cell>
          <cell r="E109">
            <v>1</v>
          </cell>
          <cell r="F109">
            <v>0</v>
          </cell>
          <cell r="G109">
            <v>7</v>
          </cell>
          <cell r="H109">
            <v>1</v>
          </cell>
          <cell r="I109">
            <v>0</v>
          </cell>
          <cell r="J109">
            <v>1</v>
          </cell>
          <cell r="K109">
            <v>4</v>
          </cell>
          <cell r="L109">
            <v>1259</v>
          </cell>
          <cell r="M109">
            <v>0</v>
          </cell>
          <cell r="N109">
            <v>1</v>
          </cell>
          <cell r="O109">
            <v>0</v>
          </cell>
          <cell r="P109">
            <v>0</v>
          </cell>
          <cell r="Q109">
            <v>0</v>
          </cell>
          <cell r="R109">
            <v>2</v>
          </cell>
          <cell r="S109">
            <v>2</v>
          </cell>
          <cell r="T109">
            <v>1</v>
          </cell>
          <cell r="U109">
            <v>0</v>
          </cell>
          <cell r="V109">
            <v>2</v>
          </cell>
          <cell r="W109">
            <v>1</v>
          </cell>
          <cell r="X109">
            <v>151</v>
          </cell>
          <cell r="Y109">
            <v>1</v>
          </cell>
          <cell r="Z109">
            <v>0</v>
          </cell>
          <cell r="AA109">
            <v>7</v>
          </cell>
          <cell r="AB109">
            <v>0</v>
          </cell>
          <cell r="AC109">
            <v>0</v>
          </cell>
          <cell r="AD109">
            <v>0</v>
          </cell>
          <cell r="AE109">
            <v>2</v>
          </cell>
          <cell r="AF109">
            <v>1261</v>
          </cell>
        </row>
        <row r="110">
          <cell r="C110">
            <v>711</v>
          </cell>
          <cell r="D110">
            <v>21</v>
          </cell>
          <cell r="E110">
            <v>0</v>
          </cell>
          <cell r="F110">
            <v>0</v>
          </cell>
          <cell r="G110">
            <v>4</v>
          </cell>
          <cell r="H110">
            <v>0</v>
          </cell>
          <cell r="I110">
            <v>0</v>
          </cell>
          <cell r="J110">
            <v>0</v>
          </cell>
          <cell r="K110">
            <v>2</v>
          </cell>
          <cell r="L110">
            <v>276</v>
          </cell>
          <cell r="M110">
            <v>0</v>
          </cell>
          <cell r="N110">
            <v>0</v>
          </cell>
          <cell r="O110">
            <v>0</v>
          </cell>
          <cell r="P110">
            <v>0</v>
          </cell>
          <cell r="Q110">
            <v>0</v>
          </cell>
          <cell r="R110">
            <v>2</v>
          </cell>
          <cell r="S110">
            <v>0</v>
          </cell>
          <cell r="T110">
            <v>0</v>
          </cell>
          <cell r="U110">
            <v>0</v>
          </cell>
          <cell r="V110">
            <v>0</v>
          </cell>
          <cell r="W110">
            <v>0</v>
          </cell>
          <cell r="X110">
            <v>21</v>
          </cell>
          <cell r="Y110">
            <v>0</v>
          </cell>
          <cell r="Z110">
            <v>0</v>
          </cell>
          <cell r="AA110">
            <v>4</v>
          </cell>
          <cell r="AB110">
            <v>0</v>
          </cell>
          <cell r="AC110">
            <v>0</v>
          </cell>
          <cell r="AD110">
            <v>0</v>
          </cell>
          <cell r="AE110">
            <v>2</v>
          </cell>
          <cell r="AF110">
            <v>276</v>
          </cell>
        </row>
        <row r="111">
          <cell r="C111">
            <v>712</v>
          </cell>
          <cell r="D111">
            <v>20</v>
          </cell>
          <cell r="E111">
            <v>1</v>
          </cell>
          <cell r="F111">
            <v>0</v>
          </cell>
          <cell r="G111">
            <v>0</v>
          </cell>
          <cell r="H111">
            <v>0</v>
          </cell>
          <cell r="I111">
            <v>0</v>
          </cell>
          <cell r="J111">
            <v>1</v>
          </cell>
          <cell r="K111">
            <v>1</v>
          </cell>
          <cell r="L111">
            <v>146</v>
          </cell>
          <cell r="M111">
            <v>0</v>
          </cell>
          <cell r="N111">
            <v>1</v>
          </cell>
          <cell r="O111">
            <v>0</v>
          </cell>
          <cell r="P111">
            <v>0</v>
          </cell>
          <cell r="Q111">
            <v>0</v>
          </cell>
          <cell r="R111">
            <v>0</v>
          </cell>
          <cell r="S111">
            <v>1</v>
          </cell>
          <cell r="T111">
            <v>1</v>
          </cell>
          <cell r="U111">
            <v>0</v>
          </cell>
          <cell r="V111">
            <v>1</v>
          </cell>
          <cell r="W111">
            <v>1</v>
          </cell>
          <cell r="X111">
            <v>20</v>
          </cell>
          <cell r="Y111">
            <v>1</v>
          </cell>
          <cell r="Z111">
            <v>0</v>
          </cell>
          <cell r="AA111">
            <v>0</v>
          </cell>
          <cell r="AB111">
            <v>0</v>
          </cell>
          <cell r="AC111">
            <v>0</v>
          </cell>
          <cell r="AD111">
            <v>0</v>
          </cell>
          <cell r="AE111">
            <v>0</v>
          </cell>
          <cell r="AF111">
            <v>147</v>
          </cell>
        </row>
        <row r="112">
          <cell r="C112">
            <v>713</v>
          </cell>
          <cell r="D112">
            <v>8</v>
          </cell>
          <cell r="E112">
            <v>0</v>
          </cell>
          <cell r="F112">
            <v>0</v>
          </cell>
          <cell r="G112">
            <v>2</v>
          </cell>
          <cell r="H112">
            <v>0</v>
          </cell>
          <cell r="I112">
            <v>0</v>
          </cell>
          <cell r="J112">
            <v>0</v>
          </cell>
          <cell r="K112">
            <v>1</v>
          </cell>
          <cell r="L112">
            <v>259</v>
          </cell>
          <cell r="M112">
            <v>0</v>
          </cell>
          <cell r="N112">
            <v>0</v>
          </cell>
          <cell r="O112">
            <v>0</v>
          </cell>
          <cell r="P112">
            <v>0</v>
          </cell>
          <cell r="Q112">
            <v>0</v>
          </cell>
          <cell r="R112">
            <v>0</v>
          </cell>
          <cell r="S112">
            <v>0</v>
          </cell>
          <cell r="T112">
            <v>1</v>
          </cell>
          <cell r="U112">
            <v>0</v>
          </cell>
          <cell r="V112">
            <v>0</v>
          </cell>
          <cell r="W112">
            <v>1</v>
          </cell>
          <cell r="X112">
            <v>8</v>
          </cell>
          <cell r="Y112">
            <v>0</v>
          </cell>
          <cell r="Z112">
            <v>0</v>
          </cell>
          <cell r="AA112">
            <v>2</v>
          </cell>
          <cell r="AB112">
            <v>0</v>
          </cell>
          <cell r="AC112">
            <v>0</v>
          </cell>
          <cell r="AD112">
            <v>0</v>
          </cell>
          <cell r="AE112">
            <v>0</v>
          </cell>
          <cell r="AF112">
            <v>259</v>
          </cell>
        </row>
        <row r="113">
          <cell r="C113">
            <v>714</v>
          </cell>
          <cell r="D113">
            <v>1</v>
          </cell>
          <cell r="E113">
            <v>0</v>
          </cell>
          <cell r="F113">
            <v>0</v>
          </cell>
          <cell r="G113">
            <v>0</v>
          </cell>
          <cell r="H113">
            <v>0</v>
          </cell>
          <cell r="I113">
            <v>0</v>
          </cell>
          <cell r="J113">
            <v>0</v>
          </cell>
          <cell r="K113">
            <v>0</v>
          </cell>
          <cell r="L113">
            <v>8</v>
          </cell>
          <cell r="U113">
            <v>0</v>
          </cell>
          <cell r="V113">
            <v>0</v>
          </cell>
          <cell r="W113">
            <v>0</v>
          </cell>
          <cell r="X113">
            <v>1</v>
          </cell>
          <cell r="Y113">
            <v>0</v>
          </cell>
          <cell r="Z113">
            <v>0</v>
          </cell>
          <cell r="AA113">
            <v>0</v>
          </cell>
          <cell r="AB113">
            <v>0</v>
          </cell>
          <cell r="AC113">
            <v>0</v>
          </cell>
          <cell r="AD113">
            <v>0</v>
          </cell>
          <cell r="AE113">
            <v>0</v>
          </cell>
          <cell r="AF113">
            <v>8</v>
          </cell>
        </row>
        <row r="114">
          <cell r="C114">
            <v>715</v>
          </cell>
          <cell r="D114">
            <v>0</v>
          </cell>
          <cell r="E114">
            <v>0</v>
          </cell>
          <cell r="F114">
            <v>0</v>
          </cell>
          <cell r="G114">
            <v>0</v>
          </cell>
          <cell r="H114">
            <v>0</v>
          </cell>
          <cell r="I114">
            <v>0</v>
          </cell>
          <cell r="J114">
            <v>0</v>
          </cell>
          <cell r="K114">
            <v>0</v>
          </cell>
          <cell r="L114">
            <v>7</v>
          </cell>
          <cell r="U114">
            <v>0</v>
          </cell>
          <cell r="V114">
            <v>0</v>
          </cell>
          <cell r="W114">
            <v>0</v>
          </cell>
          <cell r="X114">
            <v>0</v>
          </cell>
          <cell r="Y114">
            <v>0</v>
          </cell>
          <cell r="Z114">
            <v>0</v>
          </cell>
          <cell r="AA114">
            <v>0</v>
          </cell>
          <cell r="AB114">
            <v>0</v>
          </cell>
          <cell r="AC114">
            <v>0</v>
          </cell>
          <cell r="AD114">
            <v>0</v>
          </cell>
          <cell r="AE114">
            <v>0</v>
          </cell>
          <cell r="AF114">
            <v>7</v>
          </cell>
        </row>
        <row r="115">
          <cell r="C115">
            <v>716</v>
          </cell>
          <cell r="D115">
            <v>0</v>
          </cell>
          <cell r="E115">
            <v>0</v>
          </cell>
          <cell r="F115">
            <v>0</v>
          </cell>
          <cell r="G115">
            <v>0</v>
          </cell>
          <cell r="H115">
            <v>0</v>
          </cell>
          <cell r="I115">
            <v>0</v>
          </cell>
          <cell r="J115">
            <v>0</v>
          </cell>
          <cell r="K115">
            <v>0</v>
          </cell>
          <cell r="L115">
            <v>5</v>
          </cell>
          <cell r="U115">
            <v>0</v>
          </cell>
          <cell r="V115">
            <v>0</v>
          </cell>
          <cell r="W115">
            <v>0</v>
          </cell>
          <cell r="X115">
            <v>0</v>
          </cell>
          <cell r="Y115">
            <v>0</v>
          </cell>
          <cell r="Z115">
            <v>0</v>
          </cell>
          <cell r="AA115">
            <v>0</v>
          </cell>
          <cell r="AB115">
            <v>0</v>
          </cell>
          <cell r="AC115">
            <v>0</v>
          </cell>
          <cell r="AD115">
            <v>0</v>
          </cell>
          <cell r="AE115">
            <v>0</v>
          </cell>
          <cell r="AF115">
            <v>5</v>
          </cell>
        </row>
        <row r="116">
          <cell r="C116">
            <v>717</v>
          </cell>
          <cell r="D116">
            <v>6</v>
          </cell>
          <cell r="E116">
            <v>0</v>
          </cell>
          <cell r="F116">
            <v>0</v>
          </cell>
          <cell r="G116">
            <v>1</v>
          </cell>
          <cell r="H116">
            <v>0</v>
          </cell>
          <cell r="I116">
            <v>0</v>
          </cell>
          <cell r="J116">
            <v>0</v>
          </cell>
          <cell r="K116">
            <v>1</v>
          </cell>
          <cell r="L116">
            <v>180</v>
          </cell>
          <cell r="M116">
            <v>0</v>
          </cell>
          <cell r="N116">
            <v>0</v>
          </cell>
          <cell r="O116">
            <v>0</v>
          </cell>
          <cell r="P116">
            <v>0</v>
          </cell>
          <cell r="Q116">
            <v>0</v>
          </cell>
          <cell r="R116">
            <v>0</v>
          </cell>
          <cell r="S116">
            <v>1</v>
          </cell>
          <cell r="T116">
            <v>0</v>
          </cell>
          <cell r="U116">
            <v>0</v>
          </cell>
          <cell r="V116">
            <v>1</v>
          </cell>
          <cell r="W116">
            <v>0</v>
          </cell>
          <cell r="X116">
            <v>6</v>
          </cell>
          <cell r="Y116">
            <v>0</v>
          </cell>
          <cell r="Z116">
            <v>0</v>
          </cell>
          <cell r="AA116">
            <v>1</v>
          </cell>
          <cell r="AB116">
            <v>0</v>
          </cell>
          <cell r="AC116">
            <v>0</v>
          </cell>
          <cell r="AD116">
            <v>0</v>
          </cell>
          <cell r="AE116">
            <v>0</v>
          </cell>
          <cell r="AF116">
            <v>181</v>
          </cell>
        </row>
        <row r="117">
          <cell r="C117">
            <v>718</v>
          </cell>
          <cell r="D117">
            <v>19</v>
          </cell>
          <cell r="E117">
            <v>0</v>
          </cell>
          <cell r="F117">
            <v>0</v>
          </cell>
          <cell r="G117">
            <v>1</v>
          </cell>
          <cell r="H117">
            <v>0</v>
          </cell>
          <cell r="I117">
            <v>0</v>
          </cell>
          <cell r="J117">
            <v>1</v>
          </cell>
          <cell r="K117">
            <v>3</v>
          </cell>
          <cell r="L117">
            <v>218</v>
          </cell>
          <cell r="M117">
            <v>0</v>
          </cell>
          <cell r="N117">
            <v>0</v>
          </cell>
          <cell r="O117">
            <v>0</v>
          </cell>
          <cell r="P117">
            <v>0</v>
          </cell>
          <cell r="Q117">
            <v>0</v>
          </cell>
          <cell r="R117">
            <v>0</v>
          </cell>
          <cell r="S117">
            <v>1</v>
          </cell>
          <cell r="T117">
            <v>3</v>
          </cell>
          <cell r="U117">
            <v>0</v>
          </cell>
          <cell r="V117">
            <v>1</v>
          </cell>
          <cell r="W117">
            <v>3</v>
          </cell>
          <cell r="X117">
            <v>19</v>
          </cell>
          <cell r="Y117">
            <v>0</v>
          </cell>
          <cell r="Z117">
            <v>0</v>
          </cell>
          <cell r="AA117">
            <v>1</v>
          </cell>
          <cell r="AB117">
            <v>0</v>
          </cell>
          <cell r="AC117">
            <v>0</v>
          </cell>
          <cell r="AD117">
            <v>0</v>
          </cell>
          <cell r="AE117">
            <v>0</v>
          </cell>
          <cell r="AF117">
            <v>219</v>
          </cell>
        </row>
        <row r="118">
          <cell r="C118">
            <v>719</v>
          </cell>
          <cell r="D118">
            <v>140</v>
          </cell>
          <cell r="E118">
            <v>0</v>
          </cell>
          <cell r="F118">
            <v>0</v>
          </cell>
          <cell r="G118">
            <v>31</v>
          </cell>
          <cell r="H118">
            <v>2</v>
          </cell>
          <cell r="I118">
            <v>0</v>
          </cell>
          <cell r="J118">
            <v>7</v>
          </cell>
          <cell r="K118">
            <v>18</v>
          </cell>
          <cell r="L118">
            <v>2082</v>
          </cell>
          <cell r="M118">
            <v>0</v>
          </cell>
          <cell r="N118">
            <v>0</v>
          </cell>
          <cell r="O118">
            <v>1</v>
          </cell>
          <cell r="P118">
            <v>0</v>
          </cell>
          <cell r="Q118">
            <v>0</v>
          </cell>
          <cell r="R118">
            <v>8</v>
          </cell>
          <cell r="S118">
            <v>11</v>
          </cell>
          <cell r="T118">
            <v>7</v>
          </cell>
          <cell r="U118">
            <v>0</v>
          </cell>
          <cell r="V118">
            <v>11</v>
          </cell>
          <cell r="W118">
            <v>7</v>
          </cell>
          <cell r="X118">
            <v>140</v>
          </cell>
          <cell r="Y118">
            <v>0</v>
          </cell>
          <cell r="Z118">
            <v>0</v>
          </cell>
          <cell r="AA118">
            <v>31</v>
          </cell>
          <cell r="AB118">
            <v>1</v>
          </cell>
          <cell r="AC118">
            <v>0</v>
          </cell>
          <cell r="AD118">
            <v>0</v>
          </cell>
          <cell r="AE118">
            <v>8</v>
          </cell>
          <cell r="AF118">
            <v>2093</v>
          </cell>
        </row>
        <row r="119">
          <cell r="C119">
            <v>720</v>
          </cell>
          <cell r="D119">
            <v>0</v>
          </cell>
          <cell r="E119">
            <v>0</v>
          </cell>
          <cell r="F119">
            <v>0</v>
          </cell>
          <cell r="G119">
            <v>0</v>
          </cell>
          <cell r="H119">
            <v>0</v>
          </cell>
          <cell r="I119">
            <v>0</v>
          </cell>
          <cell r="J119">
            <v>0</v>
          </cell>
          <cell r="K119">
            <v>0</v>
          </cell>
          <cell r="L119">
            <v>14</v>
          </cell>
          <cell r="U119">
            <v>0</v>
          </cell>
          <cell r="V119">
            <v>0</v>
          </cell>
          <cell r="W119">
            <v>0</v>
          </cell>
          <cell r="X119">
            <v>0</v>
          </cell>
          <cell r="Y119">
            <v>0</v>
          </cell>
          <cell r="Z119">
            <v>0</v>
          </cell>
          <cell r="AA119">
            <v>0</v>
          </cell>
          <cell r="AB119">
            <v>0</v>
          </cell>
          <cell r="AC119">
            <v>0</v>
          </cell>
          <cell r="AD119">
            <v>0</v>
          </cell>
          <cell r="AE119">
            <v>0</v>
          </cell>
          <cell r="AF119">
            <v>14</v>
          </cell>
        </row>
        <row r="120">
          <cell r="C120">
            <v>721</v>
          </cell>
          <cell r="D120">
            <v>0</v>
          </cell>
          <cell r="E120">
            <v>0</v>
          </cell>
          <cell r="F120">
            <v>0</v>
          </cell>
          <cell r="G120">
            <v>0</v>
          </cell>
          <cell r="H120">
            <v>0</v>
          </cell>
          <cell r="I120">
            <v>0</v>
          </cell>
          <cell r="J120">
            <v>0</v>
          </cell>
          <cell r="K120">
            <v>0</v>
          </cell>
          <cell r="L120">
            <v>15</v>
          </cell>
          <cell r="U120">
            <v>0</v>
          </cell>
          <cell r="V120">
            <v>0</v>
          </cell>
          <cell r="W120">
            <v>0</v>
          </cell>
          <cell r="X120">
            <v>0</v>
          </cell>
          <cell r="Y120">
            <v>0</v>
          </cell>
          <cell r="Z120">
            <v>0</v>
          </cell>
          <cell r="AA120">
            <v>0</v>
          </cell>
          <cell r="AB120">
            <v>0</v>
          </cell>
          <cell r="AC120">
            <v>0</v>
          </cell>
          <cell r="AD120">
            <v>0</v>
          </cell>
          <cell r="AE120">
            <v>0</v>
          </cell>
          <cell r="AF120">
            <v>15</v>
          </cell>
        </row>
        <row r="121">
          <cell r="C121">
            <v>722</v>
          </cell>
          <cell r="D121">
            <v>172</v>
          </cell>
          <cell r="E121">
            <v>0</v>
          </cell>
          <cell r="F121">
            <v>0</v>
          </cell>
          <cell r="G121">
            <v>34</v>
          </cell>
          <cell r="H121">
            <v>4</v>
          </cell>
          <cell r="I121">
            <v>0</v>
          </cell>
          <cell r="J121">
            <v>2</v>
          </cell>
          <cell r="K121">
            <v>20</v>
          </cell>
          <cell r="L121">
            <v>2775</v>
          </cell>
          <cell r="M121">
            <v>0</v>
          </cell>
          <cell r="N121">
            <v>0</v>
          </cell>
          <cell r="O121">
            <v>4</v>
          </cell>
          <cell r="P121">
            <v>0</v>
          </cell>
          <cell r="Q121">
            <v>1</v>
          </cell>
          <cell r="R121">
            <v>12</v>
          </cell>
          <cell r="S121">
            <v>6</v>
          </cell>
          <cell r="T121">
            <v>3</v>
          </cell>
          <cell r="U121">
            <v>0</v>
          </cell>
          <cell r="V121">
            <v>6</v>
          </cell>
          <cell r="W121">
            <v>3</v>
          </cell>
          <cell r="X121">
            <v>172</v>
          </cell>
          <cell r="Y121">
            <v>0</v>
          </cell>
          <cell r="Z121">
            <v>0</v>
          </cell>
          <cell r="AA121">
            <v>34</v>
          </cell>
          <cell r="AB121">
            <v>4</v>
          </cell>
          <cell r="AC121">
            <v>0</v>
          </cell>
          <cell r="AD121">
            <v>1</v>
          </cell>
          <cell r="AE121">
            <v>12</v>
          </cell>
          <cell r="AF121">
            <v>2781</v>
          </cell>
        </row>
        <row r="122">
          <cell r="C122">
            <v>723</v>
          </cell>
          <cell r="D122">
            <v>5</v>
          </cell>
          <cell r="E122">
            <v>0</v>
          </cell>
          <cell r="F122">
            <v>1</v>
          </cell>
          <cell r="G122">
            <v>0</v>
          </cell>
          <cell r="H122">
            <v>0</v>
          </cell>
          <cell r="I122">
            <v>0</v>
          </cell>
          <cell r="J122">
            <v>0</v>
          </cell>
          <cell r="K122">
            <v>1</v>
          </cell>
          <cell r="L122">
            <v>51</v>
          </cell>
          <cell r="M122">
            <v>0</v>
          </cell>
          <cell r="N122">
            <v>0</v>
          </cell>
          <cell r="O122">
            <v>0</v>
          </cell>
          <cell r="P122">
            <v>0</v>
          </cell>
          <cell r="Q122">
            <v>0</v>
          </cell>
          <cell r="R122">
            <v>0</v>
          </cell>
          <cell r="S122">
            <v>1</v>
          </cell>
          <cell r="T122">
            <v>0</v>
          </cell>
          <cell r="U122">
            <v>0</v>
          </cell>
          <cell r="V122">
            <v>1</v>
          </cell>
          <cell r="W122">
            <v>0</v>
          </cell>
          <cell r="X122">
            <v>5</v>
          </cell>
          <cell r="Y122">
            <v>0</v>
          </cell>
          <cell r="Z122">
            <v>1</v>
          </cell>
          <cell r="AA122">
            <v>0</v>
          </cell>
          <cell r="AB122">
            <v>0</v>
          </cell>
          <cell r="AC122">
            <v>0</v>
          </cell>
          <cell r="AD122">
            <v>0</v>
          </cell>
          <cell r="AE122">
            <v>0</v>
          </cell>
          <cell r="AF122">
            <v>52</v>
          </cell>
        </row>
        <row r="123">
          <cell r="C123">
            <v>724</v>
          </cell>
          <cell r="D123">
            <v>10</v>
          </cell>
          <cell r="E123">
            <v>0</v>
          </cell>
          <cell r="F123">
            <v>0</v>
          </cell>
          <cell r="G123">
            <v>3</v>
          </cell>
          <cell r="H123">
            <v>0</v>
          </cell>
          <cell r="I123">
            <v>0</v>
          </cell>
          <cell r="J123">
            <v>0</v>
          </cell>
          <cell r="K123">
            <v>0</v>
          </cell>
          <cell r="L123">
            <v>74</v>
          </cell>
          <cell r="U123">
            <v>0</v>
          </cell>
          <cell r="V123">
            <v>0</v>
          </cell>
          <cell r="W123">
            <v>0</v>
          </cell>
          <cell r="X123">
            <v>10</v>
          </cell>
          <cell r="Y123">
            <v>0</v>
          </cell>
          <cell r="Z123">
            <v>0</v>
          </cell>
          <cell r="AA123">
            <v>3</v>
          </cell>
          <cell r="AB123">
            <v>0</v>
          </cell>
          <cell r="AC123">
            <v>0</v>
          </cell>
          <cell r="AD123">
            <v>0</v>
          </cell>
          <cell r="AE123">
            <v>0</v>
          </cell>
          <cell r="AF123">
            <v>74</v>
          </cell>
        </row>
        <row r="124">
          <cell r="C124">
            <v>728</v>
          </cell>
          <cell r="D124">
            <v>249</v>
          </cell>
          <cell r="E124">
            <v>1</v>
          </cell>
          <cell r="F124">
            <v>0</v>
          </cell>
          <cell r="G124">
            <v>26</v>
          </cell>
          <cell r="H124">
            <v>3</v>
          </cell>
          <cell r="I124">
            <v>0</v>
          </cell>
          <cell r="J124">
            <v>2</v>
          </cell>
          <cell r="K124">
            <v>11</v>
          </cell>
          <cell r="L124">
            <v>1932</v>
          </cell>
          <cell r="M124">
            <v>0</v>
          </cell>
          <cell r="N124">
            <v>1</v>
          </cell>
          <cell r="O124">
            <v>3</v>
          </cell>
          <cell r="P124">
            <v>0</v>
          </cell>
          <cell r="Q124">
            <v>0</v>
          </cell>
          <cell r="R124">
            <v>7</v>
          </cell>
          <cell r="S124">
            <v>3</v>
          </cell>
          <cell r="T124">
            <v>3</v>
          </cell>
          <cell r="U124">
            <v>0</v>
          </cell>
          <cell r="V124">
            <v>3</v>
          </cell>
          <cell r="W124">
            <v>3</v>
          </cell>
          <cell r="X124">
            <v>249</v>
          </cell>
          <cell r="Y124">
            <v>1</v>
          </cell>
          <cell r="Z124">
            <v>0</v>
          </cell>
          <cell r="AA124">
            <v>26</v>
          </cell>
          <cell r="AB124">
            <v>3</v>
          </cell>
          <cell r="AC124">
            <v>0</v>
          </cell>
          <cell r="AD124">
            <v>0</v>
          </cell>
          <cell r="AE124">
            <v>7</v>
          </cell>
          <cell r="AF124">
            <v>1935</v>
          </cell>
        </row>
        <row r="125">
          <cell r="C125">
            <v>804</v>
          </cell>
          <cell r="D125">
            <v>6509</v>
          </cell>
          <cell r="E125">
            <v>12</v>
          </cell>
          <cell r="F125">
            <v>1</v>
          </cell>
          <cell r="G125">
            <v>1024</v>
          </cell>
          <cell r="H125">
            <v>14</v>
          </cell>
          <cell r="I125">
            <v>11</v>
          </cell>
          <cell r="J125">
            <v>82</v>
          </cell>
          <cell r="K125">
            <v>560</v>
          </cell>
          <cell r="L125">
            <v>103825</v>
          </cell>
          <cell r="M125">
            <v>2</v>
          </cell>
          <cell r="N125">
            <v>12</v>
          </cell>
          <cell r="O125">
            <v>1</v>
          </cell>
          <cell r="P125">
            <v>8</v>
          </cell>
          <cell r="Q125">
            <v>5</v>
          </cell>
          <cell r="R125">
            <v>323</v>
          </cell>
          <cell r="S125">
            <v>220</v>
          </cell>
          <cell r="T125">
            <v>107</v>
          </cell>
          <cell r="U125">
            <v>2</v>
          </cell>
          <cell r="V125">
            <v>220</v>
          </cell>
          <cell r="W125">
            <v>107</v>
          </cell>
          <cell r="X125">
            <v>6511</v>
          </cell>
          <cell r="Y125">
            <v>12</v>
          </cell>
          <cell r="Z125">
            <v>1</v>
          </cell>
          <cell r="AA125">
            <v>1024</v>
          </cell>
          <cell r="AB125">
            <v>1</v>
          </cell>
          <cell r="AC125">
            <v>8</v>
          </cell>
          <cell r="AD125">
            <v>5</v>
          </cell>
          <cell r="AE125">
            <v>323</v>
          </cell>
          <cell r="AF125">
            <v>104045</v>
          </cell>
        </row>
        <row r="126">
          <cell r="C126">
            <v>805</v>
          </cell>
          <cell r="D126">
            <v>42</v>
          </cell>
          <cell r="E126">
            <v>0</v>
          </cell>
          <cell r="F126">
            <v>0</v>
          </cell>
          <cell r="G126">
            <v>1</v>
          </cell>
          <cell r="H126">
            <v>2</v>
          </cell>
          <cell r="I126">
            <v>0</v>
          </cell>
          <cell r="J126">
            <v>3</v>
          </cell>
          <cell r="K126">
            <v>0</v>
          </cell>
          <cell r="L126">
            <v>266</v>
          </cell>
          <cell r="M126">
            <v>0</v>
          </cell>
          <cell r="N126">
            <v>0</v>
          </cell>
          <cell r="O126">
            <v>0</v>
          </cell>
          <cell r="P126">
            <v>0</v>
          </cell>
          <cell r="Q126">
            <v>0</v>
          </cell>
          <cell r="R126">
            <v>0</v>
          </cell>
          <cell r="S126">
            <v>1</v>
          </cell>
          <cell r="T126">
            <v>4</v>
          </cell>
          <cell r="U126">
            <v>0</v>
          </cell>
          <cell r="V126">
            <v>1</v>
          </cell>
          <cell r="W126">
            <v>4</v>
          </cell>
          <cell r="X126">
            <v>42</v>
          </cell>
          <cell r="Y126">
            <v>0</v>
          </cell>
          <cell r="Z126">
            <v>0</v>
          </cell>
          <cell r="AA126">
            <v>1</v>
          </cell>
          <cell r="AB126">
            <v>0</v>
          </cell>
          <cell r="AC126">
            <v>0</v>
          </cell>
          <cell r="AD126">
            <v>0</v>
          </cell>
          <cell r="AE126">
            <v>0</v>
          </cell>
          <cell r="AF126">
            <v>267</v>
          </cell>
        </row>
        <row r="127">
          <cell r="C127">
            <v>806</v>
          </cell>
          <cell r="D127">
            <v>120</v>
          </cell>
          <cell r="E127">
            <v>0</v>
          </cell>
          <cell r="F127">
            <v>0</v>
          </cell>
          <cell r="G127">
            <v>13</v>
          </cell>
          <cell r="H127">
            <v>6</v>
          </cell>
          <cell r="I127">
            <v>0</v>
          </cell>
          <cell r="J127">
            <v>1</v>
          </cell>
          <cell r="K127">
            <v>3</v>
          </cell>
          <cell r="L127">
            <v>841</v>
          </cell>
          <cell r="M127">
            <v>1</v>
          </cell>
          <cell r="N127">
            <v>0</v>
          </cell>
          <cell r="O127">
            <v>4</v>
          </cell>
          <cell r="P127">
            <v>0</v>
          </cell>
          <cell r="Q127">
            <v>0</v>
          </cell>
          <cell r="R127">
            <v>1</v>
          </cell>
          <cell r="S127">
            <v>2</v>
          </cell>
          <cell r="T127">
            <v>2</v>
          </cell>
          <cell r="U127">
            <v>1</v>
          </cell>
          <cell r="V127">
            <v>2</v>
          </cell>
          <cell r="W127">
            <v>2</v>
          </cell>
          <cell r="X127">
            <v>121</v>
          </cell>
          <cell r="Y127">
            <v>0</v>
          </cell>
          <cell r="Z127">
            <v>0</v>
          </cell>
          <cell r="AA127">
            <v>13</v>
          </cell>
          <cell r="AB127">
            <v>4</v>
          </cell>
          <cell r="AC127">
            <v>0</v>
          </cell>
          <cell r="AD127">
            <v>0</v>
          </cell>
          <cell r="AE127">
            <v>1</v>
          </cell>
          <cell r="AF127">
            <v>843</v>
          </cell>
        </row>
        <row r="128">
          <cell r="C128">
            <v>807</v>
          </cell>
          <cell r="D128">
            <v>27</v>
          </cell>
          <cell r="E128">
            <v>0</v>
          </cell>
          <cell r="F128">
            <v>0</v>
          </cell>
          <cell r="G128">
            <v>2</v>
          </cell>
          <cell r="H128">
            <v>0</v>
          </cell>
          <cell r="I128">
            <v>0</v>
          </cell>
          <cell r="J128">
            <v>0</v>
          </cell>
          <cell r="K128">
            <v>1</v>
          </cell>
          <cell r="L128">
            <v>125</v>
          </cell>
          <cell r="M128">
            <v>0</v>
          </cell>
          <cell r="N128">
            <v>0</v>
          </cell>
          <cell r="O128">
            <v>0</v>
          </cell>
          <cell r="P128">
            <v>0</v>
          </cell>
          <cell r="Q128">
            <v>0</v>
          </cell>
          <cell r="R128">
            <v>0</v>
          </cell>
          <cell r="S128">
            <v>1</v>
          </cell>
          <cell r="T128">
            <v>0</v>
          </cell>
          <cell r="U128">
            <v>0</v>
          </cell>
          <cell r="V128">
            <v>1</v>
          </cell>
          <cell r="W128">
            <v>0</v>
          </cell>
          <cell r="X128">
            <v>27</v>
          </cell>
          <cell r="Y128">
            <v>0</v>
          </cell>
          <cell r="Z128">
            <v>0</v>
          </cell>
          <cell r="AA128">
            <v>2</v>
          </cell>
          <cell r="AB128">
            <v>0</v>
          </cell>
          <cell r="AC128">
            <v>0</v>
          </cell>
          <cell r="AD128">
            <v>0</v>
          </cell>
          <cell r="AE128">
            <v>0</v>
          </cell>
          <cell r="AF128">
            <v>126</v>
          </cell>
        </row>
        <row r="129">
          <cell r="C129">
            <v>808</v>
          </cell>
          <cell r="D129">
            <v>7</v>
          </cell>
          <cell r="E129">
            <v>0</v>
          </cell>
          <cell r="F129">
            <v>0</v>
          </cell>
          <cell r="G129">
            <v>3</v>
          </cell>
          <cell r="H129">
            <v>0</v>
          </cell>
          <cell r="I129">
            <v>0</v>
          </cell>
          <cell r="J129">
            <v>1</v>
          </cell>
          <cell r="K129">
            <v>0</v>
          </cell>
          <cell r="L129">
            <v>59</v>
          </cell>
          <cell r="M129">
            <v>0</v>
          </cell>
          <cell r="N129">
            <v>0</v>
          </cell>
          <cell r="O129">
            <v>0</v>
          </cell>
          <cell r="P129">
            <v>0</v>
          </cell>
          <cell r="Q129">
            <v>0</v>
          </cell>
          <cell r="R129">
            <v>0</v>
          </cell>
          <cell r="S129">
            <v>0</v>
          </cell>
          <cell r="T129">
            <v>1</v>
          </cell>
          <cell r="U129">
            <v>0</v>
          </cell>
          <cell r="V129">
            <v>0</v>
          </cell>
          <cell r="W129">
            <v>1</v>
          </cell>
          <cell r="X129">
            <v>7</v>
          </cell>
          <cell r="Y129">
            <v>0</v>
          </cell>
          <cell r="Z129">
            <v>0</v>
          </cell>
          <cell r="AA129">
            <v>3</v>
          </cell>
          <cell r="AB129">
            <v>0</v>
          </cell>
          <cell r="AC129">
            <v>0</v>
          </cell>
          <cell r="AD129">
            <v>0</v>
          </cell>
          <cell r="AE129">
            <v>0</v>
          </cell>
          <cell r="AF129">
            <v>59</v>
          </cell>
        </row>
        <row r="130">
          <cell r="C130">
            <v>809</v>
          </cell>
          <cell r="D130">
            <v>18</v>
          </cell>
          <cell r="E130">
            <v>0</v>
          </cell>
          <cell r="F130">
            <v>0</v>
          </cell>
          <cell r="G130">
            <v>5</v>
          </cell>
          <cell r="H130">
            <v>0</v>
          </cell>
          <cell r="I130">
            <v>0</v>
          </cell>
          <cell r="J130">
            <v>0</v>
          </cell>
          <cell r="K130">
            <v>0</v>
          </cell>
          <cell r="L130">
            <v>151</v>
          </cell>
          <cell r="U130">
            <v>0</v>
          </cell>
          <cell r="V130">
            <v>0</v>
          </cell>
          <cell r="W130">
            <v>0</v>
          </cell>
          <cell r="X130">
            <v>18</v>
          </cell>
          <cell r="Y130">
            <v>0</v>
          </cell>
          <cell r="Z130">
            <v>0</v>
          </cell>
          <cell r="AA130">
            <v>5</v>
          </cell>
          <cell r="AB130">
            <v>0</v>
          </cell>
          <cell r="AC130">
            <v>0</v>
          </cell>
          <cell r="AD130">
            <v>0</v>
          </cell>
          <cell r="AE130">
            <v>0</v>
          </cell>
          <cell r="AF130">
            <v>151</v>
          </cell>
        </row>
        <row r="131">
          <cell r="C131">
            <v>810</v>
          </cell>
          <cell r="D131">
            <v>20</v>
          </cell>
          <cell r="E131">
            <v>0</v>
          </cell>
          <cell r="F131">
            <v>0</v>
          </cell>
          <cell r="G131">
            <v>4</v>
          </cell>
          <cell r="H131">
            <v>0</v>
          </cell>
          <cell r="I131">
            <v>0</v>
          </cell>
          <cell r="J131">
            <v>1</v>
          </cell>
          <cell r="K131">
            <v>2</v>
          </cell>
          <cell r="L131">
            <v>103</v>
          </cell>
          <cell r="M131">
            <v>0</v>
          </cell>
          <cell r="N131">
            <v>0</v>
          </cell>
          <cell r="O131">
            <v>0</v>
          </cell>
          <cell r="P131">
            <v>0</v>
          </cell>
          <cell r="Q131">
            <v>0</v>
          </cell>
          <cell r="R131">
            <v>1</v>
          </cell>
          <cell r="S131">
            <v>1</v>
          </cell>
          <cell r="T131">
            <v>1</v>
          </cell>
          <cell r="U131">
            <v>0</v>
          </cell>
          <cell r="V131">
            <v>1</v>
          </cell>
          <cell r="W131">
            <v>1</v>
          </cell>
          <cell r="X131">
            <v>20</v>
          </cell>
          <cell r="Y131">
            <v>0</v>
          </cell>
          <cell r="Z131">
            <v>0</v>
          </cell>
          <cell r="AA131">
            <v>4</v>
          </cell>
          <cell r="AB131">
            <v>0</v>
          </cell>
          <cell r="AC131">
            <v>0</v>
          </cell>
          <cell r="AD131">
            <v>0</v>
          </cell>
          <cell r="AE131">
            <v>1</v>
          </cell>
          <cell r="AF131">
            <v>104</v>
          </cell>
        </row>
        <row r="132">
          <cell r="C132">
            <v>811</v>
          </cell>
          <cell r="D132">
            <v>24</v>
          </cell>
          <cell r="E132">
            <v>0</v>
          </cell>
          <cell r="F132">
            <v>0</v>
          </cell>
          <cell r="G132">
            <v>1</v>
          </cell>
          <cell r="H132">
            <v>0</v>
          </cell>
          <cell r="I132">
            <v>0</v>
          </cell>
          <cell r="J132">
            <v>0</v>
          </cell>
          <cell r="K132">
            <v>2</v>
          </cell>
          <cell r="L132">
            <v>99</v>
          </cell>
          <cell r="M132">
            <v>0</v>
          </cell>
          <cell r="N132">
            <v>0</v>
          </cell>
          <cell r="O132">
            <v>0</v>
          </cell>
          <cell r="P132">
            <v>0</v>
          </cell>
          <cell r="Q132">
            <v>0</v>
          </cell>
          <cell r="R132">
            <v>2</v>
          </cell>
          <cell r="S132">
            <v>0</v>
          </cell>
          <cell r="T132">
            <v>0</v>
          </cell>
          <cell r="U132">
            <v>0</v>
          </cell>
          <cell r="V132">
            <v>0</v>
          </cell>
          <cell r="W132">
            <v>0</v>
          </cell>
          <cell r="X132">
            <v>24</v>
          </cell>
          <cell r="Y132">
            <v>0</v>
          </cell>
          <cell r="Z132">
            <v>0</v>
          </cell>
          <cell r="AA132">
            <v>1</v>
          </cell>
          <cell r="AB132">
            <v>0</v>
          </cell>
          <cell r="AC132">
            <v>0</v>
          </cell>
          <cell r="AD132">
            <v>0</v>
          </cell>
          <cell r="AE132">
            <v>2</v>
          </cell>
          <cell r="AF132">
            <v>99</v>
          </cell>
        </row>
        <row r="133">
          <cell r="C133">
            <v>812</v>
          </cell>
          <cell r="D133">
            <v>23</v>
          </cell>
          <cell r="E133">
            <v>0</v>
          </cell>
          <cell r="F133">
            <v>0</v>
          </cell>
          <cell r="G133">
            <v>1</v>
          </cell>
          <cell r="H133">
            <v>0</v>
          </cell>
          <cell r="I133">
            <v>0</v>
          </cell>
          <cell r="J133">
            <v>0</v>
          </cell>
          <cell r="K133">
            <v>1</v>
          </cell>
          <cell r="L133">
            <v>153</v>
          </cell>
          <cell r="M133">
            <v>0</v>
          </cell>
          <cell r="N133">
            <v>0</v>
          </cell>
          <cell r="O133">
            <v>0</v>
          </cell>
          <cell r="P133">
            <v>0</v>
          </cell>
          <cell r="Q133">
            <v>0</v>
          </cell>
          <cell r="R133">
            <v>1</v>
          </cell>
          <cell r="S133">
            <v>0</v>
          </cell>
          <cell r="T133">
            <v>0</v>
          </cell>
          <cell r="U133">
            <v>0</v>
          </cell>
          <cell r="V133">
            <v>0</v>
          </cell>
          <cell r="W133">
            <v>0</v>
          </cell>
          <cell r="X133">
            <v>23</v>
          </cell>
          <cell r="Y133">
            <v>0</v>
          </cell>
          <cell r="Z133">
            <v>0</v>
          </cell>
          <cell r="AA133">
            <v>1</v>
          </cell>
          <cell r="AB133">
            <v>0</v>
          </cell>
          <cell r="AC133">
            <v>0</v>
          </cell>
          <cell r="AD133">
            <v>0</v>
          </cell>
          <cell r="AE133">
            <v>1</v>
          </cell>
          <cell r="AF133">
            <v>153</v>
          </cell>
        </row>
        <row r="134">
          <cell r="C134">
            <v>813</v>
          </cell>
          <cell r="D134">
            <v>24</v>
          </cell>
          <cell r="E134">
            <v>0</v>
          </cell>
          <cell r="F134">
            <v>0</v>
          </cell>
          <cell r="G134">
            <v>4</v>
          </cell>
          <cell r="H134">
            <v>0</v>
          </cell>
          <cell r="I134">
            <v>0</v>
          </cell>
          <cell r="J134">
            <v>0</v>
          </cell>
          <cell r="K134">
            <v>0</v>
          </cell>
          <cell r="L134">
            <v>136</v>
          </cell>
          <cell r="U134">
            <v>0</v>
          </cell>
          <cell r="V134">
            <v>0</v>
          </cell>
          <cell r="W134">
            <v>0</v>
          </cell>
          <cell r="X134">
            <v>24</v>
          </cell>
          <cell r="Y134">
            <v>0</v>
          </cell>
          <cell r="Z134">
            <v>0</v>
          </cell>
          <cell r="AA134">
            <v>4</v>
          </cell>
          <cell r="AB134">
            <v>0</v>
          </cell>
          <cell r="AC134">
            <v>0</v>
          </cell>
          <cell r="AD134">
            <v>0</v>
          </cell>
          <cell r="AE134">
            <v>0</v>
          </cell>
          <cell r="AF134">
            <v>136</v>
          </cell>
        </row>
        <row r="135">
          <cell r="C135">
            <v>815</v>
          </cell>
          <cell r="D135">
            <v>4493</v>
          </cell>
          <cell r="E135">
            <v>7</v>
          </cell>
          <cell r="F135">
            <v>2</v>
          </cell>
          <cell r="G135">
            <v>147</v>
          </cell>
          <cell r="H135">
            <v>15</v>
          </cell>
          <cell r="I135">
            <v>0</v>
          </cell>
          <cell r="J135">
            <v>43</v>
          </cell>
          <cell r="K135">
            <v>106</v>
          </cell>
          <cell r="L135">
            <v>16307</v>
          </cell>
          <cell r="M135">
            <v>0</v>
          </cell>
          <cell r="N135">
            <v>7</v>
          </cell>
          <cell r="O135">
            <v>6</v>
          </cell>
          <cell r="P135">
            <v>0</v>
          </cell>
          <cell r="Q135">
            <v>1</v>
          </cell>
          <cell r="R135">
            <v>75</v>
          </cell>
          <cell r="S135">
            <v>25</v>
          </cell>
          <cell r="T135">
            <v>57</v>
          </cell>
          <cell r="U135">
            <v>0</v>
          </cell>
          <cell r="V135">
            <v>25</v>
          </cell>
          <cell r="W135">
            <v>57</v>
          </cell>
          <cell r="X135">
            <v>4493</v>
          </cell>
          <cell r="Y135">
            <v>7</v>
          </cell>
          <cell r="Z135">
            <v>2</v>
          </cell>
          <cell r="AA135">
            <v>147</v>
          </cell>
          <cell r="AB135">
            <v>6</v>
          </cell>
          <cell r="AC135">
            <v>0</v>
          </cell>
          <cell r="AD135">
            <v>1</v>
          </cell>
          <cell r="AE135">
            <v>75</v>
          </cell>
          <cell r="AF135">
            <v>16332</v>
          </cell>
        </row>
        <row r="136">
          <cell r="C136">
            <v>816</v>
          </cell>
          <cell r="D136">
            <v>283</v>
          </cell>
          <cell r="E136">
            <v>2</v>
          </cell>
          <cell r="F136">
            <v>0</v>
          </cell>
          <cell r="G136">
            <v>64</v>
          </cell>
          <cell r="H136">
            <v>0</v>
          </cell>
          <cell r="I136">
            <v>1</v>
          </cell>
          <cell r="J136">
            <v>1</v>
          </cell>
          <cell r="K136">
            <v>9</v>
          </cell>
          <cell r="L136">
            <v>2008</v>
          </cell>
          <cell r="M136">
            <v>0</v>
          </cell>
          <cell r="N136">
            <v>2</v>
          </cell>
          <cell r="O136">
            <v>0</v>
          </cell>
          <cell r="P136">
            <v>0</v>
          </cell>
          <cell r="Q136">
            <v>0</v>
          </cell>
          <cell r="R136">
            <v>4</v>
          </cell>
          <cell r="S136">
            <v>6</v>
          </cell>
          <cell r="T136">
            <v>1</v>
          </cell>
          <cell r="U136">
            <v>0</v>
          </cell>
          <cell r="V136">
            <v>6</v>
          </cell>
          <cell r="W136">
            <v>1</v>
          </cell>
          <cell r="X136">
            <v>283</v>
          </cell>
          <cell r="Y136">
            <v>2</v>
          </cell>
          <cell r="Z136">
            <v>0</v>
          </cell>
          <cell r="AA136">
            <v>64</v>
          </cell>
          <cell r="AB136">
            <v>0</v>
          </cell>
          <cell r="AC136">
            <v>0</v>
          </cell>
          <cell r="AD136">
            <v>0</v>
          </cell>
          <cell r="AE136">
            <v>4</v>
          </cell>
          <cell r="AF136">
            <v>2014</v>
          </cell>
        </row>
        <row r="137">
          <cell r="C137">
            <v>818</v>
          </cell>
          <cell r="D137">
            <v>824</v>
          </cell>
          <cell r="E137">
            <v>0</v>
          </cell>
          <cell r="F137">
            <v>0</v>
          </cell>
          <cell r="G137">
            <v>111</v>
          </cell>
          <cell r="H137">
            <v>1</v>
          </cell>
          <cell r="I137">
            <v>0</v>
          </cell>
          <cell r="J137">
            <v>2</v>
          </cell>
          <cell r="K137">
            <v>47</v>
          </cell>
          <cell r="L137">
            <v>8141</v>
          </cell>
          <cell r="M137">
            <v>1</v>
          </cell>
          <cell r="N137">
            <v>0</v>
          </cell>
          <cell r="O137">
            <v>0</v>
          </cell>
          <cell r="P137">
            <v>0</v>
          </cell>
          <cell r="Q137">
            <v>0</v>
          </cell>
          <cell r="R137">
            <v>25</v>
          </cell>
          <cell r="S137">
            <v>20</v>
          </cell>
          <cell r="T137">
            <v>4</v>
          </cell>
          <cell r="U137">
            <v>1</v>
          </cell>
          <cell r="V137">
            <v>20</v>
          </cell>
          <cell r="W137">
            <v>4</v>
          </cell>
          <cell r="X137">
            <v>825</v>
          </cell>
          <cell r="Y137">
            <v>0</v>
          </cell>
          <cell r="Z137">
            <v>0</v>
          </cell>
          <cell r="AA137">
            <v>111</v>
          </cell>
          <cell r="AB137">
            <v>0</v>
          </cell>
          <cell r="AC137">
            <v>0</v>
          </cell>
          <cell r="AD137">
            <v>0</v>
          </cell>
          <cell r="AE137">
            <v>25</v>
          </cell>
          <cell r="AF137">
            <v>8161</v>
          </cell>
        </row>
        <row r="138">
          <cell r="C138">
            <v>820</v>
          </cell>
          <cell r="D138">
            <v>1599</v>
          </cell>
          <cell r="E138">
            <v>9</v>
          </cell>
          <cell r="F138">
            <v>1</v>
          </cell>
          <cell r="G138">
            <v>693</v>
          </cell>
          <cell r="H138">
            <v>14</v>
          </cell>
          <cell r="I138">
            <v>2</v>
          </cell>
          <cell r="J138">
            <v>101</v>
          </cell>
          <cell r="K138">
            <v>107</v>
          </cell>
          <cell r="L138">
            <v>14278</v>
          </cell>
          <cell r="M138">
            <v>0</v>
          </cell>
          <cell r="N138">
            <v>9</v>
          </cell>
          <cell r="O138">
            <v>3</v>
          </cell>
          <cell r="P138">
            <v>2</v>
          </cell>
          <cell r="Q138">
            <v>4</v>
          </cell>
          <cell r="R138">
            <v>57</v>
          </cell>
          <cell r="S138">
            <v>41</v>
          </cell>
          <cell r="T138">
            <v>118</v>
          </cell>
          <cell r="U138">
            <v>0</v>
          </cell>
          <cell r="V138">
            <v>41</v>
          </cell>
          <cell r="W138">
            <v>118</v>
          </cell>
          <cell r="X138">
            <v>1599</v>
          </cell>
          <cell r="Y138">
            <v>9</v>
          </cell>
          <cell r="Z138">
            <v>1</v>
          </cell>
          <cell r="AA138">
            <v>693</v>
          </cell>
          <cell r="AB138">
            <v>3</v>
          </cell>
          <cell r="AC138">
            <v>2</v>
          </cell>
          <cell r="AD138">
            <v>4</v>
          </cell>
          <cell r="AE138">
            <v>57</v>
          </cell>
          <cell r="AF138">
            <v>14319</v>
          </cell>
        </row>
        <row r="139">
          <cell r="C139">
            <v>821</v>
          </cell>
          <cell r="D139">
            <v>583</v>
          </cell>
          <cell r="E139">
            <v>1</v>
          </cell>
          <cell r="F139">
            <v>0</v>
          </cell>
          <cell r="G139">
            <v>63</v>
          </cell>
          <cell r="H139">
            <v>1</v>
          </cell>
          <cell r="I139">
            <v>0</v>
          </cell>
          <cell r="J139">
            <v>2</v>
          </cell>
          <cell r="K139">
            <v>3</v>
          </cell>
          <cell r="L139">
            <v>3401</v>
          </cell>
          <cell r="M139">
            <v>0</v>
          </cell>
          <cell r="N139">
            <v>1</v>
          </cell>
          <cell r="O139">
            <v>0</v>
          </cell>
          <cell r="P139">
            <v>0</v>
          </cell>
          <cell r="Q139">
            <v>0</v>
          </cell>
          <cell r="R139">
            <v>1</v>
          </cell>
          <cell r="S139">
            <v>1</v>
          </cell>
          <cell r="T139">
            <v>4</v>
          </cell>
          <cell r="U139">
            <v>0</v>
          </cell>
          <cell r="V139">
            <v>1</v>
          </cell>
          <cell r="W139">
            <v>4</v>
          </cell>
          <cell r="X139">
            <v>583</v>
          </cell>
          <cell r="Y139">
            <v>1</v>
          </cell>
          <cell r="Z139">
            <v>0</v>
          </cell>
          <cell r="AA139">
            <v>63</v>
          </cell>
          <cell r="AB139">
            <v>0</v>
          </cell>
          <cell r="AC139">
            <v>0</v>
          </cell>
          <cell r="AD139">
            <v>0</v>
          </cell>
          <cell r="AE139">
            <v>1</v>
          </cell>
          <cell r="AF139">
            <v>3402</v>
          </cell>
        </row>
        <row r="140">
          <cell r="C140">
            <v>826</v>
          </cell>
          <cell r="D140">
            <v>0</v>
          </cell>
          <cell r="E140">
            <v>0</v>
          </cell>
          <cell r="F140">
            <v>0</v>
          </cell>
          <cell r="G140">
            <v>0</v>
          </cell>
          <cell r="H140">
            <v>0</v>
          </cell>
          <cell r="I140">
            <v>0</v>
          </cell>
          <cell r="J140">
            <v>0</v>
          </cell>
          <cell r="K140">
            <v>0</v>
          </cell>
          <cell r="L140">
            <v>0</v>
          </cell>
          <cell r="U140">
            <v>0</v>
          </cell>
          <cell r="V140">
            <v>0</v>
          </cell>
          <cell r="W140">
            <v>0</v>
          </cell>
          <cell r="X140">
            <v>0</v>
          </cell>
          <cell r="Y140">
            <v>0</v>
          </cell>
          <cell r="Z140">
            <v>0</v>
          </cell>
          <cell r="AA140">
            <v>0</v>
          </cell>
          <cell r="AB140">
            <v>0</v>
          </cell>
          <cell r="AC140">
            <v>0</v>
          </cell>
          <cell r="AD140">
            <v>0</v>
          </cell>
          <cell r="AE140">
            <v>0</v>
          </cell>
          <cell r="AF140">
            <v>0</v>
          </cell>
        </row>
        <row r="141">
          <cell r="C141">
            <v>827</v>
          </cell>
          <cell r="D141">
            <v>2</v>
          </cell>
          <cell r="E141">
            <v>0</v>
          </cell>
          <cell r="F141">
            <v>0</v>
          </cell>
          <cell r="G141">
            <v>1</v>
          </cell>
          <cell r="H141">
            <v>0</v>
          </cell>
          <cell r="I141">
            <v>0</v>
          </cell>
          <cell r="J141">
            <v>1</v>
          </cell>
          <cell r="K141">
            <v>0</v>
          </cell>
          <cell r="L141">
            <v>64</v>
          </cell>
          <cell r="M141">
            <v>0</v>
          </cell>
          <cell r="N141">
            <v>0</v>
          </cell>
          <cell r="O141">
            <v>0</v>
          </cell>
          <cell r="P141">
            <v>0</v>
          </cell>
          <cell r="Q141">
            <v>0</v>
          </cell>
          <cell r="R141">
            <v>0</v>
          </cell>
          <cell r="S141">
            <v>0</v>
          </cell>
          <cell r="T141">
            <v>1</v>
          </cell>
          <cell r="U141">
            <v>0</v>
          </cell>
          <cell r="V141">
            <v>0</v>
          </cell>
          <cell r="W141">
            <v>1</v>
          </cell>
          <cell r="X141">
            <v>2</v>
          </cell>
          <cell r="Y141">
            <v>0</v>
          </cell>
          <cell r="Z141">
            <v>0</v>
          </cell>
          <cell r="AA141">
            <v>1</v>
          </cell>
          <cell r="AB141">
            <v>0</v>
          </cell>
          <cell r="AC141">
            <v>0</v>
          </cell>
          <cell r="AD141">
            <v>0</v>
          </cell>
          <cell r="AE141">
            <v>0</v>
          </cell>
          <cell r="AF141">
            <v>64</v>
          </cell>
        </row>
        <row r="142">
          <cell r="C142">
            <v>829</v>
          </cell>
          <cell r="D142">
            <v>69</v>
          </cell>
          <cell r="E142">
            <v>0</v>
          </cell>
          <cell r="F142">
            <v>0</v>
          </cell>
          <cell r="G142">
            <v>16</v>
          </cell>
          <cell r="H142">
            <v>0</v>
          </cell>
          <cell r="I142">
            <v>0</v>
          </cell>
          <cell r="J142">
            <v>0</v>
          </cell>
          <cell r="K142">
            <v>5</v>
          </cell>
          <cell r="L142">
            <v>569</v>
          </cell>
          <cell r="M142">
            <v>0</v>
          </cell>
          <cell r="N142">
            <v>0</v>
          </cell>
          <cell r="O142">
            <v>0</v>
          </cell>
          <cell r="P142">
            <v>0</v>
          </cell>
          <cell r="Q142">
            <v>0</v>
          </cell>
          <cell r="R142">
            <v>0</v>
          </cell>
          <cell r="S142">
            <v>4</v>
          </cell>
          <cell r="T142">
            <v>1</v>
          </cell>
          <cell r="U142">
            <v>0</v>
          </cell>
          <cell r="V142">
            <v>4</v>
          </cell>
          <cell r="W142">
            <v>1</v>
          </cell>
          <cell r="X142">
            <v>69</v>
          </cell>
          <cell r="Y142">
            <v>0</v>
          </cell>
          <cell r="Z142">
            <v>0</v>
          </cell>
          <cell r="AA142">
            <v>16</v>
          </cell>
          <cell r="AB142">
            <v>0</v>
          </cell>
          <cell r="AC142">
            <v>0</v>
          </cell>
          <cell r="AD142">
            <v>0</v>
          </cell>
          <cell r="AE142">
            <v>0</v>
          </cell>
          <cell r="AF142">
            <v>573</v>
          </cell>
        </row>
        <row r="143">
          <cell r="C143">
            <v>830</v>
          </cell>
          <cell r="D143">
            <v>79</v>
          </cell>
          <cell r="E143">
            <v>0</v>
          </cell>
          <cell r="F143">
            <v>0</v>
          </cell>
          <cell r="G143">
            <v>3</v>
          </cell>
          <cell r="H143">
            <v>0</v>
          </cell>
          <cell r="I143">
            <v>0</v>
          </cell>
          <cell r="J143">
            <v>0</v>
          </cell>
          <cell r="K143">
            <v>0</v>
          </cell>
          <cell r="L143">
            <v>453</v>
          </cell>
          <cell r="U143">
            <v>0</v>
          </cell>
          <cell r="V143">
            <v>0</v>
          </cell>
          <cell r="W143">
            <v>0</v>
          </cell>
          <cell r="X143">
            <v>79</v>
          </cell>
          <cell r="Y143">
            <v>0</v>
          </cell>
          <cell r="Z143">
            <v>0</v>
          </cell>
          <cell r="AA143">
            <v>3</v>
          </cell>
          <cell r="AB143">
            <v>0</v>
          </cell>
          <cell r="AC143">
            <v>0</v>
          </cell>
          <cell r="AD143">
            <v>0</v>
          </cell>
          <cell r="AE143">
            <v>0</v>
          </cell>
          <cell r="AF143">
            <v>453</v>
          </cell>
        </row>
        <row r="144">
          <cell r="C144">
            <v>832</v>
          </cell>
          <cell r="D144">
            <v>3</v>
          </cell>
          <cell r="E144">
            <v>0</v>
          </cell>
          <cell r="F144">
            <v>0</v>
          </cell>
          <cell r="G144">
            <v>0</v>
          </cell>
          <cell r="H144">
            <v>0</v>
          </cell>
          <cell r="I144">
            <v>0</v>
          </cell>
          <cell r="J144">
            <v>0</v>
          </cell>
          <cell r="K144">
            <v>0</v>
          </cell>
          <cell r="L144">
            <v>31</v>
          </cell>
          <cell r="U144">
            <v>0</v>
          </cell>
          <cell r="V144">
            <v>0</v>
          </cell>
          <cell r="W144">
            <v>0</v>
          </cell>
          <cell r="X144">
            <v>3</v>
          </cell>
          <cell r="Y144">
            <v>0</v>
          </cell>
          <cell r="Z144">
            <v>0</v>
          </cell>
          <cell r="AA144">
            <v>0</v>
          </cell>
          <cell r="AB144">
            <v>0</v>
          </cell>
          <cell r="AC144">
            <v>0</v>
          </cell>
          <cell r="AD144">
            <v>0</v>
          </cell>
          <cell r="AE144">
            <v>0</v>
          </cell>
          <cell r="AF144">
            <v>31</v>
          </cell>
        </row>
        <row r="145">
          <cell r="C145">
            <v>833</v>
          </cell>
          <cell r="D145">
            <v>2</v>
          </cell>
          <cell r="E145">
            <v>0</v>
          </cell>
          <cell r="F145">
            <v>0</v>
          </cell>
          <cell r="G145">
            <v>3</v>
          </cell>
          <cell r="H145">
            <v>0</v>
          </cell>
          <cell r="I145">
            <v>0</v>
          </cell>
          <cell r="J145">
            <v>0</v>
          </cell>
          <cell r="K145">
            <v>0</v>
          </cell>
          <cell r="L145">
            <v>3</v>
          </cell>
          <cell r="U145">
            <v>0</v>
          </cell>
          <cell r="V145">
            <v>0</v>
          </cell>
          <cell r="W145">
            <v>0</v>
          </cell>
          <cell r="X145">
            <v>2</v>
          </cell>
          <cell r="Y145">
            <v>0</v>
          </cell>
          <cell r="Z145">
            <v>0</v>
          </cell>
          <cell r="AA145">
            <v>3</v>
          </cell>
          <cell r="AB145">
            <v>0</v>
          </cell>
          <cell r="AC145">
            <v>0</v>
          </cell>
          <cell r="AD145">
            <v>0</v>
          </cell>
          <cell r="AE145">
            <v>0</v>
          </cell>
          <cell r="AF145">
            <v>3</v>
          </cell>
        </row>
        <row r="146">
          <cell r="C146">
            <v>834</v>
          </cell>
          <cell r="D146">
            <v>12</v>
          </cell>
          <cell r="E146">
            <v>0</v>
          </cell>
          <cell r="F146">
            <v>0</v>
          </cell>
          <cell r="G146">
            <v>0</v>
          </cell>
          <cell r="H146">
            <v>0</v>
          </cell>
          <cell r="I146">
            <v>0</v>
          </cell>
          <cell r="J146">
            <v>1</v>
          </cell>
          <cell r="K146">
            <v>2</v>
          </cell>
          <cell r="L146">
            <v>195</v>
          </cell>
          <cell r="M146">
            <v>0</v>
          </cell>
          <cell r="N146">
            <v>0</v>
          </cell>
          <cell r="O146">
            <v>0</v>
          </cell>
          <cell r="P146">
            <v>0</v>
          </cell>
          <cell r="Q146">
            <v>0</v>
          </cell>
          <cell r="R146">
            <v>0</v>
          </cell>
          <cell r="S146">
            <v>2</v>
          </cell>
          <cell r="T146">
            <v>1</v>
          </cell>
          <cell r="U146">
            <v>0</v>
          </cell>
          <cell r="V146">
            <v>2</v>
          </cell>
          <cell r="W146">
            <v>1</v>
          </cell>
          <cell r="X146">
            <v>12</v>
          </cell>
          <cell r="Y146">
            <v>0</v>
          </cell>
          <cell r="Z146">
            <v>0</v>
          </cell>
          <cell r="AA146">
            <v>0</v>
          </cell>
          <cell r="AB146">
            <v>0</v>
          </cell>
          <cell r="AC146">
            <v>0</v>
          </cell>
          <cell r="AD146">
            <v>0</v>
          </cell>
          <cell r="AE146">
            <v>0</v>
          </cell>
          <cell r="AF146">
            <v>197</v>
          </cell>
        </row>
        <row r="147">
          <cell r="C147">
            <v>840</v>
          </cell>
          <cell r="D147">
            <v>434</v>
          </cell>
          <cell r="E147">
            <v>0</v>
          </cell>
          <cell r="F147">
            <v>0</v>
          </cell>
          <cell r="G147">
            <v>19</v>
          </cell>
          <cell r="H147">
            <v>4</v>
          </cell>
          <cell r="I147">
            <v>0</v>
          </cell>
          <cell r="J147">
            <v>4</v>
          </cell>
          <cell r="K147">
            <v>6</v>
          </cell>
          <cell r="L147">
            <v>4078</v>
          </cell>
          <cell r="M147">
            <v>1</v>
          </cell>
          <cell r="N147">
            <v>0</v>
          </cell>
          <cell r="O147">
            <v>0</v>
          </cell>
          <cell r="P147">
            <v>0</v>
          </cell>
          <cell r="Q147">
            <v>1</v>
          </cell>
          <cell r="R147">
            <v>1</v>
          </cell>
          <cell r="S147">
            <v>5</v>
          </cell>
          <cell r="T147">
            <v>6</v>
          </cell>
          <cell r="U147">
            <v>1</v>
          </cell>
          <cell r="V147">
            <v>5</v>
          </cell>
          <cell r="W147">
            <v>6</v>
          </cell>
          <cell r="X147">
            <v>435</v>
          </cell>
          <cell r="Y147">
            <v>0</v>
          </cell>
          <cell r="Z147">
            <v>0</v>
          </cell>
          <cell r="AA147">
            <v>19</v>
          </cell>
          <cell r="AB147">
            <v>0</v>
          </cell>
          <cell r="AC147">
            <v>0</v>
          </cell>
          <cell r="AD147">
            <v>1</v>
          </cell>
          <cell r="AE147">
            <v>1</v>
          </cell>
          <cell r="AF147">
            <v>4083</v>
          </cell>
        </row>
        <row r="148">
          <cell r="C148">
            <v>841</v>
          </cell>
          <cell r="D148">
            <v>487</v>
          </cell>
          <cell r="E148">
            <v>0</v>
          </cell>
          <cell r="F148">
            <v>0</v>
          </cell>
          <cell r="G148">
            <v>7</v>
          </cell>
          <cell r="H148">
            <v>2</v>
          </cell>
          <cell r="I148">
            <v>1</v>
          </cell>
          <cell r="J148">
            <v>2</v>
          </cell>
          <cell r="K148">
            <v>12</v>
          </cell>
          <cell r="L148">
            <v>4834</v>
          </cell>
          <cell r="M148">
            <v>0</v>
          </cell>
          <cell r="N148">
            <v>0</v>
          </cell>
          <cell r="O148">
            <v>0</v>
          </cell>
          <cell r="P148">
            <v>1</v>
          </cell>
          <cell r="Q148">
            <v>0</v>
          </cell>
          <cell r="R148">
            <v>7</v>
          </cell>
          <cell r="S148">
            <v>5</v>
          </cell>
          <cell r="T148">
            <v>4</v>
          </cell>
          <cell r="U148">
            <v>0</v>
          </cell>
          <cell r="V148">
            <v>5</v>
          </cell>
          <cell r="W148">
            <v>4</v>
          </cell>
          <cell r="X148">
            <v>487</v>
          </cell>
          <cell r="Y148">
            <v>0</v>
          </cell>
          <cell r="Z148">
            <v>0</v>
          </cell>
          <cell r="AA148">
            <v>7</v>
          </cell>
          <cell r="AB148">
            <v>0</v>
          </cell>
          <cell r="AC148">
            <v>1</v>
          </cell>
          <cell r="AD148">
            <v>0</v>
          </cell>
          <cell r="AE148">
            <v>7</v>
          </cell>
          <cell r="AF148">
            <v>4839</v>
          </cell>
        </row>
        <row r="149">
          <cell r="C149">
            <v>842</v>
          </cell>
          <cell r="D149">
            <v>83</v>
          </cell>
          <cell r="E149">
            <v>0</v>
          </cell>
          <cell r="F149">
            <v>0</v>
          </cell>
          <cell r="G149">
            <v>4</v>
          </cell>
          <cell r="H149">
            <v>0</v>
          </cell>
          <cell r="I149">
            <v>0</v>
          </cell>
          <cell r="J149">
            <v>0</v>
          </cell>
          <cell r="K149">
            <v>1</v>
          </cell>
          <cell r="L149">
            <v>425</v>
          </cell>
          <cell r="M149">
            <v>0</v>
          </cell>
          <cell r="N149">
            <v>0</v>
          </cell>
          <cell r="O149">
            <v>0</v>
          </cell>
          <cell r="P149">
            <v>0</v>
          </cell>
          <cell r="Q149">
            <v>0</v>
          </cell>
          <cell r="R149">
            <v>0</v>
          </cell>
          <cell r="S149">
            <v>0</v>
          </cell>
          <cell r="T149">
            <v>1</v>
          </cell>
          <cell r="U149">
            <v>0</v>
          </cell>
          <cell r="V149">
            <v>0</v>
          </cell>
          <cell r="W149">
            <v>1</v>
          </cell>
          <cell r="X149">
            <v>83</v>
          </cell>
          <cell r="Y149">
            <v>0</v>
          </cell>
          <cell r="Z149">
            <v>0</v>
          </cell>
          <cell r="AA149">
            <v>4</v>
          </cell>
          <cell r="AB149">
            <v>0</v>
          </cell>
          <cell r="AC149">
            <v>0</v>
          </cell>
          <cell r="AD149">
            <v>0</v>
          </cell>
          <cell r="AE149">
            <v>0</v>
          </cell>
          <cell r="AF149">
            <v>425</v>
          </cell>
        </row>
        <row r="150">
          <cell r="C150">
            <v>843</v>
          </cell>
          <cell r="D150">
            <v>460</v>
          </cell>
          <cell r="E150">
            <v>1</v>
          </cell>
          <cell r="F150">
            <v>1</v>
          </cell>
          <cell r="G150">
            <v>30</v>
          </cell>
          <cell r="H150">
            <v>0</v>
          </cell>
          <cell r="I150">
            <v>1</v>
          </cell>
          <cell r="J150">
            <v>7</v>
          </cell>
          <cell r="K150">
            <v>24</v>
          </cell>
          <cell r="L150">
            <v>3284</v>
          </cell>
          <cell r="M150">
            <v>0</v>
          </cell>
          <cell r="N150">
            <v>1</v>
          </cell>
          <cell r="O150">
            <v>0</v>
          </cell>
          <cell r="P150">
            <v>1</v>
          </cell>
          <cell r="Q150">
            <v>0</v>
          </cell>
          <cell r="R150">
            <v>15</v>
          </cell>
          <cell r="S150">
            <v>5</v>
          </cell>
          <cell r="T150">
            <v>11</v>
          </cell>
          <cell r="U150">
            <v>0</v>
          </cell>
          <cell r="V150">
            <v>5</v>
          </cell>
          <cell r="W150">
            <v>11</v>
          </cell>
          <cell r="X150">
            <v>460</v>
          </cell>
          <cell r="Y150">
            <v>1</v>
          </cell>
          <cell r="Z150">
            <v>1</v>
          </cell>
          <cell r="AA150">
            <v>30</v>
          </cell>
          <cell r="AB150">
            <v>0</v>
          </cell>
          <cell r="AC150">
            <v>1</v>
          </cell>
          <cell r="AD150">
            <v>0</v>
          </cell>
          <cell r="AE150">
            <v>15</v>
          </cell>
          <cell r="AF150">
            <v>3289</v>
          </cell>
        </row>
        <row r="151">
          <cell r="C151">
            <v>844</v>
          </cell>
          <cell r="D151">
            <v>51</v>
          </cell>
          <cell r="E151">
            <v>0</v>
          </cell>
          <cell r="F151">
            <v>0</v>
          </cell>
          <cell r="G151">
            <v>0</v>
          </cell>
          <cell r="H151">
            <v>0</v>
          </cell>
          <cell r="I151">
            <v>0</v>
          </cell>
          <cell r="J151">
            <v>1</v>
          </cell>
          <cell r="K151">
            <v>5</v>
          </cell>
          <cell r="L151">
            <v>694</v>
          </cell>
          <cell r="M151">
            <v>0</v>
          </cell>
          <cell r="N151">
            <v>0</v>
          </cell>
          <cell r="O151">
            <v>0</v>
          </cell>
          <cell r="P151">
            <v>0</v>
          </cell>
          <cell r="Q151">
            <v>0</v>
          </cell>
          <cell r="R151">
            <v>4</v>
          </cell>
          <cell r="S151">
            <v>1</v>
          </cell>
          <cell r="T151">
            <v>1</v>
          </cell>
          <cell r="U151">
            <v>0</v>
          </cell>
          <cell r="V151">
            <v>1</v>
          </cell>
          <cell r="W151">
            <v>1</v>
          </cell>
          <cell r="X151">
            <v>51</v>
          </cell>
          <cell r="Y151">
            <v>0</v>
          </cell>
          <cell r="Z151">
            <v>0</v>
          </cell>
          <cell r="AA151">
            <v>0</v>
          </cell>
          <cell r="AB151">
            <v>0</v>
          </cell>
          <cell r="AC151">
            <v>0</v>
          </cell>
          <cell r="AD151">
            <v>0</v>
          </cell>
          <cell r="AE151">
            <v>4</v>
          </cell>
          <cell r="AF151">
            <v>695</v>
          </cell>
        </row>
        <row r="152">
          <cell r="C152">
            <v>847</v>
          </cell>
          <cell r="D152">
            <v>344</v>
          </cell>
          <cell r="E152">
            <v>0</v>
          </cell>
          <cell r="F152">
            <v>0</v>
          </cell>
          <cell r="G152">
            <v>4</v>
          </cell>
          <cell r="H152">
            <v>0</v>
          </cell>
          <cell r="I152">
            <v>0</v>
          </cell>
          <cell r="J152">
            <v>2</v>
          </cell>
          <cell r="K152">
            <v>13</v>
          </cell>
          <cell r="L152">
            <v>1247</v>
          </cell>
          <cell r="M152">
            <v>0</v>
          </cell>
          <cell r="N152">
            <v>0</v>
          </cell>
          <cell r="O152">
            <v>0</v>
          </cell>
          <cell r="P152">
            <v>0</v>
          </cell>
          <cell r="Q152">
            <v>0</v>
          </cell>
          <cell r="R152">
            <v>9</v>
          </cell>
          <cell r="S152">
            <v>3</v>
          </cell>
          <cell r="T152">
            <v>3</v>
          </cell>
          <cell r="U152">
            <v>0</v>
          </cell>
          <cell r="V152">
            <v>3</v>
          </cell>
          <cell r="W152">
            <v>3</v>
          </cell>
          <cell r="X152">
            <v>344</v>
          </cell>
          <cell r="Y152">
            <v>0</v>
          </cell>
          <cell r="Z152">
            <v>0</v>
          </cell>
          <cell r="AA152">
            <v>4</v>
          </cell>
          <cell r="AB152">
            <v>0</v>
          </cell>
          <cell r="AC152">
            <v>0</v>
          </cell>
          <cell r="AD152">
            <v>0</v>
          </cell>
          <cell r="AE152">
            <v>9</v>
          </cell>
          <cell r="AF152">
            <v>1250</v>
          </cell>
        </row>
        <row r="153">
          <cell r="C153">
            <v>852</v>
          </cell>
          <cell r="D153">
            <v>204</v>
          </cell>
          <cell r="E153">
            <v>1</v>
          </cell>
          <cell r="F153">
            <v>0</v>
          </cell>
          <cell r="G153">
            <v>95</v>
          </cell>
          <cell r="H153">
            <v>2</v>
          </cell>
          <cell r="I153">
            <v>1</v>
          </cell>
          <cell r="J153">
            <v>13</v>
          </cell>
          <cell r="K153">
            <v>8</v>
          </cell>
          <cell r="L153">
            <v>2418</v>
          </cell>
          <cell r="M153">
            <v>1</v>
          </cell>
          <cell r="N153">
            <v>1</v>
          </cell>
          <cell r="O153">
            <v>0</v>
          </cell>
          <cell r="P153">
            <v>1</v>
          </cell>
          <cell r="Q153">
            <v>0</v>
          </cell>
          <cell r="R153">
            <v>6</v>
          </cell>
          <cell r="S153">
            <v>4</v>
          </cell>
          <cell r="T153">
            <v>12</v>
          </cell>
          <cell r="U153">
            <v>1</v>
          </cell>
          <cell r="V153">
            <v>4</v>
          </cell>
          <cell r="W153">
            <v>12</v>
          </cell>
          <cell r="X153">
            <v>205</v>
          </cell>
          <cell r="Y153">
            <v>1</v>
          </cell>
          <cell r="Z153">
            <v>0</v>
          </cell>
          <cell r="AA153">
            <v>95</v>
          </cell>
          <cell r="AB153">
            <v>0</v>
          </cell>
          <cell r="AC153">
            <v>1</v>
          </cell>
          <cell r="AD153">
            <v>0</v>
          </cell>
          <cell r="AE153">
            <v>6</v>
          </cell>
          <cell r="AF153">
            <v>2422</v>
          </cell>
        </row>
        <row r="154">
          <cell r="C154">
            <v>854</v>
          </cell>
          <cell r="D154">
            <v>2031</v>
          </cell>
          <cell r="E154">
            <v>1</v>
          </cell>
          <cell r="F154">
            <v>0</v>
          </cell>
          <cell r="G154">
            <v>292</v>
          </cell>
          <cell r="H154">
            <v>7</v>
          </cell>
          <cell r="I154">
            <v>1</v>
          </cell>
          <cell r="J154">
            <v>19</v>
          </cell>
          <cell r="K154">
            <v>45</v>
          </cell>
          <cell r="L154">
            <v>19599</v>
          </cell>
          <cell r="M154">
            <v>0</v>
          </cell>
          <cell r="N154">
            <v>1</v>
          </cell>
          <cell r="O154">
            <v>0</v>
          </cell>
          <cell r="P154">
            <v>0</v>
          </cell>
          <cell r="Q154">
            <v>0</v>
          </cell>
          <cell r="R154">
            <v>21</v>
          </cell>
          <cell r="S154">
            <v>20</v>
          </cell>
          <cell r="T154">
            <v>31</v>
          </cell>
          <cell r="U154">
            <v>0</v>
          </cell>
          <cell r="V154">
            <v>20</v>
          </cell>
          <cell r="W154">
            <v>31</v>
          </cell>
          <cell r="X154">
            <v>2031</v>
          </cell>
          <cell r="Y154">
            <v>1</v>
          </cell>
          <cell r="Z154">
            <v>0</v>
          </cell>
          <cell r="AA154">
            <v>292</v>
          </cell>
          <cell r="AB154">
            <v>0</v>
          </cell>
          <cell r="AC154">
            <v>0</v>
          </cell>
          <cell r="AD154">
            <v>0</v>
          </cell>
          <cell r="AE154">
            <v>21</v>
          </cell>
          <cell r="AF154">
            <v>19619</v>
          </cell>
        </row>
        <row r="155">
          <cell r="C155">
            <v>856</v>
          </cell>
          <cell r="D155">
            <v>0</v>
          </cell>
          <cell r="E155">
            <v>0</v>
          </cell>
          <cell r="F155">
            <v>0</v>
          </cell>
          <cell r="G155">
            <v>0</v>
          </cell>
          <cell r="H155">
            <v>0</v>
          </cell>
          <cell r="I155">
            <v>0</v>
          </cell>
          <cell r="J155">
            <v>0</v>
          </cell>
          <cell r="K155">
            <v>0</v>
          </cell>
          <cell r="L155">
            <v>2</v>
          </cell>
          <cell r="U155">
            <v>0</v>
          </cell>
          <cell r="V155">
            <v>0</v>
          </cell>
          <cell r="W155">
            <v>0</v>
          </cell>
          <cell r="X155">
            <v>0</v>
          </cell>
          <cell r="Y155">
            <v>0</v>
          </cell>
          <cell r="Z155">
            <v>0</v>
          </cell>
          <cell r="AA155">
            <v>0</v>
          </cell>
          <cell r="AB155">
            <v>0</v>
          </cell>
          <cell r="AC155">
            <v>0</v>
          </cell>
          <cell r="AD155">
            <v>0</v>
          </cell>
          <cell r="AE155">
            <v>0</v>
          </cell>
          <cell r="AF155">
            <v>2</v>
          </cell>
        </row>
        <row r="156">
          <cell r="C156">
            <v>857</v>
          </cell>
          <cell r="D156">
            <v>39</v>
          </cell>
          <cell r="E156">
            <v>0</v>
          </cell>
          <cell r="F156">
            <v>0</v>
          </cell>
          <cell r="G156">
            <v>3</v>
          </cell>
          <cell r="H156">
            <v>0</v>
          </cell>
          <cell r="I156">
            <v>0</v>
          </cell>
          <cell r="J156">
            <v>2</v>
          </cell>
          <cell r="K156">
            <v>2</v>
          </cell>
          <cell r="L156">
            <v>273</v>
          </cell>
          <cell r="M156">
            <v>0</v>
          </cell>
          <cell r="N156">
            <v>0</v>
          </cell>
          <cell r="O156">
            <v>0</v>
          </cell>
          <cell r="P156">
            <v>0</v>
          </cell>
          <cell r="Q156">
            <v>0</v>
          </cell>
          <cell r="R156">
            <v>1</v>
          </cell>
          <cell r="S156">
            <v>1</v>
          </cell>
          <cell r="T156">
            <v>2</v>
          </cell>
          <cell r="U156">
            <v>0</v>
          </cell>
          <cell r="V156">
            <v>1</v>
          </cell>
          <cell r="W156">
            <v>2</v>
          </cell>
          <cell r="X156">
            <v>39</v>
          </cell>
          <cell r="Y156">
            <v>0</v>
          </cell>
          <cell r="Z156">
            <v>0</v>
          </cell>
          <cell r="AA156">
            <v>3</v>
          </cell>
          <cell r="AB156">
            <v>0</v>
          </cell>
          <cell r="AC156">
            <v>0</v>
          </cell>
          <cell r="AD156">
            <v>0</v>
          </cell>
          <cell r="AE156">
            <v>1</v>
          </cell>
          <cell r="AF156">
            <v>274</v>
          </cell>
        </row>
        <row r="157">
          <cell r="C157">
            <v>858</v>
          </cell>
          <cell r="D157">
            <v>0</v>
          </cell>
          <cell r="E157">
            <v>0</v>
          </cell>
          <cell r="F157">
            <v>0</v>
          </cell>
          <cell r="G157">
            <v>0</v>
          </cell>
          <cell r="H157">
            <v>0</v>
          </cell>
          <cell r="I157">
            <v>0</v>
          </cell>
          <cell r="J157">
            <v>0</v>
          </cell>
          <cell r="K157">
            <v>0</v>
          </cell>
          <cell r="L157">
            <v>0</v>
          </cell>
          <cell r="U157">
            <v>0</v>
          </cell>
          <cell r="V157">
            <v>0</v>
          </cell>
          <cell r="W157">
            <v>0</v>
          </cell>
          <cell r="X157">
            <v>0</v>
          </cell>
          <cell r="Y157">
            <v>0</v>
          </cell>
          <cell r="Z157">
            <v>0</v>
          </cell>
          <cell r="AA157">
            <v>0</v>
          </cell>
          <cell r="AB157">
            <v>0</v>
          </cell>
          <cell r="AC157">
            <v>0</v>
          </cell>
          <cell r="AD157">
            <v>0</v>
          </cell>
          <cell r="AE157">
            <v>0</v>
          </cell>
          <cell r="AF157">
            <v>0</v>
          </cell>
        </row>
        <row r="158">
          <cell r="C158">
            <v>859</v>
          </cell>
          <cell r="D158">
            <v>2</v>
          </cell>
          <cell r="E158">
            <v>0</v>
          </cell>
          <cell r="F158">
            <v>0</v>
          </cell>
          <cell r="G158">
            <v>0</v>
          </cell>
          <cell r="H158">
            <v>0</v>
          </cell>
          <cell r="I158">
            <v>0</v>
          </cell>
          <cell r="J158">
            <v>0</v>
          </cell>
          <cell r="K158">
            <v>0</v>
          </cell>
          <cell r="L158">
            <v>0</v>
          </cell>
          <cell r="U158">
            <v>0</v>
          </cell>
          <cell r="V158">
            <v>0</v>
          </cell>
          <cell r="W158">
            <v>0</v>
          </cell>
          <cell r="X158">
            <v>2</v>
          </cell>
          <cell r="Y158">
            <v>0</v>
          </cell>
          <cell r="Z158">
            <v>0</v>
          </cell>
          <cell r="AA158">
            <v>0</v>
          </cell>
          <cell r="AB158">
            <v>0</v>
          </cell>
          <cell r="AC158">
            <v>0</v>
          </cell>
          <cell r="AD158">
            <v>0</v>
          </cell>
          <cell r="AE158">
            <v>0</v>
          </cell>
          <cell r="AF158">
            <v>0</v>
          </cell>
        </row>
        <row r="159">
          <cell r="C159">
            <v>862</v>
          </cell>
          <cell r="D159">
            <v>0</v>
          </cell>
          <cell r="E159">
            <v>0</v>
          </cell>
          <cell r="F159">
            <v>0</v>
          </cell>
          <cell r="G159">
            <v>0</v>
          </cell>
          <cell r="H159">
            <v>0</v>
          </cell>
          <cell r="I159">
            <v>0</v>
          </cell>
          <cell r="J159">
            <v>0</v>
          </cell>
          <cell r="K159">
            <v>0</v>
          </cell>
          <cell r="L159">
            <v>0</v>
          </cell>
          <cell r="U159">
            <v>0</v>
          </cell>
          <cell r="V159">
            <v>0</v>
          </cell>
          <cell r="W159">
            <v>0</v>
          </cell>
          <cell r="X159">
            <v>0</v>
          </cell>
          <cell r="Y159">
            <v>0</v>
          </cell>
          <cell r="Z159">
            <v>0</v>
          </cell>
          <cell r="AA159">
            <v>0</v>
          </cell>
          <cell r="AB159">
            <v>0</v>
          </cell>
          <cell r="AC159">
            <v>0</v>
          </cell>
          <cell r="AD159">
            <v>0</v>
          </cell>
          <cell r="AE159">
            <v>0</v>
          </cell>
          <cell r="AF159">
            <v>0</v>
          </cell>
        </row>
        <row r="160">
          <cell r="C160">
            <v>863</v>
          </cell>
          <cell r="D160">
            <v>388</v>
          </cell>
          <cell r="E160">
            <v>0</v>
          </cell>
          <cell r="F160">
            <v>1</v>
          </cell>
          <cell r="G160">
            <v>28</v>
          </cell>
          <cell r="H160">
            <v>0</v>
          </cell>
          <cell r="I160">
            <v>0</v>
          </cell>
          <cell r="J160">
            <v>5</v>
          </cell>
          <cell r="K160">
            <v>23</v>
          </cell>
          <cell r="L160">
            <v>3747</v>
          </cell>
          <cell r="M160">
            <v>0</v>
          </cell>
          <cell r="N160">
            <v>0</v>
          </cell>
          <cell r="O160">
            <v>0</v>
          </cell>
          <cell r="P160">
            <v>0</v>
          </cell>
          <cell r="Q160">
            <v>0</v>
          </cell>
          <cell r="R160">
            <v>9</v>
          </cell>
          <cell r="S160">
            <v>13</v>
          </cell>
          <cell r="T160">
            <v>6</v>
          </cell>
          <cell r="U160">
            <v>0</v>
          </cell>
          <cell r="V160">
            <v>13</v>
          </cell>
          <cell r="W160">
            <v>6</v>
          </cell>
          <cell r="X160">
            <v>388</v>
          </cell>
          <cell r="Y160">
            <v>0</v>
          </cell>
          <cell r="Z160">
            <v>1</v>
          </cell>
          <cell r="AA160">
            <v>28</v>
          </cell>
          <cell r="AB160">
            <v>0</v>
          </cell>
          <cell r="AC160">
            <v>0</v>
          </cell>
          <cell r="AD160">
            <v>0</v>
          </cell>
          <cell r="AE160">
            <v>9</v>
          </cell>
          <cell r="AF160">
            <v>3760</v>
          </cell>
        </row>
        <row r="161">
          <cell r="C161">
            <v>866</v>
          </cell>
          <cell r="D161">
            <v>12</v>
          </cell>
          <cell r="E161">
            <v>0</v>
          </cell>
          <cell r="F161">
            <v>0</v>
          </cell>
          <cell r="G161">
            <v>0</v>
          </cell>
          <cell r="H161">
            <v>0</v>
          </cell>
          <cell r="I161">
            <v>0</v>
          </cell>
          <cell r="J161">
            <v>1</v>
          </cell>
          <cell r="K161">
            <v>0</v>
          </cell>
          <cell r="L161">
            <v>173</v>
          </cell>
          <cell r="M161">
            <v>0</v>
          </cell>
          <cell r="N161">
            <v>0</v>
          </cell>
          <cell r="O161">
            <v>0</v>
          </cell>
          <cell r="P161">
            <v>0</v>
          </cell>
          <cell r="Q161">
            <v>1</v>
          </cell>
          <cell r="R161">
            <v>0</v>
          </cell>
          <cell r="S161">
            <v>0</v>
          </cell>
          <cell r="T161">
            <v>0</v>
          </cell>
          <cell r="U161">
            <v>0</v>
          </cell>
          <cell r="V161">
            <v>0</v>
          </cell>
          <cell r="W161">
            <v>0</v>
          </cell>
          <cell r="X161">
            <v>12</v>
          </cell>
          <cell r="Y161">
            <v>0</v>
          </cell>
          <cell r="Z161">
            <v>0</v>
          </cell>
          <cell r="AA161">
            <v>0</v>
          </cell>
          <cell r="AB161">
            <v>0</v>
          </cell>
          <cell r="AC161">
            <v>0</v>
          </cell>
          <cell r="AD161">
            <v>1</v>
          </cell>
          <cell r="AE161">
            <v>0</v>
          </cell>
          <cell r="AF161">
            <v>173</v>
          </cell>
        </row>
        <row r="162">
          <cell r="C162">
            <v>867</v>
          </cell>
          <cell r="D162">
            <v>131</v>
          </cell>
          <cell r="E162">
            <v>0</v>
          </cell>
          <cell r="F162">
            <v>0</v>
          </cell>
          <cell r="G162">
            <v>26</v>
          </cell>
          <cell r="H162">
            <v>0</v>
          </cell>
          <cell r="I162">
            <v>0</v>
          </cell>
          <cell r="J162">
            <v>1</v>
          </cell>
          <cell r="K162">
            <v>14</v>
          </cell>
          <cell r="L162">
            <v>1118</v>
          </cell>
          <cell r="M162">
            <v>0</v>
          </cell>
          <cell r="N162">
            <v>0</v>
          </cell>
          <cell r="O162">
            <v>0</v>
          </cell>
          <cell r="P162">
            <v>0</v>
          </cell>
          <cell r="Q162">
            <v>0</v>
          </cell>
          <cell r="R162">
            <v>8</v>
          </cell>
          <cell r="S162">
            <v>6</v>
          </cell>
          <cell r="T162">
            <v>1</v>
          </cell>
          <cell r="U162">
            <v>0</v>
          </cell>
          <cell r="V162">
            <v>6</v>
          </cell>
          <cell r="W162">
            <v>1</v>
          </cell>
          <cell r="X162">
            <v>131</v>
          </cell>
          <cell r="Y162">
            <v>0</v>
          </cell>
          <cell r="Z162">
            <v>0</v>
          </cell>
          <cell r="AA162">
            <v>26</v>
          </cell>
          <cell r="AB162">
            <v>0</v>
          </cell>
          <cell r="AC162">
            <v>0</v>
          </cell>
          <cell r="AD162">
            <v>0</v>
          </cell>
          <cell r="AE162">
            <v>8</v>
          </cell>
          <cell r="AF162">
            <v>1124</v>
          </cell>
        </row>
        <row r="163">
          <cell r="C163">
            <v>868</v>
          </cell>
          <cell r="D163">
            <v>2</v>
          </cell>
          <cell r="E163">
            <v>0</v>
          </cell>
          <cell r="F163">
            <v>0</v>
          </cell>
          <cell r="G163">
            <v>0</v>
          </cell>
          <cell r="H163">
            <v>0</v>
          </cell>
          <cell r="I163">
            <v>0</v>
          </cell>
          <cell r="J163">
            <v>0</v>
          </cell>
          <cell r="K163">
            <v>1</v>
          </cell>
          <cell r="L163">
            <v>66</v>
          </cell>
          <cell r="M163">
            <v>0</v>
          </cell>
          <cell r="N163">
            <v>0</v>
          </cell>
          <cell r="O163">
            <v>0</v>
          </cell>
          <cell r="P163">
            <v>0</v>
          </cell>
          <cell r="Q163">
            <v>0</v>
          </cell>
          <cell r="R163">
            <v>0</v>
          </cell>
          <cell r="S163">
            <v>1</v>
          </cell>
          <cell r="T163">
            <v>0</v>
          </cell>
          <cell r="U163">
            <v>0</v>
          </cell>
          <cell r="V163">
            <v>1</v>
          </cell>
          <cell r="W163">
            <v>0</v>
          </cell>
          <cell r="X163">
            <v>2</v>
          </cell>
          <cell r="Y163">
            <v>0</v>
          </cell>
          <cell r="Z163">
            <v>0</v>
          </cell>
          <cell r="AA163">
            <v>0</v>
          </cell>
          <cell r="AB163">
            <v>0</v>
          </cell>
          <cell r="AC163">
            <v>0</v>
          </cell>
          <cell r="AD163">
            <v>0</v>
          </cell>
          <cell r="AE163">
            <v>0</v>
          </cell>
          <cell r="AF163">
            <v>67</v>
          </cell>
        </row>
        <row r="164">
          <cell r="C164">
            <v>869</v>
          </cell>
          <cell r="D164">
            <v>25</v>
          </cell>
          <cell r="E164">
            <v>0</v>
          </cell>
          <cell r="F164">
            <v>0</v>
          </cell>
          <cell r="G164">
            <v>0</v>
          </cell>
          <cell r="H164">
            <v>0</v>
          </cell>
          <cell r="I164">
            <v>0</v>
          </cell>
          <cell r="J164">
            <v>0</v>
          </cell>
          <cell r="K164">
            <v>1</v>
          </cell>
          <cell r="L164">
            <v>275</v>
          </cell>
          <cell r="M164">
            <v>0</v>
          </cell>
          <cell r="N164">
            <v>0</v>
          </cell>
          <cell r="O164">
            <v>0</v>
          </cell>
          <cell r="P164">
            <v>0</v>
          </cell>
          <cell r="Q164">
            <v>0</v>
          </cell>
          <cell r="R164">
            <v>1</v>
          </cell>
          <cell r="S164">
            <v>0</v>
          </cell>
          <cell r="T164">
            <v>0</v>
          </cell>
          <cell r="U164">
            <v>0</v>
          </cell>
          <cell r="V164">
            <v>0</v>
          </cell>
          <cell r="W164">
            <v>0</v>
          </cell>
          <cell r="X164">
            <v>25</v>
          </cell>
          <cell r="Y164">
            <v>0</v>
          </cell>
          <cell r="Z164">
            <v>0</v>
          </cell>
          <cell r="AA164">
            <v>0</v>
          </cell>
          <cell r="AB164">
            <v>0</v>
          </cell>
          <cell r="AC164">
            <v>0</v>
          </cell>
          <cell r="AD164">
            <v>0</v>
          </cell>
          <cell r="AE164">
            <v>1</v>
          </cell>
          <cell r="AF164">
            <v>275</v>
          </cell>
        </row>
        <row r="165">
          <cell r="C165">
            <v>870</v>
          </cell>
          <cell r="D165">
            <v>1269</v>
          </cell>
          <cell r="E165">
            <v>0</v>
          </cell>
          <cell r="F165">
            <v>0</v>
          </cell>
          <cell r="G165">
            <v>1</v>
          </cell>
          <cell r="H165">
            <v>13</v>
          </cell>
          <cell r="I165">
            <v>0</v>
          </cell>
          <cell r="J165">
            <v>31</v>
          </cell>
          <cell r="K165">
            <v>51</v>
          </cell>
          <cell r="L165">
            <v>19968</v>
          </cell>
          <cell r="M165">
            <v>3</v>
          </cell>
          <cell r="N165">
            <v>0</v>
          </cell>
          <cell r="O165">
            <v>12</v>
          </cell>
          <cell r="P165">
            <v>0</v>
          </cell>
          <cell r="Q165">
            <v>26</v>
          </cell>
          <cell r="R165">
            <v>42</v>
          </cell>
          <cell r="S165">
            <v>10</v>
          </cell>
          <cell r="T165">
            <v>2</v>
          </cell>
          <cell r="U165">
            <v>3</v>
          </cell>
          <cell r="V165">
            <v>10</v>
          </cell>
          <cell r="W165">
            <v>2</v>
          </cell>
          <cell r="X165">
            <v>1272</v>
          </cell>
          <cell r="Y165">
            <v>0</v>
          </cell>
          <cell r="Z165">
            <v>0</v>
          </cell>
          <cell r="AA165">
            <v>1</v>
          </cell>
          <cell r="AB165">
            <v>12</v>
          </cell>
          <cell r="AC165">
            <v>0</v>
          </cell>
          <cell r="AD165">
            <v>26</v>
          </cell>
          <cell r="AE165">
            <v>42</v>
          </cell>
          <cell r="AF165">
            <v>19978</v>
          </cell>
        </row>
        <row r="166">
          <cell r="C166">
            <v>871</v>
          </cell>
          <cell r="D166">
            <v>8355</v>
          </cell>
          <cell r="E166">
            <v>2</v>
          </cell>
          <cell r="F166">
            <v>1</v>
          </cell>
          <cell r="G166">
            <v>149</v>
          </cell>
          <cell r="H166">
            <v>3</v>
          </cell>
          <cell r="I166">
            <v>1</v>
          </cell>
          <cell r="J166">
            <v>8</v>
          </cell>
          <cell r="K166">
            <v>236</v>
          </cell>
          <cell r="L166">
            <v>37973</v>
          </cell>
          <cell r="M166">
            <v>0</v>
          </cell>
          <cell r="N166">
            <v>2</v>
          </cell>
          <cell r="O166">
            <v>0</v>
          </cell>
          <cell r="P166">
            <v>1</v>
          </cell>
          <cell r="Q166">
            <v>0</v>
          </cell>
          <cell r="R166">
            <v>168</v>
          </cell>
          <cell r="S166">
            <v>67</v>
          </cell>
          <cell r="T166">
            <v>12</v>
          </cell>
          <cell r="U166">
            <v>0</v>
          </cell>
          <cell r="V166">
            <v>67</v>
          </cell>
          <cell r="W166">
            <v>12</v>
          </cell>
          <cell r="X166">
            <v>8355</v>
          </cell>
          <cell r="Y166">
            <v>2</v>
          </cell>
          <cell r="Z166">
            <v>1</v>
          </cell>
          <cell r="AA166">
            <v>149</v>
          </cell>
          <cell r="AB166">
            <v>0</v>
          </cell>
          <cell r="AC166">
            <v>1</v>
          </cell>
          <cell r="AD166">
            <v>0</v>
          </cell>
          <cell r="AE166">
            <v>168</v>
          </cell>
          <cell r="AF166">
            <v>38040</v>
          </cell>
        </row>
        <row r="167">
          <cell r="C167">
            <v>872</v>
          </cell>
          <cell r="D167">
            <v>457</v>
          </cell>
          <cell r="E167">
            <v>0</v>
          </cell>
          <cell r="F167">
            <v>0</v>
          </cell>
          <cell r="G167">
            <v>45</v>
          </cell>
          <cell r="H167">
            <v>3</v>
          </cell>
          <cell r="I167">
            <v>0</v>
          </cell>
          <cell r="J167">
            <v>4</v>
          </cell>
          <cell r="K167">
            <v>48</v>
          </cell>
          <cell r="L167">
            <v>5126</v>
          </cell>
          <cell r="M167">
            <v>2</v>
          </cell>
          <cell r="N167">
            <v>0</v>
          </cell>
          <cell r="O167">
            <v>0</v>
          </cell>
          <cell r="P167">
            <v>0</v>
          </cell>
          <cell r="Q167">
            <v>0</v>
          </cell>
          <cell r="R167">
            <v>31</v>
          </cell>
          <cell r="S167">
            <v>12</v>
          </cell>
          <cell r="T167">
            <v>10</v>
          </cell>
          <cell r="U167">
            <v>2</v>
          </cell>
          <cell r="V167">
            <v>12</v>
          </cell>
          <cell r="W167">
            <v>10</v>
          </cell>
          <cell r="X167">
            <v>459</v>
          </cell>
          <cell r="Y167">
            <v>0</v>
          </cell>
          <cell r="Z167">
            <v>0</v>
          </cell>
          <cell r="AA167">
            <v>45</v>
          </cell>
          <cell r="AB167">
            <v>0</v>
          </cell>
          <cell r="AC167">
            <v>0</v>
          </cell>
          <cell r="AD167">
            <v>0</v>
          </cell>
          <cell r="AE167">
            <v>31</v>
          </cell>
          <cell r="AF167">
            <v>5138</v>
          </cell>
        </row>
        <row r="168">
          <cell r="C168">
            <v>873</v>
          </cell>
          <cell r="D168">
            <v>6</v>
          </cell>
          <cell r="E168">
            <v>0</v>
          </cell>
          <cell r="F168">
            <v>0</v>
          </cell>
          <cell r="G168">
            <v>0</v>
          </cell>
          <cell r="H168">
            <v>0</v>
          </cell>
          <cell r="I168">
            <v>0</v>
          </cell>
          <cell r="J168">
            <v>0</v>
          </cell>
          <cell r="K168">
            <v>0</v>
          </cell>
          <cell r="L168">
            <v>117</v>
          </cell>
          <cell r="U168">
            <v>0</v>
          </cell>
          <cell r="V168">
            <v>0</v>
          </cell>
          <cell r="W168">
            <v>0</v>
          </cell>
          <cell r="X168">
            <v>6</v>
          </cell>
          <cell r="Y168">
            <v>0</v>
          </cell>
          <cell r="Z168">
            <v>0</v>
          </cell>
          <cell r="AA168">
            <v>0</v>
          </cell>
          <cell r="AB168">
            <v>0</v>
          </cell>
          <cell r="AC168">
            <v>0</v>
          </cell>
          <cell r="AD168">
            <v>0</v>
          </cell>
          <cell r="AE168">
            <v>0</v>
          </cell>
          <cell r="AF168">
            <v>117</v>
          </cell>
        </row>
        <row r="169">
          <cell r="C169">
            <v>918</v>
          </cell>
          <cell r="D169">
            <v>0</v>
          </cell>
          <cell r="E169">
            <v>0</v>
          </cell>
          <cell r="F169">
            <v>0</v>
          </cell>
          <cell r="G169">
            <v>0</v>
          </cell>
          <cell r="H169">
            <v>0</v>
          </cell>
          <cell r="I169">
            <v>0</v>
          </cell>
          <cell r="J169">
            <v>0</v>
          </cell>
          <cell r="K169">
            <v>0</v>
          </cell>
          <cell r="L169">
            <v>19</v>
          </cell>
          <cell r="U169">
            <v>0</v>
          </cell>
          <cell r="V169">
            <v>0</v>
          </cell>
          <cell r="W169">
            <v>0</v>
          </cell>
          <cell r="X169">
            <v>0</v>
          </cell>
          <cell r="Y169">
            <v>0</v>
          </cell>
          <cell r="Z169">
            <v>0</v>
          </cell>
          <cell r="AA169">
            <v>0</v>
          </cell>
          <cell r="AB169">
            <v>0</v>
          </cell>
          <cell r="AC169">
            <v>0</v>
          </cell>
          <cell r="AD169">
            <v>0</v>
          </cell>
          <cell r="AE169">
            <v>0</v>
          </cell>
          <cell r="AF169">
            <v>19</v>
          </cell>
        </row>
        <row r="170">
          <cell r="C170">
            <v>923</v>
          </cell>
          <cell r="D170">
            <v>0</v>
          </cell>
          <cell r="E170">
            <v>0</v>
          </cell>
          <cell r="F170">
            <v>0</v>
          </cell>
          <cell r="G170">
            <v>0</v>
          </cell>
          <cell r="H170">
            <v>0</v>
          </cell>
          <cell r="I170">
            <v>0</v>
          </cell>
          <cell r="J170">
            <v>0</v>
          </cell>
          <cell r="K170">
            <v>0</v>
          </cell>
          <cell r="L170">
            <v>8</v>
          </cell>
          <cell r="U170">
            <v>0</v>
          </cell>
          <cell r="V170">
            <v>0</v>
          </cell>
          <cell r="W170">
            <v>0</v>
          </cell>
          <cell r="X170">
            <v>0</v>
          </cell>
          <cell r="Y170">
            <v>0</v>
          </cell>
          <cell r="Z170">
            <v>0</v>
          </cell>
          <cell r="AA170">
            <v>0</v>
          </cell>
          <cell r="AB170">
            <v>0</v>
          </cell>
          <cell r="AC170">
            <v>0</v>
          </cell>
          <cell r="AD170">
            <v>0</v>
          </cell>
          <cell r="AE170">
            <v>0</v>
          </cell>
          <cell r="AF170">
            <v>8</v>
          </cell>
        </row>
        <row r="171">
          <cell r="C171">
            <v>930</v>
          </cell>
          <cell r="D171">
            <v>0</v>
          </cell>
          <cell r="E171">
            <v>0</v>
          </cell>
          <cell r="F171">
            <v>0</v>
          </cell>
          <cell r="G171">
            <v>0</v>
          </cell>
          <cell r="H171">
            <v>0</v>
          </cell>
          <cell r="I171">
            <v>0</v>
          </cell>
          <cell r="J171">
            <v>0</v>
          </cell>
          <cell r="K171">
            <v>0</v>
          </cell>
          <cell r="L171">
            <v>2</v>
          </cell>
          <cell r="U171">
            <v>0</v>
          </cell>
          <cell r="V171">
            <v>0</v>
          </cell>
          <cell r="W171">
            <v>0</v>
          </cell>
          <cell r="X171">
            <v>0</v>
          </cell>
          <cell r="Y171">
            <v>0</v>
          </cell>
          <cell r="Z171">
            <v>0</v>
          </cell>
          <cell r="AA171">
            <v>0</v>
          </cell>
          <cell r="AB171">
            <v>0</v>
          </cell>
          <cell r="AC171">
            <v>0</v>
          </cell>
          <cell r="AD171">
            <v>0</v>
          </cell>
          <cell r="AE171">
            <v>0</v>
          </cell>
          <cell r="AF171">
            <v>2</v>
          </cell>
        </row>
        <row r="172">
          <cell r="C172">
            <v>933</v>
          </cell>
          <cell r="D172">
            <v>0</v>
          </cell>
          <cell r="E172">
            <v>0</v>
          </cell>
          <cell r="F172">
            <v>0</v>
          </cell>
          <cell r="G172">
            <v>0</v>
          </cell>
          <cell r="H172">
            <v>0</v>
          </cell>
          <cell r="I172">
            <v>0</v>
          </cell>
          <cell r="J172">
            <v>0</v>
          </cell>
          <cell r="K172">
            <v>0</v>
          </cell>
          <cell r="L172">
            <v>2</v>
          </cell>
          <cell r="U172">
            <v>0</v>
          </cell>
          <cell r="V172">
            <v>0</v>
          </cell>
          <cell r="W172">
            <v>0</v>
          </cell>
          <cell r="X172">
            <v>0</v>
          </cell>
          <cell r="Y172">
            <v>0</v>
          </cell>
          <cell r="Z172">
            <v>0</v>
          </cell>
          <cell r="AA172">
            <v>0</v>
          </cell>
          <cell r="AB172">
            <v>0</v>
          </cell>
          <cell r="AC172">
            <v>0</v>
          </cell>
          <cell r="AD172">
            <v>0</v>
          </cell>
          <cell r="AE172">
            <v>0</v>
          </cell>
          <cell r="AF172">
            <v>2</v>
          </cell>
        </row>
        <row r="173">
          <cell r="C173">
            <v>952</v>
          </cell>
          <cell r="D173">
            <v>796</v>
          </cell>
          <cell r="E173">
            <v>0</v>
          </cell>
          <cell r="F173">
            <v>0</v>
          </cell>
          <cell r="G173">
            <v>0</v>
          </cell>
          <cell r="H173">
            <v>14</v>
          </cell>
          <cell r="I173">
            <v>0</v>
          </cell>
          <cell r="J173">
            <v>4</v>
          </cell>
          <cell r="K173">
            <v>2</v>
          </cell>
          <cell r="L173">
            <v>8885</v>
          </cell>
          <cell r="M173">
            <v>1</v>
          </cell>
          <cell r="N173">
            <v>0</v>
          </cell>
          <cell r="O173">
            <v>0</v>
          </cell>
          <cell r="P173">
            <v>0</v>
          </cell>
          <cell r="Q173">
            <v>3</v>
          </cell>
          <cell r="R173">
            <v>1</v>
          </cell>
          <cell r="S173">
            <v>12</v>
          </cell>
          <cell r="T173">
            <v>3</v>
          </cell>
          <cell r="U173">
            <v>1</v>
          </cell>
          <cell r="V173">
            <v>12</v>
          </cell>
          <cell r="W173">
            <v>3</v>
          </cell>
          <cell r="X173">
            <v>797</v>
          </cell>
          <cell r="Y173">
            <v>0</v>
          </cell>
          <cell r="Z173">
            <v>0</v>
          </cell>
          <cell r="AA173">
            <v>0</v>
          </cell>
          <cell r="AB173">
            <v>0</v>
          </cell>
          <cell r="AC173">
            <v>0</v>
          </cell>
          <cell r="AD173">
            <v>3</v>
          </cell>
          <cell r="AE173">
            <v>1</v>
          </cell>
          <cell r="AF173">
            <v>8897</v>
          </cell>
        </row>
        <row r="174">
          <cell r="C174">
            <v>955</v>
          </cell>
          <cell r="D174">
            <v>249</v>
          </cell>
          <cell r="E174">
            <v>0</v>
          </cell>
          <cell r="F174">
            <v>0</v>
          </cell>
          <cell r="G174">
            <v>0</v>
          </cell>
          <cell r="H174">
            <v>0</v>
          </cell>
          <cell r="I174">
            <v>0</v>
          </cell>
          <cell r="J174">
            <v>0</v>
          </cell>
          <cell r="K174">
            <v>0</v>
          </cell>
          <cell r="L174">
            <v>875</v>
          </cell>
          <cell r="U174">
            <v>0</v>
          </cell>
          <cell r="V174">
            <v>0</v>
          </cell>
          <cell r="W174">
            <v>0</v>
          </cell>
          <cell r="X174">
            <v>249</v>
          </cell>
          <cell r="Y174">
            <v>0</v>
          </cell>
          <cell r="Z174">
            <v>0</v>
          </cell>
          <cell r="AA174">
            <v>0</v>
          </cell>
          <cell r="AB174">
            <v>0</v>
          </cell>
          <cell r="AC174">
            <v>0</v>
          </cell>
          <cell r="AD174">
            <v>0</v>
          </cell>
          <cell r="AE174">
            <v>0</v>
          </cell>
          <cell r="AF174">
            <v>875</v>
          </cell>
        </row>
        <row r="175">
          <cell r="C175">
            <v>956</v>
          </cell>
          <cell r="D175">
            <v>0</v>
          </cell>
          <cell r="E175">
            <v>0</v>
          </cell>
          <cell r="F175">
            <v>0</v>
          </cell>
          <cell r="G175">
            <v>0</v>
          </cell>
          <cell r="H175">
            <v>0</v>
          </cell>
          <cell r="I175">
            <v>0</v>
          </cell>
          <cell r="J175">
            <v>0</v>
          </cell>
          <cell r="K175">
            <v>0</v>
          </cell>
          <cell r="L175">
            <v>14</v>
          </cell>
          <cell r="U175">
            <v>0</v>
          </cell>
          <cell r="V175">
            <v>0</v>
          </cell>
          <cell r="W175">
            <v>0</v>
          </cell>
          <cell r="X175">
            <v>0</v>
          </cell>
          <cell r="Y175">
            <v>0</v>
          </cell>
          <cell r="Z175">
            <v>0</v>
          </cell>
          <cell r="AA175">
            <v>0</v>
          </cell>
          <cell r="AB175">
            <v>0</v>
          </cell>
          <cell r="AC175">
            <v>0</v>
          </cell>
          <cell r="AD175">
            <v>0</v>
          </cell>
          <cell r="AE175">
            <v>0</v>
          </cell>
          <cell r="AF175">
            <v>14</v>
          </cell>
        </row>
        <row r="176">
          <cell r="C176">
            <v>957</v>
          </cell>
          <cell r="D176">
            <v>464</v>
          </cell>
          <cell r="E176">
            <v>0</v>
          </cell>
          <cell r="F176">
            <v>0</v>
          </cell>
          <cell r="G176">
            <v>0</v>
          </cell>
          <cell r="H176">
            <v>1</v>
          </cell>
          <cell r="I176">
            <v>0</v>
          </cell>
          <cell r="J176">
            <v>12</v>
          </cell>
          <cell r="K176">
            <v>3</v>
          </cell>
          <cell r="L176">
            <v>1390</v>
          </cell>
          <cell r="M176">
            <v>0</v>
          </cell>
          <cell r="N176">
            <v>0</v>
          </cell>
          <cell r="O176">
            <v>1</v>
          </cell>
          <cell r="P176">
            <v>0</v>
          </cell>
          <cell r="Q176">
            <v>11</v>
          </cell>
          <cell r="R176">
            <v>2</v>
          </cell>
          <cell r="S176">
            <v>1</v>
          </cell>
          <cell r="T176">
            <v>1</v>
          </cell>
          <cell r="U176">
            <v>0</v>
          </cell>
          <cell r="V176">
            <v>1</v>
          </cell>
          <cell r="W176">
            <v>1</v>
          </cell>
          <cell r="X176">
            <v>464</v>
          </cell>
          <cell r="Y176">
            <v>0</v>
          </cell>
          <cell r="Z176">
            <v>0</v>
          </cell>
          <cell r="AA176">
            <v>0</v>
          </cell>
          <cell r="AB176">
            <v>1</v>
          </cell>
          <cell r="AC176">
            <v>0</v>
          </cell>
          <cell r="AD176">
            <v>11</v>
          </cell>
          <cell r="AE176">
            <v>2</v>
          </cell>
          <cell r="AF176">
            <v>1391</v>
          </cell>
        </row>
        <row r="177">
          <cell r="C177">
            <v>964</v>
          </cell>
          <cell r="D177">
            <v>127</v>
          </cell>
          <cell r="E177">
            <v>0</v>
          </cell>
          <cell r="F177">
            <v>0</v>
          </cell>
          <cell r="G177">
            <v>0</v>
          </cell>
          <cell r="H177">
            <v>4</v>
          </cell>
          <cell r="I177">
            <v>0</v>
          </cell>
          <cell r="J177">
            <v>2</v>
          </cell>
          <cell r="K177">
            <v>1</v>
          </cell>
          <cell r="L177">
            <v>1144</v>
          </cell>
          <cell r="M177">
            <v>0</v>
          </cell>
          <cell r="N177">
            <v>0</v>
          </cell>
          <cell r="O177">
            <v>4</v>
          </cell>
          <cell r="P177">
            <v>0</v>
          </cell>
          <cell r="Q177">
            <v>2</v>
          </cell>
          <cell r="R177">
            <v>0</v>
          </cell>
          <cell r="S177">
            <v>1</v>
          </cell>
          <cell r="T177">
            <v>0</v>
          </cell>
          <cell r="U177">
            <v>0</v>
          </cell>
          <cell r="V177">
            <v>1</v>
          </cell>
          <cell r="W177">
            <v>0</v>
          </cell>
          <cell r="X177">
            <v>127</v>
          </cell>
          <cell r="Y177">
            <v>0</v>
          </cell>
          <cell r="Z177">
            <v>0</v>
          </cell>
          <cell r="AA177">
            <v>0</v>
          </cell>
          <cell r="AB177">
            <v>4</v>
          </cell>
          <cell r="AC177">
            <v>0</v>
          </cell>
          <cell r="AD177">
            <v>2</v>
          </cell>
          <cell r="AE177">
            <v>0</v>
          </cell>
          <cell r="AF177">
            <v>1145</v>
          </cell>
        </row>
        <row r="178">
          <cell r="C178">
            <v>975</v>
          </cell>
          <cell r="D178">
            <v>343</v>
          </cell>
          <cell r="E178">
            <v>0</v>
          </cell>
          <cell r="F178">
            <v>0</v>
          </cell>
          <cell r="G178">
            <v>0</v>
          </cell>
          <cell r="H178">
            <v>0</v>
          </cell>
          <cell r="I178">
            <v>0</v>
          </cell>
          <cell r="J178">
            <v>0</v>
          </cell>
          <cell r="K178">
            <v>3</v>
          </cell>
          <cell r="L178">
            <v>2070</v>
          </cell>
          <cell r="M178">
            <v>0</v>
          </cell>
          <cell r="N178">
            <v>0</v>
          </cell>
          <cell r="O178">
            <v>0</v>
          </cell>
          <cell r="P178">
            <v>0</v>
          </cell>
          <cell r="Q178">
            <v>0</v>
          </cell>
          <cell r="R178">
            <v>1</v>
          </cell>
          <cell r="S178">
            <v>2</v>
          </cell>
          <cell r="T178">
            <v>0</v>
          </cell>
          <cell r="U178">
            <v>0</v>
          </cell>
          <cell r="V178">
            <v>2</v>
          </cell>
          <cell r="W178">
            <v>0</v>
          </cell>
          <cell r="X178">
            <v>343</v>
          </cell>
          <cell r="Y178">
            <v>0</v>
          </cell>
          <cell r="Z178">
            <v>0</v>
          </cell>
          <cell r="AA178">
            <v>0</v>
          </cell>
          <cell r="AB178">
            <v>0</v>
          </cell>
          <cell r="AC178">
            <v>0</v>
          </cell>
          <cell r="AD178">
            <v>0</v>
          </cell>
          <cell r="AE178">
            <v>1</v>
          </cell>
          <cell r="AF178">
            <v>2072</v>
          </cell>
        </row>
        <row r="179">
          <cell r="C179">
            <v>977</v>
          </cell>
          <cell r="D179">
            <v>502</v>
          </cell>
          <cell r="E179">
            <v>0</v>
          </cell>
          <cell r="F179">
            <v>0</v>
          </cell>
          <cell r="G179">
            <v>0</v>
          </cell>
          <cell r="H179">
            <v>14</v>
          </cell>
          <cell r="I179">
            <v>0</v>
          </cell>
          <cell r="J179">
            <v>10</v>
          </cell>
          <cell r="K179">
            <v>2</v>
          </cell>
          <cell r="L179">
            <v>2483</v>
          </cell>
          <cell r="M179">
            <v>0</v>
          </cell>
          <cell r="N179">
            <v>0</v>
          </cell>
          <cell r="O179">
            <v>12</v>
          </cell>
          <cell r="P179">
            <v>0</v>
          </cell>
          <cell r="Q179">
            <v>9</v>
          </cell>
          <cell r="R179">
            <v>0</v>
          </cell>
          <cell r="S179">
            <v>3</v>
          </cell>
          <cell r="T179">
            <v>2</v>
          </cell>
          <cell r="U179">
            <v>0</v>
          </cell>
          <cell r="V179">
            <v>3</v>
          </cell>
          <cell r="W179">
            <v>2</v>
          </cell>
          <cell r="X179">
            <v>502</v>
          </cell>
          <cell r="Y179">
            <v>0</v>
          </cell>
          <cell r="Z179">
            <v>0</v>
          </cell>
          <cell r="AA179">
            <v>0</v>
          </cell>
          <cell r="AB179">
            <v>12</v>
          </cell>
          <cell r="AC179">
            <v>0</v>
          </cell>
          <cell r="AD179">
            <v>9</v>
          </cell>
          <cell r="AE179">
            <v>0</v>
          </cell>
          <cell r="AF179">
            <v>2486</v>
          </cell>
        </row>
        <row r="180">
          <cell r="C180">
            <v>983</v>
          </cell>
          <cell r="D180">
            <v>311</v>
          </cell>
          <cell r="E180">
            <v>0</v>
          </cell>
          <cell r="F180">
            <v>0</v>
          </cell>
          <cell r="G180">
            <v>49</v>
          </cell>
          <cell r="H180">
            <v>0</v>
          </cell>
          <cell r="I180">
            <v>0</v>
          </cell>
          <cell r="J180">
            <v>2</v>
          </cell>
          <cell r="K180">
            <v>10</v>
          </cell>
          <cell r="L180">
            <v>3290</v>
          </cell>
          <cell r="M180">
            <v>0</v>
          </cell>
          <cell r="N180">
            <v>0</v>
          </cell>
          <cell r="O180">
            <v>0</v>
          </cell>
          <cell r="P180">
            <v>0</v>
          </cell>
          <cell r="Q180">
            <v>0</v>
          </cell>
          <cell r="R180">
            <v>5</v>
          </cell>
          <cell r="S180">
            <v>4</v>
          </cell>
          <cell r="T180">
            <v>3</v>
          </cell>
          <cell r="U180">
            <v>0</v>
          </cell>
          <cell r="V180">
            <v>4</v>
          </cell>
          <cell r="W180">
            <v>3</v>
          </cell>
          <cell r="X180">
            <v>311</v>
          </cell>
          <cell r="Y180">
            <v>0</v>
          </cell>
          <cell r="Z180">
            <v>0</v>
          </cell>
          <cell r="AA180">
            <v>49</v>
          </cell>
          <cell r="AB180">
            <v>0</v>
          </cell>
          <cell r="AC180">
            <v>0</v>
          </cell>
          <cell r="AD180">
            <v>0</v>
          </cell>
          <cell r="AE180">
            <v>5</v>
          </cell>
          <cell r="AF180">
            <v>3294</v>
          </cell>
        </row>
        <row r="181">
          <cell r="C181">
            <v>984</v>
          </cell>
          <cell r="D181">
            <v>519</v>
          </cell>
          <cell r="E181">
            <v>1</v>
          </cell>
          <cell r="F181">
            <v>0</v>
          </cell>
          <cell r="G181">
            <v>18</v>
          </cell>
          <cell r="H181">
            <v>0</v>
          </cell>
          <cell r="I181">
            <v>1</v>
          </cell>
          <cell r="J181">
            <v>5</v>
          </cell>
          <cell r="K181">
            <v>11</v>
          </cell>
          <cell r="L181">
            <v>3943</v>
          </cell>
          <cell r="M181">
            <v>1</v>
          </cell>
          <cell r="N181">
            <v>1</v>
          </cell>
          <cell r="O181">
            <v>0</v>
          </cell>
          <cell r="P181">
            <v>0</v>
          </cell>
          <cell r="Q181">
            <v>0</v>
          </cell>
          <cell r="R181">
            <v>7</v>
          </cell>
          <cell r="S181">
            <v>4</v>
          </cell>
          <cell r="T181">
            <v>5</v>
          </cell>
          <cell r="U181">
            <v>1</v>
          </cell>
          <cell r="V181">
            <v>4</v>
          </cell>
          <cell r="W181">
            <v>5</v>
          </cell>
          <cell r="X181">
            <v>520</v>
          </cell>
          <cell r="Y181">
            <v>1</v>
          </cell>
          <cell r="Z181">
            <v>0</v>
          </cell>
          <cell r="AA181">
            <v>18</v>
          </cell>
          <cell r="AB181">
            <v>0</v>
          </cell>
          <cell r="AC181">
            <v>0</v>
          </cell>
          <cell r="AD181">
            <v>0</v>
          </cell>
          <cell r="AE181">
            <v>7</v>
          </cell>
          <cell r="AF181">
            <v>3947</v>
          </cell>
        </row>
        <row r="182">
          <cell r="C182">
            <v>985</v>
          </cell>
          <cell r="D182">
            <v>1124</v>
          </cell>
          <cell r="E182">
            <v>0</v>
          </cell>
          <cell r="F182">
            <v>0</v>
          </cell>
          <cell r="G182">
            <v>26</v>
          </cell>
          <cell r="H182">
            <v>1</v>
          </cell>
          <cell r="I182">
            <v>0</v>
          </cell>
          <cell r="J182">
            <v>4</v>
          </cell>
          <cell r="K182">
            <v>11</v>
          </cell>
          <cell r="L182">
            <v>6385</v>
          </cell>
          <cell r="M182">
            <v>0</v>
          </cell>
          <cell r="N182">
            <v>0</v>
          </cell>
          <cell r="O182">
            <v>1</v>
          </cell>
          <cell r="P182">
            <v>0</v>
          </cell>
          <cell r="Q182">
            <v>2</v>
          </cell>
          <cell r="R182">
            <v>6</v>
          </cell>
          <cell r="S182">
            <v>5</v>
          </cell>
          <cell r="T182">
            <v>2</v>
          </cell>
          <cell r="U182">
            <v>0</v>
          </cell>
          <cell r="V182">
            <v>5</v>
          </cell>
          <cell r="W182">
            <v>2</v>
          </cell>
          <cell r="X182">
            <v>1124</v>
          </cell>
          <cell r="Y182">
            <v>0</v>
          </cell>
          <cell r="Z182">
            <v>0</v>
          </cell>
          <cell r="AA182">
            <v>26</v>
          </cell>
          <cell r="AB182">
            <v>1</v>
          </cell>
          <cell r="AC182">
            <v>0</v>
          </cell>
          <cell r="AD182">
            <v>2</v>
          </cell>
          <cell r="AE182">
            <v>6</v>
          </cell>
          <cell r="AF182">
            <v>6390</v>
          </cell>
        </row>
        <row r="183">
          <cell r="C183">
            <v>986</v>
          </cell>
          <cell r="D183">
            <v>736</v>
          </cell>
          <cell r="E183">
            <v>2</v>
          </cell>
          <cell r="F183">
            <v>2</v>
          </cell>
          <cell r="G183">
            <v>149</v>
          </cell>
          <cell r="H183">
            <v>6</v>
          </cell>
          <cell r="I183">
            <v>0</v>
          </cell>
          <cell r="J183">
            <v>39</v>
          </cell>
          <cell r="K183">
            <v>38</v>
          </cell>
          <cell r="L183">
            <v>7401</v>
          </cell>
          <cell r="M183">
            <v>0</v>
          </cell>
          <cell r="N183">
            <v>2</v>
          </cell>
          <cell r="O183">
            <v>0</v>
          </cell>
          <cell r="P183">
            <v>0</v>
          </cell>
          <cell r="Q183">
            <v>1</v>
          </cell>
          <cell r="R183">
            <v>20</v>
          </cell>
          <cell r="S183">
            <v>10</v>
          </cell>
          <cell r="T183">
            <v>52</v>
          </cell>
          <cell r="U183">
            <v>0</v>
          </cell>
          <cell r="V183">
            <v>10</v>
          </cell>
          <cell r="W183">
            <v>52</v>
          </cell>
          <cell r="X183">
            <v>736</v>
          </cell>
          <cell r="Y183">
            <v>2</v>
          </cell>
          <cell r="Z183">
            <v>2</v>
          </cell>
          <cell r="AA183">
            <v>149</v>
          </cell>
          <cell r="AB183">
            <v>0</v>
          </cell>
          <cell r="AC183">
            <v>0</v>
          </cell>
          <cell r="AD183">
            <v>1</v>
          </cell>
          <cell r="AE183">
            <v>20</v>
          </cell>
          <cell r="AF183">
            <v>7411</v>
          </cell>
        </row>
        <row r="184">
          <cell r="C184">
            <v>987</v>
          </cell>
          <cell r="D184">
            <v>90</v>
          </cell>
          <cell r="E184">
            <v>0</v>
          </cell>
          <cell r="F184">
            <v>0</v>
          </cell>
          <cell r="G184">
            <v>10</v>
          </cell>
          <cell r="H184">
            <v>1</v>
          </cell>
          <cell r="I184">
            <v>0</v>
          </cell>
          <cell r="J184">
            <v>0</v>
          </cell>
          <cell r="K184">
            <v>6</v>
          </cell>
          <cell r="L184">
            <v>1038</v>
          </cell>
          <cell r="M184">
            <v>0</v>
          </cell>
          <cell r="N184">
            <v>0</v>
          </cell>
          <cell r="O184">
            <v>0</v>
          </cell>
          <cell r="P184">
            <v>0</v>
          </cell>
          <cell r="Q184">
            <v>0</v>
          </cell>
          <cell r="R184">
            <v>2</v>
          </cell>
          <cell r="S184">
            <v>0</v>
          </cell>
          <cell r="T184">
            <v>5</v>
          </cell>
          <cell r="U184">
            <v>0</v>
          </cell>
          <cell r="V184">
            <v>0</v>
          </cell>
          <cell r="W184">
            <v>5</v>
          </cell>
          <cell r="X184">
            <v>90</v>
          </cell>
          <cell r="Y184">
            <v>0</v>
          </cell>
          <cell r="Z184">
            <v>0</v>
          </cell>
          <cell r="AA184">
            <v>10</v>
          </cell>
          <cell r="AB184">
            <v>0</v>
          </cell>
          <cell r="AC184">
            <v>0</v>
          </cell>
          <cell r="AD184">
            <v>0</v>
          </cell>
          <cell r="AE184">
            <v>2</v>
          </cell>
          <cell r="AF184">
            <v>1038</v>
          </cell>
        </row>
        <row r="185">
          <cell r="C185">
            <v>989</v>
          </cell>
          <cell r="D185">
            <v>58</v>
          </cell>
          <cell r="E185">
            <v>0</v>
          </cell>
          <cell r="F185">
            <v>0</v>
          </cell>
          <cell r="G185">
            <v>0</v>
          </cell>
          <cell r="H185">
            <v>0</v>
          </cell>
          <cell r="I185">
            <v>0</v>
          </cell>
          <cell r="J185">
            <v>2</v>
          </cell>
          <cell r="K185">
            <v>1</v>
          </cell>
          <cell r="L185">
            <v>239</v>
          </cell>
          <cell r="M185">
            <v>0</v>
          </cell>
          <cell r="N185">
            <v>0</v>
          </cell>
          <cell r="O185">
            <v>0</v>
          </cell>
          <cell r="P185">
            <v>0</v>
          </cell>
          <cell r="Q185">
            <v>2</v>
          </cell>
          <cell r="R185">
            <v>0</v>
          </cell>
          <cell r="S185">
            <v>0</v>
          </cell>
          <cell r="T185">
            <v>1</v>
          </cell>
          <cell r="U185">
            <v>0</v>
          </cell>
          <cell r="V185">
            <v>0</v>
          </cell>
          <cell r="W185">
            <v>1</v>
          </cell>
          <cell r="X185">
            <v>58</v>
          </cell>
          <cell r="Y185">
            <v>0</v>
          </cell>
          <cell r="Z185">
            <v>0</v>
          </cell>
          <cell r="AA185">
            <v>0</v>
          </cell>
          <cell r="AB185">
            <v>0</v>
          </cell>
          <cell r="AC185">
            <v>0</v>
          </cell>
          <cell r="AD185">
            <v>2</v>
          </cell>
          <cell r="AE185">
            <v>0</v>
          </cell>
          <cell r="AF185">
            <v>239</v>
          </cell>
        </row>
        <row r="186">
          <cell r="C186">
            <v>991</v>
          </cell>
          <cell r="D186">
            <v>81</v>
          </cell>
          <cell r="E186">
            <v>2</v>
          </cell>
          <cell r="F186">
            <v>0</v>
          </cell>
          <cell r="G186">
            <v>6</v>
          </cell>
          <cell r="H186">
            <v>0</v>
          </cell>
          <cell r="I186">
            <v>1</v>
          </cell>
          <cell r="J186">
            <v>1</v>
          </cell>
          <cell r="K186">
            <v>7</v>
          </cell>
          <cell r="L186">
            <v>1909</v>
          </cell>
          <cell r="M186">
            <v>0</v>
          </cell>
          <cell r="N186">
            <v>2</v>
          </cell>
          <cell r="O186">
            <v>0</v>
          </cell>
          <cell r="P186">
            <v>0</v>
          </cell>
          <cell r="Q186">
            <v>0</v>
          </cell>
          <cell r="R186">
            <v>3</v>
          </cell>
          <cell r="S186">
            <v>4</v>
          </cell>
          <cell r="T186">
            <v>2</v>
          </cell>
          <cell r="U186">
            <v>0</v>
          </cell>
          <cell r="V186">
            <v>4</v>
          </cell>
          <cell r="W186">
            <v>2</v>
          </cell>
          <cell r="X186">
            <v>81</v>
          </cell>
          <cell r="Y186">
            <v>2</v>
          </cell>
          <cell r="Z186">
            <v>0</v>
          </cell>
          <cell r="AA186">
            <v>6</v>
          </cell>
          <cell r="AB186">
            <v>0</v>
          </cell>
          <cell r="AC186">
            <v>0</v>
          </cell>
          <cell r="AD186">
            <v>0</v>
          </cell>
          <cell r="AE186">
            <v>3</v>
          </cell>
          <cell r="AF186">
            <v>1913</v>
          </cell>
        </row>
        <row r="187">
          <cell r="C187">
            <v>993</v>
          </cell>
          <cell r="D187">
            <v>26</v>
          </cell>
          <cell r="E187">
            <v>0</v>
          </cell>
          <cell r="F187">
            <v>0</v>
          </cell>
          <cell r="G187">
            <v>0</v>
          </cell>
          <cell r="H187">
            <v>0</v>
          </cell>
          <cell r="I187">
            <v>0</v>
          </cell>
          <cell r="J187">
            <v>0</v>
          </cell>
          <cell r="K187">
            <v>0</v>
          </cell>
          <cell r="L187">
            <v>90</v>
          </cell>
          <cell r="U187">
            <v>0</v>
          </cell>
          <cell r="V187">
            <v>0</v>
          </cell>
          <cell r="W187">
            <v>0</v>
          </cell>
          <cell r="X187">
            <v>26</v>
          </cell>
          <cell r="Y187">
            <v>0</v>
          </cell>
          <cell r="Z187">
            <v>0</v>
          </cell>
          <cell r="AA187">
            <v>0</v>
          </cell>
          <cell r="AB187">
            <v>0</v>
          </cell>
          <cell r="AC187">
            <v>0</v>
          </cell>
          <cell r="AD187">
            <v>0</v>
          </cell>
          <cell r="AE187">
            <v>0</v>
          </cell>
          <cell r="AF187">
            <v>90</v>
          </cell>
        </row>
        <row r="188">
          <cell r="C188">
            <v>995</v>
          </cell>
          <cell r="D188">
            <v>0</v>
          </cell>
          <cell r="E188">
            <v>0</v>
          </cell>
          <cell r="F188">
            <v>0</v>
          </cell>
          <cell r="G188">
            <v>0</v>
          </cell>
          <cell r="H188">
            <v>0</v>
          </cell>
          <cell r="I188">
            <v>0</v>
          </cell>
          <cell r="J188">
            <v>0</v>
          </cell>
          <cell r="K188">
            <v>0</v>
          </cell>
          <cell r="L188">
            <v>0</v>
          </cell>
          <cell r="U188">
            <v>0</v>
          </cell>
          <cell r="V188">
            <v>0</v>
          </cell>
          <cell r="W188">
            <v>0</v>
          </cell>
          <cell r="X188">
            <v>0</v>
          </cell>
          <cell r="Y188">
            <v>0</v>
          </cell>
          <cell r="Z188">
            <v>0</v>
          </cell>
          <cell r="AA188">
            <v>0</v>
          </cell>
          <cell r="AB188">
            <v>0</v>
          </cell>
          <cell r="AC188">
            <v>0</v>
          </cell>
          <cell r="AD188">
            <v>0</v>
          </cell>
          <cell r="AE188">
            <v>0</v>
          </cell>
          <cell r="AF188">
            <v>0</v>
          </cell>
        </row>
        <row r="189">
          <cell r="C189">
            <v>996</v>
          </cell>
          <cell r="D189">
            <v>0</v>
          </cell>
          <cell r="E189">
            <v>0</v>
          </cell>
          <cell r="F189">
            <v>0</v>
          </cell>
          <cell r="G189">
            <v>0</v>
          </cell>
          <cell r="H189">
            <v>0</v>
          </cell>
          <cell r="I189">
            <v>0</v>
          </cell>
          <cell r="J189">
            <v>0</v>
          </cell>
          <cell r="K189">
            <v>0</v>
          </cell>
          <cell r="L189">
            <v>1</v>
          </cell>
          <cell r="U189">
            <v>0</v>
          </cell>
          <cell r="V189">
            <v>0</v>
          </cell>
          <cell r="W189">
            <v>0</v>
          </cell>
          <cell r="X189">
            <v>0</v>
          </cell>
          <cell r="Y189">
            <v>0</v>
          </cell>
          <cell r="Z189">
            <v>0</v>
          </cell>
          <cell r="AA189">
            <v>0</v>
          </cell>
          <cell r="AB189">
            <v>0</v>
          </cell>
          <cell r="AC189">
            <v>0</v>
          </cell>
          <cell r="AD189">
            <v>0</v>
          </cell>
          <cell r="AE189">
            <v>0</v>
          </cell>
          <cell r="AF189">
            <v>1</v>
          </cell>
        </row>
      </sheetData>
      <sheetData sheetId="4"/>
      <sheetData sheetId="5"/>
      <sheetData sheetId="6">
        <row r="4">
          <cell r="C4" t="str">
            <v>0804</v>
          </cell>
        </row>
      </sheetData>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2:J191"/>
  <sheetViews>
    <sheetView topLeftCell="A154" workbookViewId="0">
      <selection activeCell="F191" sqref="F191"/>
    </sheetView>
  </sheetViews>
  <sheetFormatPr defaultRowHeight="15"/>
  <cols>
    <col min="1" max="1" width="13.42578125" bestFit="1" customWidth="1"/>
    <col min="2" max="2" width="47.140625" customWidth="1"/>
    <col min="3" max="3" width="23.7109375" customWidth="1"/>
    <col min="4" max="4" width="21.28515625" customWidth="1"/>
    <col min="5" max="5" width="20.140625" customWidth="1"/>
    <col min="6" max="6" width="15.85546875" customWidth="1"/>
    <col min="7" max="7" width="24" customWidth="1"/>
    <col min="8" max="8" width="20.42578125" customWidth="1"/>
    <col min="9" max="9" width="18.28515625" customWidth="1"/>
    <col min="10" max="10" width="19.140625" customWidth="1"/>
  </cols>
  <sheetData>
    <row r="2" spans="1:10" ht="45">
      <c r="A2" s="18" t="s">
        <v>467</v>
      </c>
      <c r="B2" s="19" t="s">
        <v>469</v>
      </c>
      <c r="C2" s="20" t="s">
        <v>1354</v>
      </c>
      <c r="D2" s="20" t="s">
        <v>1355</v>
      </c>
      <c r="E2" s="20" t="s">
        <v>1303</v>
      </c>
      <c r="F2" s="20" t="s">
        <v>1379</v>
      </c>
      <c r="G2" s="20" t="s">
        <v>477</v>
      </c>
      <c r="H2" s="20" t="s">
        <v>478</v>
      </c>
      <c r="I2" s="20" t="s">
        <v>1360</v>
      </c>
      <c r="J2" s="20" t="s">
        <v>1361</v>
      </c>
    </row>
    <row r="3" spans="1:10">
      <c r="A3" t="s">
        <v>14</v>
      </c>
      <c r="B3" s="17" t="s">
        <v>530</v>
      </c>
      <c r="C3" s="16">
        <v>374</v>
      </c>
      <c r="D3" s="16">
        <v>246</v>
      </c>
      <c r="E3" s="16">
        <v>128</v>
      </c>
      <c r="F3" s="16">
        <v>0</v>
      </c>
      <c r="G3" s="16">
        <v>561</v>
      </c>
      <c r="H3" s="16">
        <v>1904</v>
      </c>
      <c r="I3" s="16">
        <v>65</v>
      </c>
      <c r="J3" s="16">
        <v>222</v>
      </c>
    </row>
    <row r="4" spans="1:10">
      <c r="A4" t="s">
        <v>16</v>
      </c>
      <c r="B4" s="17" t="s">
        <v>532</v>
      </c>
      <c r="C4" s="16">
        <v>13078</v>
      </c>
      <c r="D4" s="16">
        <v>11189</v>
      </c>
      <c r="E4" s="16">
        <v>1889</v>
      </c>
      <c r="F4" s="16">
        <v>1839</v>
      </c>
      <c r="G4" s="16">
        <v>37000</v>
      </c>
      <c r="H4" s="16">
        <v>29244</v>
      </c>
      <c r="I4" s="16">
        <v>9508</v>
      </c>
      <c r="J4" s="16">
        <v>7547</v>
      </c>
    </row>
    <row r="5" spans="1:10">
      <c r="A5" t="s">
        <v>18</v>
      </c>
      <c r="B5" s="17" t="s">
        <v>534</v>
      </c>
      <c r="C5" s="16">
        <v>45814</v>
      </c>
      <c r="D5" s="16">
        <v>32182</v>
      </c>
      <c r="E5" s="16">
        <v>13632</v>
      </c>
      <c r="F5" s="16">
        <v>0</v>
      </c>
      <c r="G5" s="16">
        <v>141637</v>
      </c>
      <c r="H5" s="16">
        <v>98701</v>
      </c>
      <c r="I5" s="16">
        <v>40594</v>
      </c>
      <c r="J5" s="16">
        <v>34000</v>
      </c>
    </row>
    <row r="6" spans="1:10">
      <c r="A6" t="s">
        <v>20</v>
      </c>
      <c r="B6" s="17" t="s">
        <v>536</v>
      </c>
      <c r="C6" s="16">
        <v>3459</v>
      </c>
      <c r="D6" s="16">
        <v>3055</v>
      </c>
      <c r="E6" s="16">
        <v>404</v>
      </c>
      <c r="F6" s="16">
        <v>0</v>
      </c>
      <c r="G6" s="16">
        <v>5668</v>
      </c>
      <c r="H6" s="16">
        <v>4034</v>
      </c>
      <c r="I6" s="16">
        <v>1683</v>
      </c>
      <c r="J6" s="16">
        <v>1615</v>
      </c>
    </row>
    <row r="7" spans="1:10">
      <c r="A7" t="s">
        <v>22</v>
      </c>
      <c r="B7" s="17" t="s">
        <v>538</v>
      </c>
      <c r="C7" s="16">
        <v>61071</v>
      </c>
      <c r="D7" s="16">
        <v>52266</v>
      </c>
      <c r="E7" s="16">
        <v>8805</v>
      </c>
      <c r="F7" s="16">
        <v>0</v>
      </c>
      <c r="G7" s="16">
        <v>215359</v>
      </c>
      <c r="H7" s="16">
        <v>173027</v>
      </c>
      <c r="I7" s="16">
        <v>81240</v>
      </c>
      <c r="J7" s="16">
        <v>44446</v>
      </c>
    </row>
    <row r="8" spans="1:10">
      <c r="A8" t="s">
        <v>44</v>
      </c>
      <c r="B8" s="17" t="s">
        <v>560</v>
      </c>
      <c r="C8" s="16">
        <v>161159</v>
      </c>
      <c r="D8" s="16">
        <v>93624</v>
      </c>
      <c r="E8" s="16">
        <v>67535</v>
      </c>
      <c r="F8" s="16">
        <v>34624</v>
      </c>
      <c r="G8" s="16">
        <v>316195</v>
      </c>
      <c r="H8" s="16">
        <v>349850</v>
      </c>
      <c r="I8" s="16">
        <v>72408</v>
      </c>
      <c r="J8" s="16">
        <v>82169</v>
      </c>
    </row>
    <row r="9" spans="1:10">
      <c r="A9" t="s">
        <v>48</v>
      </c>
      <c r="B9" s="17" t="s">
        <v>564</v>
      </c>
      <c r="C9" s="16">
        <v>1066</v>
      </c>
      <c r="D9" s="16">
        <v>438</v>
      </c>
      <c r="E9" s="16">
        <v>628</v>
      </c>
      <c r="F9" s="16">
        <v>137</v>
      </c>
      <c r="G9" s="16">
        <v>997</v>
      </c>
      <c r="H9" s="16">
        <v>3086</v>
      </c>
      <c r="I9" s="16">
        <v>270</v>
      </c>
      <c r="J9" s="16">
        <v>519</v>
      </c>
    </row>
    <row r="10" spans="1:10">
      <c r="A10" t="s">
        <v>50</v>
      </c>
      <c r="B10" s="17" t="s">
        <v>566</v>
      </c>
      <c r="C10" s="16">
        <v>4616</v>
      </c>
      <c r="D10" s="16">
        <v>2688</v>
      </c>
      <c r="E10" s="16">
        <v>1928</v>
      </c>
      <c r="F10" s="16">
        <v>0</v>
      </c>
      <c r="G10" s="16">
        <v>5620</v>
      </c>
      <c r="H10" s="16">
        <v>7173</v>
      </c>
      <c r="I10" s="16">
        <v>1790</v>
      </c>
      <c r="J10" s="16">
        <v>2309</v>
      </c>
    </row>
    <row r="11" spans="1:10">
      <c r="A11" t="s">
        <v>59</v>
      </c>
      <c r="B11" s="17" t="s">
        <v>575</v>
      </c>
      <c r="C11" s="16">
        <v>17216</v>
      </c>
      <c r="D11" s="16">
        <v>2204</v>
      </c>
      <c r="E11" s="16">
        <v>15012</v>
      </c>
      <c r="F11" s="16">
        <v>0</v>
      </c>
      <c r="G11" s="16">
        <v>26848</v>
      </c>
      <c r="H11" s="16">
        <v>60584</v>
      </c>
      <c r="I11" s="16">
        <v>8318</v>
      </c>
      <c r="J11" s="16">
        <v>4769</v>
      </c>
    </row>
    <row r="12" spans="1:10">
      <c r="A12" t="s">
        <v>92</v>
      </c>
      <c r="B12" s="17" t="s">
        <v>608</v>
      </c>
      <c r="C12" s="16">
        <v>30718</v>
      </c>
      <c r="D12" s="16">
        <v>14432</v>
      </c>
      <c r="E12" s="16">
        <v>16286</v>
      </c>
      <c r="F12" s="16">
        <v>0</v>
      </c>
      <c r="G12" s="16">
        <v>87349</v>
      </c>
      <c r="H12" s="16">
        <v>86010</v>
      </c>
      <c r="I12" s="16">
        <v>18083</v>
      </c>
      <c r="J12" s="16">
        <v>28222</v>
      </c>
    </row>
    <row r="13" spans="1:10">
      <c r="A13" t="s">
        <v>94</v>
      </c>
      <c r="B13" s="17" t="s">
        <v>610</v>
      </c>
      <c r="C13" s="16">
        <v>668</v>
      </c>
      <c r="D13" s="16">
        <v>629</v>
      </c>
      <c r="E13" s="16">
        <v>39</v>
      </c>
      <c r="F13" s="16">
        <v>197</v>
      </c>
      <c r="G13" s="16">
        <v>1364</v>
      </c>
      <c r="H13" s="16">
        <v>1096</v>
      </c>
      <c r="I13" s="16">
        <v>628</v>
      </c>
      <c r="J13" s="16">
        <v>357</v>
      </c>
    </row>
    <row r="14" spans="1:10">
      <c r="A14" t="s">
        <v>96</v>
      </c>
      <c r="B14" s="17" t="s">
        <v>612</v>
      </c>
      <c r="C14" s="16">
        <v>959</v>
      </c>
      <c r="D14" s="16">
        <v>849</v>
      </c>
      <c r="E14" s="16">
        <v>110</v>
      </c>
      <c r="F14" s="16">
        <v>119</v>
      </c>
      <c r="G14" s="16">
        <v>3182</v>
      </c>
      <c r="H14" s="16">
        <v>1381</v>
      </c>
      <c r="I14" s="16">
        <v>842</v>
      </c>
      <c r="J14" s="16">
        <v>806</v>
      </c>
    </row>
    <row r="15" spans="1:10">
      <c r="A15" t="s">
        <v>98</v>
      </c>
      <c r="B15" s="17" t="s">
        <v>614</v>
      </c>
      <c r="C15" s="16">
        <v>222766</v>
      </c>
      <c r="D15" s="16">
        <v>169930</v>
      </c>
      <c r="E15" s="16">
        <v>52836</v>
      </c>
      <c r="F15" s="16">
        <v>0</v>
      </c>
      <c r="G15" s="16">
        <v>547187</v>
      </c>
      <c r="H15" s="16">
        <v>248440</v>
      </c>
      <c r="I15" s="16">
        <v>92895</v>
      </c>
      <c r="J15" s="16">
        <v>146309</v>
      </c>
    </row>
    <row r="16" spans="1:10">
      <c r="A16" t="s">
        <v>101</v>
      </c>
      <c r="B16" s="17" t="s">
        <v>617</v>
      </c>
      <c r="C16" s="16">
        <v>28492</v>
      </c>
      <c r="D16" s="16">
        <v>26184</v>
      </c>
      <c r="E16" s="16">
        <v>2308</v>
      </c>
      <c r="F16" s="16">
        <v>22082</v>
      </c>
      <c r="G16" s="16">
        <v>11830</v>
      </c>
      <c r="H16" s="16">
        <v>31612</v>
      </c>
      <c r="I16" s="16">
        <v>3928</v>
      </c>
      <c r="J16" s="16">
        <v>3403</v>
      </c>
    </row>
    <row r="17" spans="1:10">
      <c r="A17" t="s">
        <v>104</v>
      </c>
      <c r="B17" s="17" t="s">
        <v>620</v>
      </c>
      <c r="C17" s="16">
        <v>1450</v>
      </c>
      <c r="D17" s="16">
        <v>819</v>
      </c>
      <c r="E17" s="16">
        <v>631</v>
      </c>
      <c r="F17" s="16">
        <v>0</v>
      </c>
      <c r="G17" s="16">
        <v>1964</v>
      </c>
      <c r="H17" s="16">
        <v>2062</v>
      </c>
      <c r="I17" s="16">
        <v>491</v>
      </c>
      <c r="J17" s="16">
        <v>593</v>
      </c>
    </row>
    <row r="18" spans="1:10">
      <c r="A18" t="s">
        <v>107</v>
      </c>
      <c r="B18" s="17" t="s">
        <v>623</v>
      </c>
      <c r="C18" s="16">
        <v>53320</v>
      </c>
      <c r="D18" s="16">
        <v>37884</v>
      </c>
      <c r="E18" s="16">
        <v>15436</v>
      </c>
      <c r="F18" s="16">
        <v>4652</v>
      </c>
      <c r="G18" s="16">
        <v>185718</v>
      </c>
      <c r="H18" s="16">
        <v>137660</v>
      </c>
      <c r="I18" s="16">
        <v>18605</v>
      </c>
      <c r="J18" s="16">
        <v>42726</v>
      </c>
    </row>
    <row r="19" spans="1:10">
      <c r="A19" t="s">
        <v>109</v>
      </c>
      <c r="B19" s="17" t="s">
        <v>625</v>
      </c>
      <c r="C19" s="16">
        <v>3585</v>
      </c>
      <c r="D19" s="16">
        <v>3245</v>
      </c>
      <c r="E19" s="16">
        <v>340</v>
      </c>
      <c r="F19" s="16">
        <v>0</v>
      </c>
      <c r="G19" s="16">
        <v>22431</v>
      </c>
      <c r="H19" s="16">
        <v>6787</v>
      </c>
      <c r="I19" s="16">
        <v>13402</v>
      </c>
      <c r="J19" s="16">
        <v>2960</v>
      </c>
    </row>
    <row r="20" spans="1:10">
      <c r="A20" t="s">
        <v>111</v>
      </c>
      <c r="B20" s="17" t="s">
        <v>627</v>
      </c>
      <c r="C20" s="16">
        <v>383</v>
      </c>
      <c r="D20" s="16">
        <v>318</v>
      </c>
      <c r="E20" s="16">
        <v>65</v>
      </c>
      <c r="F20" s="16">
        <v>0</v>
      </c>
      <c r="G20" s="16">
        <v>786</v>
      </c>
      <c r="H20" s="16">
        <v>1355</v>
      </c>
      <c r="I20" s="16">
        <v>204</v>
      </c>
      <c r="J20" s="16">
        <v>292</v>
      </c>
    </row>
    <row r="21" spans="1:10">
      <c r="A21" t="s">
        <v>113</v>
      </c>
      <c r="B21" s="17" t="s">
        <v>629</v>
      </c>
      <c r="C21" s="16">
        <v>1427</v>
      </c>
      <c r="D21" s="16">
        <v>1085</v>
      </c>
      <c r="E21" s="16">
        <v>342</v>
      </c>
      <c r="F21" s="16">
        <v>0</v>
      </c>
      <c r="G21" s="16">
        <v>4532</v>
      </c>
      <c r="H21" s="16">
        <v>7306</v>
      </c>
      <c r="I21" s="16">
        <v>1492</v>
      </c>
      <c r="J21" s="16">
        <v>1474</v>
      </c>
    </row>
    <row r="22" spans="1:10">
      <c r="A22" t="s">
        <v>115</v>
      </c>
      <c r="B22" s="17" t="s">
        <v>631</v>
      </c>
      <c r="C22" s="16">
        <v>50362</v>
      </c>
      <c r="D22" s="16">
        <v>43159</v>
      </c>
      <c r="E22" s="16">
        <v>7203</v>
      </c>
      <c r="F22" s="16">
        <v>50</v>
      </c>
      <c r="G22" s="16">
        <v>164545</v>
      </c>
      <c r="H22" s="16">
        <v>154822</v>
      </c>
      <c r="I22" s="16">
        <v>53155</v>
      </c>
      <c r="J22" s="16">
        <v>42580</v>
      </c>
    </row>
    <row r="23" spans="1:10">
      <c r="A23" t="s">
        <v>117</v>
      </c>
      <c r="B23" s="17" t="s">
        <v>633</v>
      </c>
      <c r="C23" s="16">
        <v>363</v>
      </c>
      <c r="D23" s="16">
        <v>341</v>
      </c>
      <c r="E23" s="16">
        <v>22</v>
      </c>
      <c r="F23" s="16">
        <v>0</v>
      </c>
      <c r="G23" s="16">
        <v>1324</v>
      </c>
      <c r="H23" s="16">
        <v>365</v>
      </c>
      <c r="I23" s="16">
        <v>214</v>
      </c>
      <c r="J23" s="16">
        <v>343</v>
      </c>
    </row>
    <row r="24" spans="1:10">
      <c r="A24" t="s">
        <v>119</v>
      </c>
      <c r="B24" s="17" t="s">
        <v>635</v>
      </c>
      <c r="C24" s="16">
        <v>1473</v>
      </c>
      <c r="D24" s="16">
        <v>921</v>
      </c>
      <c r="E24" s="16">
        <v>552</v>
      </c>
      <c r="F24" s="16">
        <v>0</v>
      </c>
      <c r="G24" s="16">
        <v>1954</v>
      </c>
      <c r="H24" s="16">
        <v>319</v>
      </c>
      <c r="I24" s="16">
        <v>398</v>
      </c>
      <c r="J24" s="16">
        <v>483</v>
      </c>
    </row>
    <row r="25" spans="1:10">
      <c r="A25" t="s">
        <v>121</v>
      </c>
      <c r="B25" s="17" t="s">
        <v>637</v>
      </c>
      <c r="C25" s="16">
        <v>198682</v>
      </c>
      <c r="D25" s="16">
        <v>123226</v>
      </c>
      <c r="E25" s="16">
        <v>75456</v>
      </c>
      <c r="F25" s="16">
        <v>0</v>
      </c>
      <c r="G25" s="16">
        <v>143784</v>
      </c>
      <c r="H25" s="16">
        <v>102923</v>
      </c>
      <c r="I25" s="16">
        <v>30446</v>
      </c>
      <c r="J25" s="16">
        <v>44071</v>
      </c>
    </row>
    <row r="26" spans="1:10">
      <c r="A26" t="s">
        <v>1240</v>
      </c>
      <c r="B26" s="17" t="s">
        <v>1250</v>
      </c>
      <c r="C26" s="16">
        <v>10469</v>
      </c>
      <c r="D26" s="16">
        <v>5821</v>
      </c>
      <c r="E26" s="16">
        <v>4648</v>
      </c>
      <c r="F26" s="16">
        <v>0</v>
      </c>
      <c r="G26" s="16">
        <v>9345</v>
      </c>
      <c r="H26" s="16">
        <v>4026</v>
      </c>
      <c r="I26" s="16">
        <v>2978</v>
      </c>
      <c r="J26" s="16">
        <v>2406</v>
      </c>
    </row>
    <row r="27" spans="1:10">
      <c r="A27" t="s">
        <v>123</v>
      </c>
      <c r="B27" s="17" t="s">
        <v>639</v>
      </c>
      <c r="C27" s="16">
        <v>93</v>
      </c>
      <c r="D27" s="16">
        <v>62</v>
      </c>
      <c r="E27" s="16">
        <v>31</v>
      </c>
      <c r="F27" s="16">
        <v>0</v>
      </c>
      <c r="G27" s="16">
        <v>21</v>
      </c>
      <c r="H27" s="16">
        <v>55</v>
      </c>
      <c r="I27" s="16">
        <v>3</v>
      </c>
      <c r="J27" s="16">
        <v>7</v>
      </c>
    </row>
    <row r="28" spans="1:10">
      <c r="A28" t="s">
        <v>125</v>
      </c>
      <c r="B28" s="17" t="s">
        <v>641</v>
      </c>
      <c r="C28" s="16">
        <v>8715</v>
      </c>
      <c r="D28" s="16">
        <v>7479</v>
      </c>
      <c r="E28" s="16">
        <v>1236</v>
      </c>
      <c r="F28" s="16">
        <v>9</v>
      </c>
      <c r="G28" s="16">
        <v>14415</v>
      </c>
      <c r="H28" s="16">
        <v>16936</v>
      </c>
      <c r="I28" s="16">
        <v>4702</v>
      </c>
      <c r="J28" s="16">
        <v>4098</v>
      </c>
    </row>
    <row r="29" spans="1:10">
      <c r="A29" t="s">
        <v>127</v>
      </c>
      <c r="B29" s="17" t="s">
        <v>643</v>
      </c>
      <c r="C29" s="16">
        <v>812</v>
      </c>
      <c r="D29" s="16">
        <v>567</v>
      </c>
      <c r="E29" s="16">
        <v>245</v>
      </c>
      <c r="F29" s="16">
        <v>44</v>
      </c>
      <c r="G29" s="16">
        <v>694</v>
      </c>
      <c r="H29" s="16">
        <v>2487</v>
      </c>
      <c r="I29" s="16">
        <v>67</v>
      </c>
      <c r="J29" s="16">
        <v>189</v>
      </c>
    </row>
    <row r="30" spans="1:10">
      <c r="A30" t="s">
        <v>1304</v>
      </c>
      <c r="B30" s="17" t="s">
        <v>1314</v>
      </c>
      <c r="C30" s="16">
        <v>1657</v>
      </c>
      <c r="D30" s="16">
        <v>1657</v>
      </c>
      <c r="E30" s="16">
        <v>0</v>
      </c>
      <c r="F30" s="16">
        <v>1657</v>
      </c>
      <c r="G30" s="16">
        <v>0</v>
      </c>
      <c r="H30" s="16">
        <v>319</v>
      </c>
      <c r="I30" s="16">
        <v>0</v>
      </c>
      <c r="J30" s="16">
        <v>0</v>
      </c>
    </row>
    <row r="31" spans="1:10">
      <c r="A31" t="s">
        <v>1332</v>
      </c>
      <c r="B31" s="17" t="s">
        <v>1339</v>
      </c>
      <c r="C31" s="16">
        <v>0</v>
      </c>
      <c r="D31" s="16">
        <v>0</v>
      </c>
      <c r="E31" s="16">
        <v>0</v>
      </c>
      <c r="F31" s="16">
        <v>0</v>
      </c>
      <c r="G31" s="16">
        <v>1</v>
      </c>
      <c r="H31" s="16">
        <v>0</v>
      </c>
      <c r="I31" s="16">
        <v>0</v>
      </c>
      <c r="J31" s="16">
        <v>0</v>
      </c>
    </row>
    <row r="32" spans="1:10">
      <c r="A32" t="s">
        <v>130</v>
      </c>
      <c r="B32" s="17" t="s">
        <v>646</v>
      </c>
      <c r="C32" s="16">
        <v>52731</v>
      </c>
      <c r="D32" s="16">
        <v>40730</v>
      </c>
      <c r="E32" s="16">
        <v>12001</v>
      </c>
      <c r="F32" s="16">
        <v>6418</v>
      </c>
      <c r="G32" s="16">
        <v>95745</v>
      </c>
      <c r="H32" s="16">
        <v>138525</v>
      </c>
      <c r="I32" s="16">
        <v>18633</v>
      </c>
      <c r="J32" s="16">
        <v>35896</v>
      </c>
    </row>
    <row r="33" spans="1:10">
      <c r="A33" t="s">
        <v>133</v>
      </c>
      <c r="B33" s="17" t="s">
        <v>649</v>
      </c>
      <c r="C33" s="16">
        <v>3156</v>
      </c>
      <c r="D33" s="16">
        <v>1012</v>
      </c>
      <c r="E33" s="16">
        <v>2144</v>
      </c>
      <c r="F33" s="16">
        <v>76</v>
      </c>
      <c r="G33" s="16">
        <v>2716</v>
      </c>
      <c r="H33" s="16">
        <v>4596</v>
      </c>
      <c r="I33" s="16">
        <v>79</v>
      </c>
      <c r="J33" s="16">
        <v>1125</v>
      </c>
    </row>
    <row r="34" spans="1:10">
      <c r="A34" t="s">
        <v>154</v>
      </c>
      <c r="B34" s="17" t="s">
        <v>671</v>
      </c>
      <c r="C34" s="16">
        <v>3889</v>
      </c>
      <c r="D34" s="16">
        <v>1996</v>
      </c>
      <c r="E34" s="16">
        <v>1893</v>
      </c>
      <c r="F34" s="16">
        <v>0</v>
      </c>
      <c r="G34" s="16">
        <v>5484</v>
      </c>
      <c r="H34" s="16">
        <v>9817</v>
      </c>
      <c r="I34" s="16">
        <v>816</v>
      </c>
      <c r="J34" s="16">
        <v>2615</v>
      </c>
    </row>
    <row r="35" spans="1:10">
      <c r="A35" t="s">
        <v>157</v>
      </c>
      <c r="B35" s="17" t="s">
        <v>674</v>
      </c>
      <c r="C35" s="16">
        <v>2440</v>
      </c>
      <c r="D35" s="16">
        <v>1430</v>
      </c>
      <c r="E35" s="16">
        <v>1010</v>
      </c>
      <c r="F35" s="16">
        <v>0</v>
      </c>
      <c r="G35" s="16">
        <v>1674</v>
      </c>
      <c r="H35" s="16">
        <v>3623</v>
      </c>
      <c r="I35" s="16">
        <v>460</v>
      </c>
      <c r="J35" s="16">
        <v>463</v>
      </c>
    </row>
    <row r="36" spans="1:10">
      <c r="A36" t="s">
        <v>168</v>
      </c>
      <c r="B36" s="17" t="s">
        <v>685</v>
      </c>
      <c r="C36" s="16">
        <v>111</v>
      </c>
      <c r="D36" s="16">
        <v>109</v>
      </c>
      <c r="E36" s="16">
        <v>2</v>
      </c>
      <c r="F36" s="16">
        <v>0</v>
      </c>
      <c r="G36" s="16">
        <v>403</v>
      </c>
      <c r="H36" s="16">
        <v>136</v>
      </c>
      <c r="I36" s="16">
        <v>29</v>
      </c>
      <c r="J36" s="16">
        <v>134</v>
      </c>
    </row>
    <row r="37" spans="1:10">
      <c r="A37" t="s">
        <v>170</v>
      </c>
      <c r="B37" s="17" t="s">
        <v>686</v>
      </c>
      <c r="C37" s="16">
        <v>17765</v>
      </c>
      <c r="D37" s="16">
        <v>2939</v>
      </c>
      <c r="E37" s="16">
        <v>14826</v>
      </c>
      <c r="F37" s="16">
        <v>0</v>
      </c>
      <c r="G37" s="16">
        <v>928</v>
      </c>
      <c r="H37" s="16">
        <v>4931</v>
      </c>
      <c r="I37" s="16">
        <v>25</v>
      </c>
      <c r="J37" s="16">
        <v>279</v>
      </c>
    </row>
    <row r="38" spans="1:10">
      <c r="A38" t="s">
        <v>1216</v>
      </c>
      <c r="B38" s="17" t="s">
        <v>1223</v>
      </c>
      <c r="C38" s="16">
        <v>875</v>
      </c>
      <c r="D38" s="16">
        <v>757</v>
      </c>
      <c r="E38" s="16">
        <v>118</v>
      </c>
      <c r="F38" s="16">
        <v>0</v>
      </c>
      <c r="G38" s="16">
        <v>486</v>
      </c>
      <c r="H38" s="16">
        <v>199</v>
      </c>
      <c r="I38" s="16">
        <v>225</v>
      </c>
      <c r="J38" s="16">
        <v>75</v>
      </c>
    </row>
    <row r="39" spans="1:10">
      <c r="A39" t="s">
        <v>182</v>
      </c>
      <c r="B39" s="17" t="s">
        <v>698</v>
      </c>
      <c r="C39" s="16">
        <v>56017</v>
      </c>
      <c r="D39" s="16">
        <v>36198</v>
      </c>
      <c r="E39" s="16">
        <v>19819</v>
      </c>
      <c r="F39" s="16">
        <v>0</v>
      </c>
      <c r="G39" s="16">
        <v>111360</v>
      </c>
      <c r="H39" s="16">
        <v>503668</v>
      </c>
      <c r="I39" s="16">
        <v>28748</v>
      </c>
      <c r="J39" s="16">
        <v>33290</v>
      </c>
    </row>
    <row r="40" spans="1:10">
      <c r="A40" t="s">
        <v>184</v>
      </c>
      <c r="B40" s="17" t="s">
        <v>699</v>
      </c>
      <c r="C40" s="16">
        <v>2576</v>
      </c>
      <c r="D40" s="16">
        <v>1633</v>
      </c>
      <c r="E40" s="16">
        <v>943</v>
      </c>
      <c r="F40" s="16">
        <v>0</v>
      </c>
      <c r="G40" s="16">
        <v>6428</v>
      </c>
      <c r="H40" s="16">
        <v>4795</v>
      </c>
      <c r="I40" s="16">
        <v>974</v>
      </c>
      <c r="J40" s="16">
        <v>1970</v>
      </c>
    </row>
    <row r="41" spans="1:10">
      <c r="A41" t="s">
        <v>493</v>
      </c>
      <c r="B41" s="17" t="s">
        <v>956</v>
      </c>
      <c r="C41" s="16">
        <v>633991</v>
      </c>
      <c r="D41" s="16">
        <v>633949</v>
      </c>
      <c r="E41" s="16">
        <v>42</v>
      </c>
      <c r="F41" s="16">
        <v>633991</v>
      </c>
      <c r="G41" s="16">
        <v>0</v>
      </c>
      <c r="H41" s="16">
        <v>1525470</v>
      </c>
      <c r="I41" s="16">
        <v>0</v>
      </c>
      <c r="J41" s="16">
        <v>0</v>
      </c>
    </row>
    <row r="42" spans="1:10">
      <c r="A42" t="s">
        <v>978</v>
      </c>
      <c r="B42" s="17" t="s">
        <v>987</v>
      </c>
      <c r="C42" s="16">
        <v>10656</v>
      </c>
      <c r="D42" s="16">
        <v>882</v>
      </c>
      <c r="E42" s="16">
        <v>9774</v>
      </c>
      <c r="F42" s="16">
        <v>0</v>
      </c>
      <c r="G42" s="16">
        <v>10701</v>
      </c>
      <c r="H42" s="16">
        <v>47544</v>
      </c>
      <c r="I42" s="16">
        <v>2035</v>
      </c>
      <c r="J42" s="16">
        <v>1888</v>
      </c>
    </row>
    <row r="43" spans="1:10">
      <c r="A43" t="s">
        <v>979</v>
      </c>
      <c r="B43" s="17" t="s">
        <v>989</v>
      </c>
      <c r="C43" s="16">
        <v>9</v>
      </c>
      <c r="D43" s="16">
        <v>2</v>
      </c>
      <c r="E43" s="16">
        <v>7</v>
      </c>
      <c r="F43" s="16">
        <v>0</v>
      </c>
      <c r="G43" s="16">
        <v>5</v>
      </c>
      <c r="H43" s="16">
        <v>35</v>
      </c>
      <c r="I43" s="16">
        <v>0</v>
      </c>
      <c r="J43" s="16">
        <v>4</v>
      </c>
    </row>
    <row r="44" spans="1:10">
      <c r="A44" t="s">
        <v>1045</v>
      </c>
      <c r="B44" s="17" t="s">
        <v>1046</v>
      </c>
      <c r="C44" s="16">
        <v>6255</v>
      </c>
      <c r="D44" s="16">
        <v>3897</v>
      </c>
      <c r="E44" s="16">
        <v>2358</v>
      </c>
      <c r="F44" s="16">
        <v>0</v>
      </c>
      <c r="G44" s="16">
        <v>6989</v>
      </c>
      <c r="H44" s="16">
        <v>6451</v>
      </c>
      <c r="I44" s="16">
        <v>2057</v>
      </c>
      <c r="J44" s="16">
        <v>2310</v>
      </c>
    </row>
    <row r="45" spans="1:10">
      <c r="A45" t="s">
        <v>1049</v>
      </c>
      <c r="B45" s="17" t="s">
        <v>1050</v>
      </c>
      <c r="C45" s="16">
        <v>3007</v>
      </c>
      <c r="D45" s="16">
        <v>1753</v>
      </c>
      <c r="E45" s="16">
        <v>1254</v>
      </c>
      <c r="F45" s="16">
        <v>0</v>
      </c>
      <c r="G45" s="16">
        <v>2046</v>
      </c>
      <c r="H45" s="16">
        <v>3784</v>
      </c>
      <c r="I45" s="16">
        <v>420</v>
      </c>
      <c r="J45" s="16">
        <v>541</v>
      </c>
    </row>
    <row r="46" spans="1:10">
      <c r="A46" t="s">
        <v>1155</v>
      </c>
      <c r="B46" s="17" t="s">
        <v>1164</v>
      </c>
      <c r="C46" s="16">
        <v>47</v>
      </c>
      <c r="D46" s="16">
        <v>25</v>
      </c>
      <c r="E46" s="16">
        <v>22</v>
      </c>
      <c r="F46" s="16">
        <v>0</v>
      </c>
      <c r="G46" s="16">
        <v>16</v>
      </c>
      <c r="H46" s="16">
        <v>109</v>
      </c>
      <c r="I46" s="16">
        <v>4</v>
      </c>
      <c r="J46" s="16">
        <v>11</v>
      </c>
    </row>
    <row r="47" spans="1:10">
      <c r="A47" t="s">
        <v>1180</v>
      </c>
      <c r="B47" s="17" t="s">
        <v>1191</v>
      </c>
      <c r="C47" s="16">
        <v>2207</v>
      </c>
      <c r="D47" s="16">
        <v>1883</v>
      </c>
      <c r="E47" s="16">
        <v>324</v>
      </c>
      <c r="F47" s="16">
        <v>0</v>
      </c>
      <c r="G47" s="16">
        <v>6802</v>
      </c>
      <c r="H47" s="16">
        <v>953</v>
      </c>
      <c r="I47" s="16">
        <v>1109</v>
      </c>
      <c r="J47" s="16">
        <v>1561</v>
      </c>
    </row>
    <row r="48" spans="1:10">
      <c r="A48" t="s">
        <v>1182</v>
      </c>
      <c r="B48" s="17" t="s">
        <v>1192</v>
      </c>
      <c r="C48" s="16">
        <v>5</v>
      </c>
      <c r="D48" s="16">
        <v>4</v>
      </c>
      <c r="E48" s="16">
        <v>1</v>
      </c>
      <c r="F48" s="16">
        <v>0</v>
      </c>
      <c r="G48" s="16">
        <v>8</v>
      </c>
      <c r="H48" s="16">
        <v>15</v>
      </c>
      <c r="I48" s="16">
        <v>0</v>
      </c>
      <c r="J48" s="16">
        <v>4</v>
      </c>
    </row>
    <row r="49" spans="1:10">
      <c r="A49" t="s">
        <v>1206</v>
      </c>
      <c r="B49" s="17" t="s">
        <v>1209</v>
      </c>
      <c r="C49" s="16">
        <v>42003</v>
      </c>
      <c r="D49" s="16">
        <v>34484</v>
      </c>
      <c r="E49" s="16">
        <v>7519</v>
      </c>
      <c r="F49" s="16">
        <v>20368</v>
      </c>
      <c r="G49" s="16">
        <v>55432</v>
      </c>
      <c r="H49" s="16">
        <v>107149</v>
      </c>
      <c r="I49" s="16">
        <v>10857</v>
      </c>
      <c r="J49" s="16">
        <v>16274</v>
      </c>
    </row>
    <row r="50" spans="1:10">
      <c r="A50" t="s">
        <v>1286</v>
      </c>
      <c r="B50" s="17" t="s">
        <v>1288</v>
      </c>
      <c r="C50" s="16">
        <v>6192</v>
      </c>
      <c r="D50" s="16">
        <v>6192</v>
      </c>
      <c r="E50" s="16">
        <v>0</v>
      </c>
      <c r="F50" s="16">
        <v>6192</v>
      </c>
      <c r="G50" s="16">
        <v>0</v>
      </c>
      <c r="H50" s="16">
        <v>1681</v>
      </c>
      <c r="I50" s="16">
        <v>0</v>
      </c>
      <c r="J50" s="16">
        <v>0</v>
      </c>
    </row>
    <row r="51" spans="1:10">
      <c r="A51" t="s">
        <v>1305</v>
      </c>
      <c r="B51" s="17" t="s">
        <v>1315</v>
      </c>
      <c r="C51" s="16">
        <v>25258</v>
      </c>
      <c r="D51" s="16">
        <v>22941</v>
      </c>
      <c r="E51" s="16">
        <v>2317</v>
      </c>
      <c r="F51" s="16">
        <v>0</v>
      </c>
      <c r="G51" s="16">
        <v>83093</v>
      </c>
      <c r="H51" s="16">
        <v>110904</v>
      </c>
      <c r="I51" s="16">
        <v>38519</v>
      </c>
      <c r="J51" s="16">
        <v>15840</v>
      </c>
    </row>
    <row r="52" spans="1:10">
      <c r="A52" t="s">
        <v>186</v>
      </c>
      <c r="B52" s="17" t="s">
        <v>700</v>
      </c>
      <c r="C52" s="16">
        <v>4034</v>
      </c>
      <c r="D52" s="16">
        <v>2548</v>
      </c>
      <c r="E52" s="16">
        <v>1486</v>
      </c>
      <c r="F52" s="16">
        <v>91</v>
      </c>
      <c r="G52" s="16">
        <v>14069</v>
      </c>
      <c r="H52" s="16">
        <v>12926</v>
      </c>
      <c r="I52" s="16">
        <v>3284</v>
      </c>
      <c r="J52" s="16">
        <v>3988</v>
      </c>
    </row>
    <row r="53" spans="1:10">
      <c r="A53" t="s">
        <v>188</v>
      </c>
      <c r="B53" s="17" t="s">
        <v>702</v>
      </c>
      <c r="C53" s="16">
        <v>7851</v>
      </c>
      <c r="D53" s="16">
        <v>5482</v>
      </c>
      <c r="E53" s="16">
        <v>2369</v>
      </c>
      <c r="F53" s="16">
        <v>0</v>
      </c>
      <c r="G53" s="16">
        <v>14559</v>
      </c>
      <c r="H53" s="16">
        <v>15305</v>
      </c>
      <c r="I53" s="16">
        <v>3783</v>
      </c>
      <c r="J53" s="16">
        <v>4390</v>
      </c>
    </row>
    <row r="54" spans="1:10">
      <c r="A54" t="s">
        <v>190</v>
      </c>
      <c r="B54" s="17" t="s">
        <v>704</v>
      </c>
      <c r="C54" s="16">
        <v>341</v>
      </c>
      <c r="D54" s="16">
        <v>89</v>
      </c>
      <c r="E54" s="16">
        <v>252</v>
      </c>
      <c r="F54" s="16">
        <v>0</v>
      </c>
      <c r="G54" s="16">
        <v>24</v>
      </c>
      <c r="H54" s="16">
        <v>172</v>
      </c>
      <c r="I54" s="16">
        <v>0</v>
      </c>
      <c r="J54" s="16">
        <v>4</v>
      </c>
    </row>
    <row r="55" spans="1:10">
      <c r="A55" t="s">
        <v>1334</v>
      </c>
      <c r="B55" s="17" t="s">
        <v>1341</v>
      </c>
      <c r="C55" s="16">
        <v>0</v>
      </c>
      <c r="D55" s="16">
        <v>0</v>
      </c>
      <c r="E55" s="16">
        <v>0</v>
      </c>
      <c r="F55" s="16">
        <v>0</v>
      </c>
      <c r="G55" s="16">
        <v>1</v>
      </c>
      <c r="H55" s="16">
        <v>0</v>
      </c>
      <c r="I55" s="16">
        <v>0</v>
      </c>
      <c r="J55" s="16">
        <v>0</v>
      </c>
    </row>
    <row r="56" spans="1:10">
      <c r="A56" t="s">
        <v>484</v>
      </c>
      <c r="B56" s="17" t="s">
        <v>706</v>
      </c>
      <c r="C56" s="16">
        <v>597</v>
      </c>
      <c r="D56" s="16">
        <v>253</v>
      </c>
      <c r="E56" s="16">
        <v>344</v>
      </c>
      <c r="F56" s="16">
        <v>0</v>
      </c>
      <c r="G56" s="16">
        <v>237</v>
      </c>
      <c r="H56" s="16">
        <v>553</v>
      </c>
      <c r="I56" s="16">
        <v>51</v>
      </c>
      <c r="J56" s="16">
        <v>75</v>
      </c>
    </row>
    <row r="57" spans="1:10">
      <c r="A57" t="s">
        <v>192</v>
      </c>
      <c r="B57" s="17" t="s">
        <v>708</v>
      </c>
      <c r="C57" s="16">
        <v>7205</v>
      </c>
      <c r="D57" s="16">
        <v>4984</v>
      </c>
      <c r="E57" s="16">
        <v>2221</v>
      </c>
      <c r="F57" s="16">
        <v>0</v>
      </c>
      <c r="G57" s="16">
        <v>13675</v>
      </c>
      <c r="H57" s="16">
        <v>14972</v>
      </c>
      <c r="I57" s="16">
        <v>2932</v>
      </c>
      <c r="J57" s="16">
        <v>4685</v>
      </c>
    </row>
    <row r="58" spans="1:10">
      <c r="A58" t="s">
        <v>194</v>
      </c>
      <c r="B58" s="17" t="s">
        <v>710</v>
      </c>
      <c r="C58" s="16">
        <v>16737</v>
      </c>
      <c r="D58" s="16">
        <v>9960</v>
      </c>
      <c r="E58" s="16">
        <v>6777</v>
      </c>
      <c r="F58" s="16">
        <v>0</v>
      </c>
      <c r="G58" s="16">
        <v>26579</v>
      </c>
      <c r="H58" s="16">
        <v>16669</v>
      </c>
      <c r="I58" s="16">
        <v>9151</v>
      </c>
      <c r="J58" s="16">
        <v>7540</v>
      </c>
    </row>
    <row r="59" spans="1:10">
      <c r="A59" t="s">
        <v>197</v>
      </c>
      <c r="B59" s="17" t="s">
        <v>712</v>
      </c>
      <c r="C59" s="16">
        <v>7040</v>
      </c>
      <c r="D59" s="16">
        <v>6005</v>
      </c>
      <c r="E59" s="16">
        <v>1035</v>
      </c>
      <c r="F59" s="16">
        <v>0</v>
      </c>
      <c r="G59" s="16">
        <v>17389</v>
      </c>
      <c r="H59" s="16">
        <v>23218</v>
      </c>
      <c r="I59" s="16">
        <v>5147</v>
      </c>
      <c r="J59" s="16">
        <v>6226</v>
      </c>
    </row>
    <row r="60" spans="1:10">
      <c r="A60" t="s">
        <v>200</v>
      </c>
      <c r="B60" s="17" t="s">
        <v>714</v>
      </c>
      <c r="C60" s="16">
        <v>8330</v>
      </c>
      <c r="D60" s="16">
        <v>4671</v>
      </c>
      <c r="E60" s="16">
        <v>3659</v>
      </c>
      <c r="F60" s="16">
        <v>0</v>
      </c>
      <c r="G60" s="16">
        <v>10169</v>
      </c>
      <c r="H60" s="16">
        <v>12044</v>
      </c>
      <c r="I60" s="16">
        <v>2104</v>
      </c>
      <c r="J60" s="16">
        <v>3411</v>
      </c>
    </row>
    <row r="61" spans="1:10">
      <c r="A61" t="s">
        <v>202</v>
      </c>
      <c r="B61" s="17" t="s">
        <v>716</v>
      </c>
      <c r="C61" s="16">
        <v>1883</v>
      </c>
      <c r="D61" s="16">
        <v>1441</v>
      </c>
      <c r="E61" s="16">
        <v>442</v>
      </c>
      <c r="F61" s="16">
        <v>0</v>
      </c>
      <c r="G61" s="16">
        <v>4324</v>
      </c>
      <c r="H61" s="16">
        <v>4961</v>
      </c>
      <c r="I61" s="16">
        <v>746</v>
      </c>
      <c r="J61" s="16">
        <v>1558</v>
      </c>
    </row>
    <row r="62" spans="1:10">
      <c r="A62" t="s">
        <v>204</v>
      </c>
      <c r="B62" s="17" t="s">
        <v>717</v>
      </c>
      <c r="C62" s="16">
        <v>603</v>
      </c>
      <c r="D62" s="16">
        <v>334</v>
      </c>
      <c r="E62" s="16">
        <v>269</v>
      </c>
      <c r="F62" s="16">
        <v>0</v>
      </c>
      <c r="G62" s="16">
        <v>820</v>
      </c>
      <c r="H62" s="16">
        <v>1126</v>
      </c>
      <c r="I62" s="16">
        <v>280</v>
      </c>
      <c r="J62" s="16">
        <v>236</v>
      </c>
    </row>
    <row r="63" spans="1:10">
      <c r="A63" t="s">
        <v>1173</v>
      </c>
      <c r="B63" s="17" t="s">
        <v>1175</v>
      </c>
      <c r="C63" s="16">
        <v>137</v>
      </c>
      <c r="D63" s="16">
        <v>59</v>
      </c>
      <c r="E63" s="16">
        <v>78</v>
      </c>
      <c r="F63" s="16">
        <v>0</v>
      </c>
      <c r="G63" s="16">
        <v>193</v>
      </c>
      <c r="H63" s="16">
        <v>173</v>
      </c>
      <c r="I63" s="16">
        <v>38</v>
      </c>
      <c r="J63" s="16">
        <v>48</v>
      </c>
    </row>
    <row r="64" spans="1:10">
      <c r="A64" t="s">
        <v>206</v>
      </c>
      <c r="B64" s="17" t="s">
        <v>718</v>
      </c>
      <c r="C64" s="16">
        <v>4029</v>
      </c>
      <c r="D64" s="16">
        <v>2639</v>
      </c>
      <c r="E64" s="16">
        <v>1390</v>
      </c>
      <c r="F64" s="16">
        <v>0</v>
      </c>
      <c r="G64" s="16">
        <v>6079</v>
      </c>
      <c r="H64" s="16">
        <v>8878</v>
      </c>
      <c r="I64" s="16">
        <v>1252</v>
      </c>
      <c r="J64" s="16">
        <v>2173</v>
      </c>
    </row>
    <row r="65" spans="1:10">
      <c r="A65" t="s">
        <v>208</v>
      </c>
      <c r="B65" s="17" t="s">
        <v>720</v>
      </c>
      <c r="C65" s="16">
        <v>1014</v>
      </c>
      <c r="D65" s="16">
        <v>640</v>
      </c>
      <c r="E65" s="16">
        <v>374</v>
      </c>
      <c r="F65" s="16">
        <v>0</v>
      </c>
      <c r="G65" s="16">
        <v>2194</v>
      </c>
      <c r="H65" s="16">
        <v>2624</v>
      </c>
      <c r="I65" s="16">
        <v>425</v>
      </c>
      <c r="J65" s="16">
        <v>782</v>
      </c>
    </row>
    <row r="66" spans="1:10">
      <c r="A66" t="s">
        <v>210</v>
      </c>
      <c r="B66" s="17" t="s">
        <v>722</v>
      </c>
      <c r="C66" s="16">
        <v>2732</v>
      </c>
      <c r="D66" s="16">
        <v>1900</v>
      </c>
      <c r="E66" s="16">
        <v>832</v>
      </c>
      <c r="F66" s="16">
        <v>0</v>
      </c>
      <c r="G66" s="16">
        <v>5387</v>
      </c>
      <c r="H66" s="16">
        <v>6956</v>
      </c>
      <c r="I66" s="16">
        <v>1165</v>
      </c>
      <c r="J66" s="16">
        <v>1958</v>
      </c>
    </row>
    <row r="67" spans="1:10">
      <c r="A67" t="s">
        <v>212</v>
      </c>
      <c r="B67" s="17" t="s">
        <v>723</v>
      </c>
      <c r="C67" s="16">
        <v>15842</v>
      </c>
      <c r="D67" s="16">
        <v>9957</v>
      </c>
      <c r="E67" s="16">
        <v>5885</v>
      </c>
      <c r="F67" s="16">
        <v>1</v>
      </c>
      <c r="G67" s="16">
        <v>27007</v>
      </c>
      <c r="H67" s="16">
        <v>38838</v>
      </c>
      <c r="I67" s="16">
        <v>6283</v>
      </c>
      <c r="J67" s="16">
        <v>9557</v>
      </c>
    </row>
    <row r="68" spans="1:10">
      <c r="A68" t="s">
        <v>214</v>
      </c>
      <c r="B68" s="17" t="s">
        <v>724</v>
      </c>
      <c r="C68" s="16">
        <v>19986</v>
      </c>
      <c r="D68" s="16">
        <v>13691</v>
      </c>
      <c r="E68" s="16">
        <v>6295</v>
      </c>
      <c r="F68" s="16">
        <v>0</v>
      </c>
      <c r="G68" s="16">
        <v>38489</v>
      </c>
      <c r="H68" s="16">
        <v>49251</v>
      </c>
      <c r="I68" s="16">
        <v>9339</v>
      </c>
      <c r="J68" s="16">
        <v>12778</v>
      </c>
    </row>
    <row r="69" spans="1:10">
      <c r="A69" t="s">
        <v>216</v>
      </c>
      <c r="B69" s="17" t="s">
        <v>726</v>
      </c>
      <c r="C69" s="16">
        <v>1476</v>
      </c>
      <c r="D69" s="16">
        <v>1030</v>
      </c>
      <c r="E69" s="16">
        <v>446</v>
      </c>
      <c r="F69" s="16">
        <v>0</v>
      </c>
      <c r="G69" s="16">
        <v>3301</v>
      </c>
      <c r="H69" s="16">
        <v>4172</v>
      </c>
      <c r="I69" s="16">
        <v>837</v>
      </c>
      <c r="J69" s="16">
        <v>1105</v>
      </c>
    </row>
    <row r="70" spans="1:10">
      <c r="A70" t="s">
        <v>218</v>
      </c>
      <c r="B70" s="17" t="s">
        <v>727</v>
      </c>
      <c r="C70" s="16">
        <v>11308</v>
      </c>
      <c r="D70" s="16">
        <v>6251</v>
      </c>
      <c r="E70" s="16">
        <v>5057</v>
      </c>
      <c r="F70" s="16">
        <v>0</v>
      </c>
      <c r="G70" s="16">
        <v>16620</v>
      </c>
      <c r="H70" s="16">
        <v>26404</v>
      </c>
      <c r="I70" s="16">
        <v>4003</v>
      </c>
      <c r="J70" s="16">
        <v>5803</v>
      </c>
    </row>
    <row r="71" spans="1:10">
      <c r="A71" t="s">
        <v>220</v>
      </c>
      <c r="B71" s="17" t="s">
        <v>729</v>
      </c>
      <c r="C71" s="16">
        <v>4103</v>
      </c>
      <c r="D71" s="16">
        <v>3260</v>
      </c>
      <c r="E71" s="16">
        <v>843</v>
      </c>
      <c r="F71" s="16">
        <v>0</v>
      </c>
      <c r="G71" s="16">
        <v>7995</v>
      </c>
      <c r="H71" s="16">
        <v>11001</v>
      </c>
      <c r="I71" s="16">
        <v>1933</v>
      </c>
      <c r="J71" s="16">
        <v>2792</v>
      </c>
    </row>
    <row r="72" spans="1:10">
      <c r="A72" t="s">
        <v>222</v>
      </c>
      <c r="B72" s="17" t="s">
        <v>730</v>
      </c>
      <c r="C72" s="16">
        <v>2099</v>
      </c>
      <c r="D72" s="16">
        <v>1562</v>
      </c>
      <c r="E72" s="16">
        <v>537</v>
      </c>
      <c r="F72" s="16">
        <v>0</v>
      </c>
      <c r="G72" s="16">
        <v>3484</v>
      </c>
      <c r="H72" s="16">
        <v>6099</v>
      </c>
      <c r="I72" s="16">
        <v>745</v>
      </c>
      <c r="J72" s="16">
        <v>1404</v>
      </c>
    </row>
    <row r="73" spans="1:10">
      <c r="A73" t="s">
        <v>224</v>
      </c>
      <c r="B73" s="17" t="s">
        <v>732</v>
      </c>
      <c r="C73" s="16">
        <v>1353</v>
      </c>
      <c r="D73" s="16">
        <v>1064</v>
      </c>
      <c r="E73" s="16">
        <v>289</v>
      </c>
      <c r="F73" s="16">
        <v>0</v>
      </c>
      <c r="G73" s="16">
        <v>2437</v>
      </c>
      <c r="H73" s="16">
        <v>2338</v>
      </c>
      <c r="I73" s="16">
        <v>570</v>
      </c>
      <c r="J73" s="16">
        <v>768</v>
      </c>
    </row>
    <row r="74" spans="1:10">
      <c r="A74" t="s">
        <v>226</v>
      </c>
      <c r="B74" s="17" t="s">
        <v>734</v>
      </c>
      <c r="C74" s="16">
        <v>1004</v>
      </c>
      <c r="D74" s="16">
        <v>668</v>
      </c>
      <c r="E74" s="16">
        <v>336</v>
      </c>
      <c r="F74" s="16">
        <v>0</v>
      </c>
      <c r="G74" s="16">
        <v>1572</v>
      </c>
      <c r="H74" s="16">
        <v>2795</v>
      </c>
      <c r="I74" s="16">
        <v>403</v>
      </c>
      <c r="J74" s="16">
        <v>526</v>
      </c>
    </row>
    <row r="75" spans="1:10">
      <c r="A75" t="s">
        <v>228</v>
      </c>
      <c r="B75" s="17" t="s">
        <v>735</v>
      </c>
      <c r="C75" s="16">
        <v>1688</v>
      </c>
      <c r="D75" s="16">
        <v>1250</v>
      </c>
      <c r="E75" s="16">
        <v>438</v>
      </c>
      <c r="F75" s="16">
        <v>0</v>
      </c>
      <c r="G75" s="16">
        <v>3855</v>
      </c>
      <c r="H75" s="16">
        <v>5092</v>
      </c>
      <c r="I75" s="16">
        <v>645</v>
      </c>
      <c r="J75" s="16">
        <v>1349</v>
      </c>
    </row>
    <row r="76" spans="1:10">
      <c r="A76" t="s">
        <v>230</v>
      </c>
      <c r="B76" s="17" t="s">
        <v>736</v>
      </c>
      <c r="C76" s="16">
        <v>1836</v>
      </c>
      <c r="D76" s="16">
        <v>1601</v>
      </c>
      <c r="E76" s="16">
        <v>235</v>
      </c>
      <c r="F76" s="16">
        <v>0</v>
      </c>
      <c r="G76" s="16">
        <v>4924</v>
      </c>
      <c r="H76" s="16">
        <v>8350</v>
      </c>
      <c r="I76" s="16">
        <v>817</v>
      </c>
      <c r="J76" s="16">
        <v>2151</v>
      </c>
    </row>
    <row r="77" spans="1:10">
      <c r="A77" t="s">
        <v>232</v>
      </c>
      <c r="B77" s="17" t="s">
        <v>737</v>
      </c>
      <c r="C77" s="16">
        <v>466</v>
      </c>
      <c r="D77" s="16">
        <v>345</v>
      </c>
      <c r="E77" s="16">
        <v>121</v>
      </c>
      <c r="F77" s="16">
        <v>0</v>
      </c>
      <c r="G77" s="16">
        <v>1462</v>
      </c>
      <c r="H77" s="16">
        <v>2301</v>
      </c>
      <c r="I77" s="16">
        <v>175</v>
      </c>
      <c r="J77" s="16">
        <v>536</v>
      </c>
    </row>
    <row r="78" spans="1:10">
      <c r="A78" t="s">
        <v>234</v>
      </c>
      <c r="B78" s="17" t="s">
        <v>738</v>
      </c>
      <c r="C78" s="16">
        <v>1916</v>
      </c>
      <c r="D78" s="16">
        <v>1268</v>
      </c>
      <c r="E78" s="16">
        <v>648</v>
      </c>
      <c r="F78" s="16">
        <v>0</v>
      </c>
      <c r="G78" s="16">
        <v>3873</v>
      </c>
      <c r="H78" s="16">
        <v>5692</v>
      </c>
      <c r="I78" s="16">
        <v>838</v>
      </c>
      <c r="J78" s="16">
        <v>1286</v>
      </c>
    </row>
    <row r="79" spans="1:10">
      <c r="A79" t="s">
        <v>236</v>
      </c>
      <c r="B79" s="17" t="s">
        <v>739</v>
      </c>
      <c r="C79" s="16">
        <v>3616</v>
      </c>
      <c r="D79" s="16">
        <v>2014</v>
      </c>
      <c r="E79" s="16">
        <v>1602</v>
      </c>
      <c r="F79" s="16">
        <v>0</v>
      </c>
      <c r="G79" s="16">
        <v>4867</v>
      </c>
      <c r="H79" s="16">
        <v>7874</v>
      </c>
      <c r="I79" s="16">
        <v>1172</v>
      </c>
      <c r="J79" s="16">
        <v>1766</v>
      </c>
    </row>
    <row r="80" spans="1:10">
      <c r="A80" t="s">
        <v>238</v>
      </c>
      <c r="B80" s="17" t="s">
        <v>740</v>
      </c>
      <c r="C80" s="16">
        <v>63176</v>
      </c>
      <c r="D80" s="16">
        <v>42218</v>
      </c>
      <c r="E80" s="16">
        <v>20958</v>
      </c>
      <c r="F80" s="16">
        <v>0</v>
      </c>
      <c r="G80" s="16">
        <v>131559</v>
      </c>
      <c r="H80" s="16">
        <v>152343</v>
      </c>
      <c r="I80" s="16">
        <v>30693</v>
      </c>
      <c r="J80" s="16">
        <v>46019</v>
      </c>
    </row>
    <row r="81" spans="1:10">
      <c r="A81" t="s">
        <v>241</v>
      </c>
      <c r="B81" s="17" t="s">
        <v>743</v>
      </c>
      <c r="C81" s="16">
        <v>61706</v>
      </c>
      <c r="D81" s="16">
        <v>38926</v>
      </c>
      <c r="E81" s="16">
        <v>22780</v>
      </c>
      <c r="F81" s="16">
        <v>0</v>
      </c>
      <c r="G81" s="16">
        <v>100636</v>
      </c>
      <c r="H81" s="16">
        <v>87072</v>
      </c>
      <c r="I81" s="16">
        <v>27248</v>
      </c>
      <c r="J81" s="16">
        <v>31886</v>
      </c>
    </row>
    <row r="82" spans="1:10">
      <c r="A82" t="s">
        <v>246</v>
      </c>
      <c r="B82" s="17" t="s">
        <v>748</v>
      </c>
      <c r="C82" s="16">
        <v>11294</v>
      </c>
      <c r="D82" s="16">
        <v>6324</v>
      </c>
      <c r="E82" s="16">
        <v>4970</v>
      </c>
      <c r="F82" s="16">
        <v>0</v>
      </c>
      <c r="G82" s="16">
        <v>13657</v>
      </c>
      <c r="H82" s="16">
        <v>13534</v>
      </c>
      <c r="I82" s="16">
        <v>3091</v>
      </c>
      <c r="J82" s="16">
        <v>4438</v>
      </c>
    </row>
    <row r="83" spans="1:10">
      <c r="A83" t="s">
        <v>250</v>
      </c>
      <c r="B83" s="17" t="s">
        <v>752</v>
      </c>
      <c r="C83" s="16">
        <v>109864</v>
      </c>
      <c r="D83" s="16">
        <v>67170</v>
      </c>
      <c r="E83" s="16">
        <v>42694</v>
      </c>
      <c r="F83" s="16">
        <v>0</v>
      </c>
      <c r="G83" s="16">
        <v>133553</v>
      </c>
      <c r="H83" s="16">
        <v>116987</v>
      </c>
      <c r="I83" s="16">
        <v>39463</v>
      </c>
      <c r="J83" s="16">
        <v>40336</v>
      </c>
    </row>
    <row r="84" spans="1:10">
      <c r="A84" t="s">
        <v>252</v>
      </c>
      <c r="B84" s="17" t="s">
        <v>754</v>
      </c>
      <c r="C84" s="16">
        <v>134884</v>
      </c>
      <c r="D84" s="16">
        <v>79350</v>
      </c>
      <c r="E84" s="16">
        <v>55534</v>
      </c>
      <c r="F84" s="16">
        <v>0</v>
      </c>
      <c r="G84" s="16">
        <v>119127</v>
      </c>
      <c r="H84" s="16">
        <v>85353</v>
      </c>
      <c r="I84" s="16">
        <v>43588</v>
      </c>
      <c r="J84" s="16">
        <v>30918</v>
      </c>
    </row>
    <row r="85" spans="1:10">
      <c r="A85" t="s">
        <v>254</v>
      </c>
      <c r="B85" s="17" t="s">
        <v>757</v>
      </c>
      <c r="C85" s="16">
        <v>143142</v>
      </c>
      <c r="D85" s="16">
        <v>97463</v>
      </c>
      <c r="E85" s="16">
        <v>45679</v>
      </c>
      <c r="F85" s="16">
        <v>0</v>
      </c>
      <c r="G85" s="16">
        <v>316218</v>
      </c>
      <c r="H85" s="16">
        <v>272494</v>
      </c>
      <c r="I85" s="16">
        <v>88189</v>
      </c>
      <c r="J85" s="16">
        <v>100117</v>
      </c>
    </row>
    <row r="86" spans="1:10">
      <c r="A86" t="s">
        <v>281</v>
      </c>
      <c r="B86" s="17" t="s">
        <v>784</v>
      </c>
      <c r="C86" s="16">
        <v>21643</v>
      </c>
      <c r="D86" s="16">
        <v>12366</v>
      </c>
      <c r="E86" s="16">
        <v>9277</v>
      </c>
      <c r="F86" s="16">
        <v>0</v>
      </c>
      <c r="G86" s="16">
        <v>27649</v>
      </c>
      <c r="H86" s="16">
        <v>29702</v>
      </c>
      <c r="I86" s="16">
        <v>8256</v>
      </c>
      <c r="J86" s="16">
        <v>8426</v>
      </c>
    </row>
    <row r="87" spans="1:10">
      <c r="A87" t="s">
        <v>284</v>
      </c>
      <c r="B87" s="17" t="s">
        <v>786</v>
      </c>
      <c r="C87" s="16">
        <v>87974</v>
      </c>
      <c r="D87" s="16">
        <v>53686</v>
      </c>
      <c r="E87" s="16">
        <v>34288</v>
      </c>
      <c r="F87" s="16">
        <v>0</v>
      </c>
      <c r="G87" s="16">
        <v>111625</v>
      </c>
      <c r="H87" s="16">
        <v>99100</v>
      </c>
      <c r="I87" s="16">
        <v>34140</v>
      </c>
      <c r="J87" s="16">
        <v>34225</v>
      </c>
    </row>
    <row r="88" spans="1:10">
      <c r="A88" t="s">
        <v>288</v>
      </c>
      <c r="B88" s="17" t="s">
        <v>790</v>
      </c>
      <c r="C88" s="16">
        <v>8</v>
      </c>
      <c r="D88" s="16">
        <v>0</v>
      </c>
      <c r="E88" s="16">
        <v>8</v>
      </c>
      <c r="F88" s="16">
        <v>0</v>
      </c>
      <c r="G88" s="16">
        <v>70</v>
      </c>
      <c r="H88" s="16">
        <v>38</v>
      </c>
      <c r="I88" s="16">
        <v>7</v>
      </c>
      <c r="J88" s="16">
        <v>20</v>
      </c>
    </row>
    <row r="89" spans="1:10">
      <c r="A89" t="s">
        <v>292</v>
      </c>
      <c r="B89" s="17" t="s">
        <v>793</v>
      </c>
      <c r="C89" s="16">
        <v>26326</v>
      </c>
      <c r="D89" s="16">
        <v>15819</v>
      </c>
      <c r="E89" s="16">
        <v>10507</v>
      </c>
      <c r="F89" s="16">
        <v>0</v>
      </c>
      <c r="G89" s="16">
        <v>34349</v>
      </c>
      <c r="H89" s="16">
        <v>36950</v>
      </c>
      <c r="I89" s="16">
        <v>9613</v>
      </c>
      <c r="J89" s="16">
        <v>11171</v>
      </c>
    </row>
    <row r="90" spans="1:10">
      <c r="A90" t="s">
        <v>295</v>
      </c>
      <c r="B90" s="17" t="s">
        <v>796</v>
      </c>
      <c r="C90" s="16">
        <v>200</v>
      </c>
      <c r="D90" s="16">
        <v>135</v>
      </c>
      <c r="E90" s="16">
        <v>65</v>
      </c>
      <c r="F90" s="16">
        <v>0</v>
      </c>
      <c r="G90" s="16">
        <v>425</v>
      </c>
      <c r="H90" s="16">
        <v>604</v>
      </c>
      <c r="I90" s="16">
        <v>123</v>
      </c>
      <c r="J90" s="16">
        <v>131</v>
      </c>
    </row>
    <row r="91" spans="1:10">
      <c r="A91" t="s">
        <v>297</v>
      </c>
      <c r="B91" s="17" t="s">
        <v>798</v>
      </c>
      <c r="C91" s="16">
        <v>12516</v>
      </c>
      <c r="D91" s="16">
        <v>9189</v>
      </c>
      <c r="E91" s="16">
        <v>3327</v>
      </c>
      <c r="F91" s="16">
        <v>0</v>
      </c>
      <c r="G91" s="16">
        <v>26023</v>
      </c>
      <c r="H91" s="16">
        <v>21757</v>
      </c>
      <c r="I91" s="16">
        <v>5599</v>
      </c>
      <c r="J91" s="16">
        <v>9449</v>
      </c>
    </row>
    <row r="92" spans="1:10">
      <c r="A92" t="s">
        <v>300</v>
      </c>
      <c r="B92" s="17" t="s">
        <v>801</v>
      </c>
      <c r="C92" s="16">
        <v>7462</v>
      </c>
      <c r="D92" s="16">
        <v>4764</v>
      </c>
      <c r="E92" s="16">
        <v>2698</v>
      </c>
      <c r="F92" s="16">
        <v>0</v>
      </c>
      <c r="G92" s="16">
        <v>13380</v>
      </c>
      <c r="H92" s="16">
        <v>15702</v>
      </c>
      <c r="I92" s="16">
        <v>3243</v>
      </c>
      <c r="J92" s="16">
        <v>4792</v>
      </c>
    </row>
    <row r="93" spans="1:10">
      <c r="A93" t="s">
        <v>302</v>
      </c>
      <c r="B93" s="17" t="s">
        <v>803</v>
      </c>
      <c r="C93" s="16">
        <v>25129</v>
      </c>
      <c r="D93" s="16">
        <v>14098</v>
      </c>
      <c r="E93" s="16">
        <v>11031</v>
      </c>
      <c r="F93" s="16">
        <v>0</v>
      </c>
      <c r="G93" s="16">
        <v>17516</v>
      </c>
      <c r="H93" s="16">
        <v>20132</v>
      </c>
      <c r="I93" s="16">
        <v>4064</v>
      </c>
      <c r="J93" s="16">
        <v>5420</v>
      </c>
    </row>
    <row r="94" spans="1:10">
      <c r="A94" t="s">
        <v>304</v>
      </c>
      <c r="B94" s="17" t="s">
        <v>807</v>
      </c>
      <c r="C94" s="16">
        <v>10363</v>
      </c>
      <c r="D94" s="16">
        <v>4662</v>
      </c>
      <c r="E94" s="16">
        <v>5701</v>
      </c>
      <c r="F94" s="16">
        <v>0</v>
      </c>
      <c r="G94" s="16">
        <v>17600</v>
      </c>
      <c r="H94" s="16">
        <v>19137</v>
      </c>
      <c r="I94" s="16">
        <v>4080</v>
      </c>
      <c r="J94" s="16">
        <v>5297</v>
      </c>
    </row>
    <row r="95" spans="1:10">
      <c r="A95" t="s">
        <v>306</v>
      </c>
      <c r="B95" s="17" t="s">
        <v>808</v>
      </c>
      <c r="C95" s="16">
        <v>303</v>
      </c>
      <c r="D95" s="16">
        <v>183</v>
      </c>
      <c r="E95" s="16">
        <v>120</v>
      </c>
      <c r="F95" s="16">
        <v>0</v>
      </c>
      <c r="G95" s="16">
        <v>998</v>
      </c>
      <c r="H95" s="16">
        <v>1010</v>
      </c>
      <c r="I95" s="16">
        <v>160</v>
      </c>
      <c r="J95" s="16">
        <v>341</v>
      </c>
    </row>
    <row r="96" spans="1:10">
      <c r="A96" t="s">
        <v>308</v>
      </c>
      <c r="B96" s="17" t="s">
        <v>809</v>
      </c>
      <c r="C96" s="16">
        <v>165</v>
      </c>
      <c r="D96" s="16">
        <v>119</v>
      </c>
      <c r="E96" s="16">
        <v>46</v>
      </c>
      <c r="F96" s="16">
        <v>0</v>
      </c>
      <c r="G96" s="16">
        <v>615</v>
      </c>
      <c r="H96" s="16">
        <v>572</v>
      </c>
      <c r="I96" s="16">
        <v>139</v>
      </c>
      <c r="J96" s="16">
        <v>267</v>
      </c>
    </row>
    <row r="97" spans="1:10">
      <c r="A97" t="s">
        <v>310</v>
      </c>
      <c r="B97" s="17" t="s">
        <v>810</v>
      </c>
      <c r="C97" s="16">
        <v>2796</v>
      </c>
      <c r="D97" s="16">
        <v>1717</v>
      </c>
      <c r="E97" s="16">
        <v>1079</v>
      </c>
      <c r="F97" s="16">
        <v>0</v>
      </c>
      <c r="G97" s="16">
        <v>4086</v>
      </c>
      <c r="H97" s="16">
        <v>6066</v>
      </c>
      <c r="I97" s="16">
        <v>939</v>
      </c>
      <c r="J97" s="16">
        <v>1455</v>
      </c>
    </row>
    <row r="98" spans="1:10">
      <c r="A98" t="s">
        <v>312</v>
      </c>
      <c r="B98" s="17" t="s">
        <v>812</v>
      </c>
      <c r="C98" s="16">
        <v>314</v>
      </c>
      <c r="D98" s="16">
        <v>161</v>
      </c>
      <c r="E98" s="16">
        <v>153</v>
      </c>
      <c r="F98" s="16">
        <v>0</v>
      </c>
      <c r="G98" s="16">
        <v>488</v>
      </c>
      <c r="H98" s="16">
        <v>672</v>
      </c>
      <c r="I98" s="16">
        <v>78</v>
      </c>
      <c r="J98" s="16">
        <v>175</v>
      </c>
    </row>
    <row r="99" spans="1:10">
      <c r="A99" t="s">
        <v>314</v>
      </c>
      <c r="B99" s="17" t="s">
        <v>813</v>
      </c>
      <c r="C99" s="16">
        <v>2747</v>
      </c>
      <c r="D99" s="16">
        <v>1028</v>
      </c>
      <c r="E99" s="16">
        <v>1719</v>
      </c>
      <c r="F99" s="16">
        <v>0</v>
      </c>
      <c r="G99" s="16">
        <v>525</v>
      </c>
      <c r="H99" s="16">
        <v>2697</v>
      </c>
      <c r="I99" s="16">
        <v>34</v>
      </c>
      <c r="J99" s="16">
        <v>190</v>
      </c>
    </row>
    <row r="100" spans="1:10">
      <c r="A100" t="s">
        <v>316</v>
      </c>
      <c r="B100" s="17" t="s">
        <v>814</v>
      </c>
      <c r="C100" s="16">
        <v>353</v>
      </c>
      <c r="D100" s="16">
        <v>219</v>
      </c>
      <c r="E100" s="16">
        <v>134</v>
      </c>
      <c r="F100" s="16">
        <v>0</v>
      </c>
      <c r="G100" s="16">
        <v>438</v>
      </c>
      <c r="H100" s="16">
        <v>906</v>
      </c>
      <c r="I100" s="16">
        <v>91</v>
      </c>
      <c r="J100" s="16">
        <v>170</v>
      </c>
    </row>
    <row r="101" spans="1:10">
      <c r="A101" t="s">
        <v>318</v>
      </c>
      <c r="B101" s="17" t="s">
        <v>815</v>
      </c>
      <c r="C101" s="16">
        <v>22099</v>
      </c>
      <c r="D101" s="16">
        <v>11606</v>
      </c>
      <c r="E101" s="16">
        <v>10493</v>
      </c>
      <c r="F101" s="16">
        <v>0</v>
      </c>
      <c r="G101" s="16">
        <v>23344</v>
      </c>
      <c r="H101" s="16">
        <v>22210</v>
      </c>
      <c r="I101" s="16">
        <v>4353</v>
      </c>
      <c r="J101" s="16">
        <v>7552</v>
      </c>
    </row>
    <row r="102" spans="1:10">
      <c r="A102" t="s">
        <v>327</v>
      </c>
      <c r="B102" s="17" t="s">
        <v>824</v>
      </c>
      <c r="C102" s="16">
        <v>146</v>
      </c>
      <c r="D102" s="16">
        <v>75</v>
      </c>
      <c r="E102" s="16">
        <v>71</v>
      </c>
      <c r="F102" s="16">
        <v>0</v>
      </c>
      <c r="G102" s="16">
        <v>99</v>
      </c>
      <c r="H102" s="16">
        <v>47</v>
      </c>
      <c r="I102" s="16">
        <v>35</v>
      </c>
      <c r="J102" s="16">
        <v>29</v>
      </c>
    </row>
    <row r="103" spans="1:10">
      <c r="A103" t="s">
        <v>328</v>
      </c>
      <c r="B103" s="17" t="s">
        <v>825</v>
      </c>
      <c r="C103" s="16">
        <v>7242</v>
      </c>
      <c r="D103" s="16">
        <v>6709</v>
      </c>
      <c r="E103" s="16">
        <v>533</v>
      </c>
      <c r="F103" s="16">
        <v>0</v>
      </c>
      <c r="G103" s="16">
        <v>25593</v>
      </c>
      <c r="H103" s="16">
        <v>26131</v>
      </c>
      <c r="I103" s="16">
        <v>6959</v>
      </c>
      <c r="J103" s="16">
        <v>8448</v>
      </c>
    </row>
    <row r="104" spans="1:10">
      <c r="A104" t="s">
        <v>330</v>
      </c>
      <c r="B104" s="17" t="s">
        <v>827</v>
      </c>
      <c r="C104" s="16">
        <v>1870</v>
      </c>
      <c r="D104" s="16">
        <v>1650</v>
      </c>
      <c r="E104" s="16">
        <v>220</v>
      </c>
      <c r="F104" s="16">
        <v>0</v>
      </c>
      <c r="G104" s="16">
        <v>4664</v>
      </c>
      <c r="H104" s="16">
        <v>5738</v>
      </c>
      <c r="I104" s="16">
        <v>1480</v>
      </c>
      <c r="J104" s="16">
        <v>1715</v>
      </c>
    </row>
    <row r="105" spans="1:10">
      <c r="A105" t="s">
        <v>1184</v>
      </c>
      <c r="B105" s="17" t="s">
        <v>817</v>
      </c>
      <c r="C105" s="16">
        <v>17635</v>
      </c>
      <c r="D105" s="16">
        <v>14640</v>
      </c>
      <c r="E105" s="16">
        <v>2995</v>
      </c>
      <c r="F105" s="16">
        <v>0</v>
      </c>
      <c r="G105" s="16">
        <v>28208</v>
      </c>
      <c r="H105" s="16">
        <v>34588</v>
      </c>
      <c r="I105" s="16">
        <v>8595</v>
      </c>
      <c r="J105" s="16">
        <v>9027</v>
      </c>
    </row>
    <row r="106" spans="1:10">
      <c r="A106" t="s">
        <v>332</v>
      </c>
      <c r="B106" s="17" t="s">
        <v>829</v>
      </c>
      <c r="C106" s="16">
        <v>10840</v>
      </c>
      <c r="D106" s="16">
        <v>5440</v>
      </c>
      <c r="E106" s="16">
        <v>5400</v>
      </c>
      <c r="F106" s="16">
        <v>0</v>
      </c>
      <c r="G106" s="16">
        <v>8298</v>
      </c>
      <c r="H106" s="16">
        <v>8133</v>
      </c>
      <c r="I106" s="16">
        <v>1283</v>
      </c>
      <c r="J106" s="16">
        <v>3201</v>
      </c>
    </row>
    <row r="107" spans="1:10">
      <c r="A107" t="s">
        <v>334</v>
      </c>
      <c r="B107" s="17" t="s">
        <v>830</v>
      </c>
      <c r="C107" s="16">
        <v>939</v>
      </c>
      <c r="D107" s="16">
        <v>727</v>
      </c>
      <c r="E107" s="16">
        <v>212</v>
      </c>
      <c r="F107" s="16">
        <v>0</v>
      </c>
      <c r="G107" s="16">
        <v>3484</v>
      </c>
      <c r="H107" s="16">
        <v>3704</v>
      </c>
      <c r="I107" s="16">
        <v>905</v>
      </c>
      <c r="J107" s="16">
        <v>1050</v>
      </c>
    </row>
    <row r="108" spans="1:10">
      <c r="A108" t="s">
        <v>336</v>
      </c>
      <c r="B108" s="17" t="s">
        <v>832</v>
      </c>
      <c r="C108" s="16">
        <v>572</v>
      </c>
      <c r="D108" s="16">
        <v>316</v>
      </c>
      <c r="E108" s="16">
        <v>256</v>
      </c>
      <c r="F108" s="16">
        <v>0</v>
      </c>
      <c r="G108" s="16">
        <v>828</v>
      </c>
      <c r="H108" s="16">
        <v>725</v>
      </c>
      <c r="I108" s="16">
        <v>189</v>
      </c>
      <c r="J108" s="16">
        <v>281</v>
      </c>
    </row>
    <row r="109" spans="1:10">
      <c r="A109" t="s">
        <v>338</v>
      </c>
      <c r="B109" s="17" t="s">
        <v>833</v>
      </c>
      <c r="C109" s="16">
        <v>1959</v>
      </c>
      <c r="D109" s="16">
        <v>440</v>
      </c>
      <c r="E109" s="16">
        <v>1519</v>
      </c>
      <c r="F109" s="16">
        <v>0</v>
      </c>
      <c r="G109" s="16">
        <v>249</v>
      </c>
      <c r="H109" s="16">
        <v>2416</v>
      </c>
      <c r="I109" s="16">
        <v>10</v>
      </c>
      <c r="J109" s="16">
        <v>59</v>
      </c>
    </row>
    <row r="110" spans="1:10">
      <c r="A110" t="s">
        <v>497</v>
      </c>
      <c r="B110" s="17" t="s">
        <v>961</v>
      </c>
      <c r="C110" s="16">
        <v>17</v>
      </c>
      <c r="D110" s="16">
        <v>12</v>
      </c>
      <c r="E110" s="16">
        <v>5</v>
      </c>
      <c r="F110" s="16">
        <v>0</v>
      </c>
      <c r="G110" s="16">
        <v>344</v>
      </c>
      <c r="H110" s="16">
        <v>461</v>
      </c>
      <c r="I110" s="16">
        <v>82</v>
      </c>
      <c r="J110" s="16">
        <v>146</v>
      </c>
    </row>
    <row r="111" spans="1:10">
      <c r="A111" t="s">
        <v>340</v>
      </c>
      <c r="B111" s="17" t="s">
        <v>835</v>
      </c>
      <c r="C111" s="16">
        <v>5</v>
      </c>
      <c r="D111" s="16">
        <v>4</v>
      </c>
      <c r="E111" s="16">
        <v>1</v>
      </c>
      <c r="F111" s="16">
        <v>0</v>
      </c>
      <c r="G111" s="16">
        <v>6</v>
      </c>
      <c r="H111" s="16">
        <v>23</v>
      </c>
      <c r="I111" s="16">
        <v>3</v>
      </c>
      <c r="J111" s="16">
        <v>3</v>
      </c>
    </row>
    <row r="112" spans="1:10">
      <c r="A112" t="s">
        <v>342</v>
      </c>
      <c r="B112" s="17" t="s">
        <v>836</v>
      </c>
      <c r="C112" s="16">
        <v>45</v>
      </c>
      <c r="D112" s="16">
        <v>21</v>
      </c>
      <c r="E112" s="16">
        <v>24</v>
      </c>
      <c r="F112" s="16">
        <v>0</v>
      </c>
      <c r="G112" s="16">
        <v>38</v>
      </c>
      <c r="H112" s="16">
        <v>76</v>
      </c>
      <c r="I112" s="16">
        <v>3</v>
      </c>
      <c r="J112" s="16">
        <v>17</v>
      </c>
    </row>
    <row r="113" spans="1:10">
      <c r="A113" t="s">
        <v>344</v>
      </c>
      <c r="B113" s="17" t="s">
        <v>838</v>
      </c>
      <c r="C113" s="16">
        <v>579</v>
      </c>
      <c r="D113" s="16">
        <v>240</v>
      </c>
      <c r="E113" s="16">
        <v>339</v>
      </c>
      <c r="F113" s="16">
        <v>0</v>
      </c>
      <c r="G113" s="16">
        <v>772</v>
      </c>
      <c r="H113" s="16">
        <v>543</v>
      </c>
      <c r="I113" s="16">
        <v>214</v>
      </c>
      <c r="J113" s="16">
        <v>200</v>
      </c>
    </row>
    <row r="114" spans="1:10">
      <c r="A114" t="s">
        <v>346</v>
      </c>
      <c r="B114" s="17" t="s">
        <v>840</v>
      </c>
      <c r="C114" s="16">
        <v>1525</v>
      </c>
      <c r="D114" s="16">
        <v>799</v>
      </c>
      <c r="E114" s="16">
        <v>726</v>
      </c>
      <c r="F114" s="16">
        <v>0</v>
      </c>
      <c r="G114" s="16">
        <v>1640</v>
      </c>
      <c r="H114" s="16">
        <v>2505</v>
      </c>
      <c r="I114" s="16">
        <v>501</v>
      </c>
      <c r="J114" s="16">
        <v>525</v>
      </c>
    </row>
    <row r="115" spans="1:10">
      <c r="A115" t="s">
        <v>348</v>
      </c>
      <c r="B115" s="17" t="s">
        <v>841</v>
      </c>
      <c r="C115" s="16">
        <v>13767</v>
      </c>
      <c r="D115" s="16">
        <v>9206</v>
      </c>
      <c r="E115" s="16">
        <v>4561</v>
      </c>
      <c r="F115" s="16">
        <v>0</v>
      </c>
      <c r="G115" s="16">
        <v>29984</v>
      </c>
      <c r="H115" s="16">
        <v>11547</v>
      </c>
      <c r="I115" s="16">
        <v>10308</v>
      </c>
      <c r="J115" s="16">
        <v>8149</v>
      </c>
    </row>
    <row r="116" spans="1:10">
      <c r="A116" t="s">
        <v>1013</v>
      </c>
      <c r="B116" s="17" t="s">
        <v>1014</v>
      </c>
      <c r="C116" s="16">
        <v>21</v>
      </c>
      <c r="D116" s="16">
        <v>18</v>
      </c>
      <c r="E116" s="16">
        <v>3</v>
      </c>
      <c r="F116" s="16">
        <v>0</v>
      </c>
      <c r="G116" s="16">
        <v>34</v>
      </c>
      <c r="H116" s="16">
        <v>84</v>
      </c>
      <c r="I116" s="16">
        <v>5</v>
      </c>
      <c r="J116" s="16">
        <v>11</v>
      </c>
    </row>
    <row r="117" spans="1:10">
      <c r="A117" t="s">
        <v>1322</v>
      </c>
      <c r="B117" s="17" t="s">
        <v>1345</v>
      </c>
      <c r="C117" s="16">
        <v>30</v>
      </c>
      <c r="D117" s="16">
        <v>20</v>
      </c>
      <c r="E117" s="16">
        <v>10</v>
      </c>
      <c r="F117" s="16">
        <v>0</v>
      </c>
      <c r="G117" s="16">
        <v>82</v>
      </c>
      <c r="H117" s="16">
        <v>150</v>
      </c>
      <c r="I117" s="16">
        <v>29</v>
      </c>
      <c r="J117" s="16">
        <v>19</v>
      </c>
    </row>
    <row r="118" spans="1:10">
      <c r="A118" t="s">
        <v>487</v>
      </c>
      <c r="B118" s="17" t="s">
        <v>842</v>
      </c>
      <c r="C118" s="16">
        <v>13764</v>
      </c>
      <c r="D118" s="16">
        <v>6242</v>
      </c>
      <c r="E118" s="16">
        <v>7522</v>
      </c>
      <c r="F118" s="16">
        <v>0</v>
      </c>
      <c r="G118" s="16">
        <v>21148</v>
      </c>
      <c r="H118" s="16">
        <v>11993</v>
      </c>
      <c r="I118" s="16">
        <v>4659</v>
      </c>
      <c r="J118" s="16">
        <v>5816</v>
      </c>
    </row>
    <row r="119" spans="1:10">
      <c r="A119" t="s">
        <v>1158</v>
      </c>
      <c r="B119" s="17" t="s">
        <v>1167</v>
      </c>
      <c r="C119" s="16">
        <v>195</v>
      </c>
      <c r="D119" s="16">
        <v>139</v>
      </c>
      <c r="E119" s="16">
        <v>56</v>
      </c>
      <c r="F119" s="16">
        <v>0</v>
      </c>
      <c r="G119" s="16">
        <v>628</v>
      </c>
      <c r="H119" s="16">
        <v>718</v>
      </c>
      <c r="I119" s="16">
        <v>124</v>
      </c>
      <c r="J119" s="16">
        <v>207</v>
      </c>
    </row>
    <row r="120" spans="1:10">
      <c r="A120" t="s">
        <v>1110</v>
      </c>
      <c r="B120" s="17" t="s">
        <v>1121</v>
      </c>
      <c r="C120" s="16">
        <v>367</v>
      </c>
      <c r="D120" s="16">
        <v>236</v>
      </c>
      <c r="E120" s="16">
        <v>131</v>
      </c>
      <c r="F120" s="16">
        <v>0</v>
      </c>
      <c r="G120" s="16">
        <v>651</v>
      </c>
      <c r="H120" s="16">
        <v>894</v>
      </c>
      <c r="I120" s="16">
        <v>201</v>
      </c>
      <c r="J120" s="16">
        <v>227</v>
      </c>
    </row>
    <row r="121" spans="1:10">
      <c r="A121" t="s">
        <v>350</v>
      </c>
      <c r="B121" s="17" t="s">
        <v>844</v>
      </c>
      <c r="C121" s="16">
        <v>15079</v>
      </c>
      <c r="D121" s="16">
        <v>8784</v>
      </c>
      <c r="E121" s="16">
        <v>6295</v>
      </c>
      <c r="F121" s="16">
        <v>0</v>
      </c>
      <c r="G121" s="16">
        <v>10181</v>
      </c>
      <c r="H121" s="16">
        <v>10072</v>
      </c>
      <c r="I121" s="16">
        <v>2294</v>
      </c>
      <c r="J121" s="16">
        <v>3495</v>
      </c>
    </row>
    <row r="122" spans="1:10">
      <c r="A122" t="s">
        <v>352</v>
      </c>
      <c r="B122" s="17" t="s">
        <v>845</v>
      </c>
      <c r="C122" s="16">
        <v>335416</v>
      </c>
      <c r="D122" s="16">
        <v>206255</v>
      </c>
      <c r="E122" s="16">
        <v>129161</v>
      </c>
      <c r="F122" s="16">
        <v>0</v>
      </c>
      <c r="G122" s="16">
        <v>481750</v>
      </c>
      <c r="H122" s="16">
        <v>543172</v>
      </c>
      <c r="I122" s="16">
        <v>135405</v>
      </c>
      <c r="J122" s="16">
        <v>153182</v>
      </c>
    </row>
    <row r="123" spans="1:10">
      <c r="A123" t="s">
        <v>376</v>
      </c>
      <c r="B123" s="17" t="s">
        <v>869</v>
      </c>
      <c r="C123" s="16">
        <v>2836</v>
      </c>
      <c r="D123" s="16">
        <v>2369</v>
      </c>
      <c r="E123" s="16">
        <v>467</v>
      </c>
      <c r="F123" s="16">
        <v>1</v>
      </c>
      <c r="G123" s="16">
        <v>6673</v>
      </c>
      <c r="H123" s="16">
        <v>1983</v>
      </c>
      <c r="I123" s="16">
        <v>1248</v>
      </c>
      <c r="J123" s="16">
        <v>1554</v>
      </c>
    </row>
    <row r="124" spans="1:10">
      <c r="A124" t="s">
        <v>378</v>
      </c>
      <c r="B124" s="17" t="s">
        <v>871</v>
      </c>
      <c r="C124" s="16">
        <v>7559</v>
      </c>
      <c r="D124" s="16">
        <v>4802</v>
      </c>
      <c r="E124" s="16">
        <v>2757</v>
      </c>
      <c r="F124" s="16">
        <v>0</v>
      </c>
      <c r="G124" s="16">
        <v>14846</v>
      </c>
      <c r="H124" s="16">
        <v>2242</v>
      </c>
      <c r="I124" s="16">
        <v>3650</v>
      </c>
      <c r="J124" s="16">
        <v>3334</v>
      </c>
    </row>
    <row r="125" spans="1:10">
      <c r="A125" t="s">
        <v>380</v>
      </c>
      <c r="B125" s="17" t="s">
        <v>873</v>
      </c>
      <c r="C125" s="16">
        <v>1027</v>
      </c>
      <c r="D125" s="16">
        <v>891</v>
      </c>
      <c r="E125" s="16">
        <v>136</v>
      </c>
      <c r="F125" s="16">
        <v>0</v>
      </c>
      <c r="G125" s="16">
        <v>3984</v>
      </c>
      <c r="H125" s="16">
        <v>444</v>
      </c>
      <c r="I125" s="16">
        <v>579</v>
      </c>
      <c r="J125" s="16">
        <v>1002</v>
      </c>
    </row>
    <row r="126" spans="1:10">
      <c r="A126" t="s">
        <v>382</v>
      </c>
      <c r="B126" s="17" t="s">
        <v>875</v>
      </c>
      <c r="C126" s="16">
        <v>421</v>
      </c>
      <c r="D126" s="16">
        <v>394</v>
      </c>
      <c r="E126" s="16">
        <v>27</v>
      </c>
      <c r="F126" s="16">
        <v>0</v>
      </c>
      <c r="G126" s="16">
        <v>2134</v>
      </c>
      <c r="H126" s="16">
        <v>134</v>
      </c>
      <c r="I126" s="16">
        <v>316</v>
      </c>
      <c r="J126" s="16">
        <v>531</v>
      </c>
    </row>
    <row r="127" spans="1:10">
      <c r="A127" t="s">
        <v>1019</v>
      </c>
      <c r="B127" s="17" t="s">
        <v>1020</v>
      </c>
      <c r="C127" s="16">
        <v>794</v>
      </c>
      <c r="D127" s="16">
        <v>612</v>
      </c>
      <c r="E127" s="16">
        <v>182</v>
      </c>
      <c r="F127" s="16">
        <v>0</v>
      </c>
      <c r="G127" s="16">
        <v>2504</v>
      </c>
      <c r="H127" s="16">
        <v>279</v>
      </c>
      <c r="I127" s="16">
        <v>364</v>
      </c>
      <c r="J127" s="16">
        <v>622</v>
      </c>
    </row>
    <row r="128" spans="1:10">
      <c r="A128" t="s">
        <v>384</v>
      </c>
      <c r="B128" s="17" t="s">
        <v>877</v>
      </c>
      <c r="C128" s="16">
        <v>790</v>
      </c>
      <c r="D128" s="16">
        <v>592</v>
      </c>
      <c r="E128" s="16">
        <v>198</v>
      </c>
      <c r="F128" s="16">
        <v>0</v>
      </c>
      <c r="G128" s="16">
        <v>3076</v>
      </c>
      <c r="H128" s="16">
        <v>305</v>
      </c>
      <c r="I128" s="16">
        <v>366</v>
      </c>
      <c r="J128" s="16">
        <v>689</v>
      </c>
    </row>
    <row r="129" spans="1:10">
      <c r="A129" t="s">
        <v>386</v>
      </c>
      <c r="B129" s="17" t="s">
        <v>879</v>
      </c>
      <c r="C129" s="16">
        <v>668</v>
      </c>
      <c r="D129" s="16">
        <v>460</v>
      </c>
      <c r="E129" s="16">
        <v>208</v>
      </c>
      <c r="F129" s="16">
        <v>0</v>
      </c>
      <c r="G129" s="16">
        <v>1775</v>
      </c>
      <c r="H129" s="16">
        <v>335</v>
      </c>
      <c r="I129" s="16">
        <v>260</v>
      </c>
      <c r="J129" s="16">
        <v>478</v>
      </c>
    </row>
    <row r="130" spans="1:10">
      <c r="A130" t="s">
        <v>388</v>
      </c>
      <c r="B130" s="17" t="s">
        <v>881</v>
      </c>
      <c r="C130" s="16">
        <v>1118</v>
      </c>
      <c r="D130" s="16">
        <v>1061</v>
      </c>
      <c r="E130" s="16">
        <v>57</v>
      </c>
      <c r="F130" s="16">
        <v>0</v>
      </c>
      <c r="G130" s="16">
        <v>5642</v>
      </c>
      <c r="H130" s="16">
        <v>398</v>
      </c>
      <c r="I130" s="16">
        <v>916</v>
      </c>
      <c r="J130" s="16">
        <v>1371</v>
      </c>
    </row>
    <row r="131" spans="1:10">
      <c r="A131" t="s">
        <v>1079</v>
      </c>
      <c r="B131" s="17" t="s">
        <v>1080</v>
      </c>
      <c r="C131" s="16">
        <v>1153</v>
      </c>
      <c r="D131" s="16">
        <v>692</v>
      </c>
      <c r="E131" s="16">
        <v>461</v>
      </c>
      <c r="F131" s="16">
        <v>0</v>
      </c>
      <c r="G131" s="16">
        <v>1207</v>
      </c>
      <c r="H131" s="16">
        <v>182</v>
      </c>
      <c r="I131" s="16">
        <v>243</v>
      </c>
      <c r="J131" s="16">
        <v>242</v>
      </c>
    </row>
    <row r="132" spans="1:10">
      <c r="A132" t="s">
        <v>390</v>
      </c>
      <c r="B132" s="17" t="s">
        <v>883</v>
      </c>
      <c r="C132" s="16">
        <v>92834</v>
      </c>
      <c r="D132" s="16">
        <v>62437</v>
      </c>
      <c r="E132" s="16">
        <v>30397</v>
      </c>
      <c r="F132" s="16">
        <v>0</v>
      </c>
      <c r="G132" s="16">
        <v>221186</v>
      </c>
      <c r="H132" s="16">
        <v>80669</v>
      </c>
      <c r="I132" s="16">
        <v>82510</v>
      </c>
      <c r="J132" s="16">
        <v>51542</v>
      </c>
    </row>
    <row r="133" spans="1:10">
      <c r="A133" t="s">
        <v>392</v>
      </c>
      <c r="B133" s="17" t="s">
        <v>1238</v>
      </c>
      <c r="C133" s="16">
        <v>16617</v>
      </c>
      <c r="D133" s="16">
        <v>15371</v>
      </c>
      <c r="E133" s="16">
        <v>1246</v>
      </c>
      <c r="F133" s="16">
        <v>0</v>
      </c>
      <c r="G133" s="16">
        <v>46975</v>
      </c>
      <c r="H133" s="16">
        <v>47472</v>
      </c>
      <c r="I133" s="16">
        <v>14184</v>
      </c>
      <c r="J133" s="16">
        <v>14159</v>
      </c>
    </row>
    <row r="134" spans="1:10">
      <c r="A134" t="s">
        <v>394</v>
      </c>
      <c r="B134" s="17" t="s">
        <v>886</v>
      </c>
      <c r="C134" s="16">
        <v>47041</v>
      </c>
      <c r="D134" s="16">
        <v>39442</v>
      </c>
      <c r="E134" s="16">
        <v>7599</v>
      </c>
      <c r="F134" s="16">
        <v>0</v>
      </c>
      <c r="G134" s="16">
        <v>119893</v>
      </c>
      <c r="H134" s="16">
        <v>131876</v>
      </c>
      <c r="I134" s="16">
        <v>35871</v>
      </c>
      <c r="J134" s="16">
        <v>40337</v>
      </c>
    </row>
    <row r="135" spans="1:10">
      <c r="A135" t="s">
        <v>396</v>
      </c>
      <c r="B135" s="17" t="s">
        <v>888</v>
      </c>
      <c r="C135" s="16">
        <v>116016</v>
      </c>
      <c r="D135" s="16">
        <v>92930</v>
      </c>
      <c r="E135" s="16">
        <v>23086</v>
      </c>
      <c r="F135" s="16">
        <v>0</v>
      </c>
      <c r="G135" s="16">
        <v>589653</v>
      </c>
      <c r="H135" s="16">
        <v>163823</v>
      </c>
      <c r="I135" s="16">
        <v>187875</v>
      </c>
      <c r="J135" s="16">
        <v>156397</v>
      </c>
    </row>
    <row r="136" spans="1:10">
      <c r="A136" t="s">
        <v>399</v>
      </c>
      <c r="B136" s="17" t="s">
        <v>891</v>
      </c>
      <c r="C136" s="16">
        <v>21776</v>
      </c>
      <c r="D136" s="16">
        <v>14299</v>
      </c>
      <c r="E136" s="16">
        <v>7477</v>
      </c>
      <c r="F136" s="16">
        <v>2463</v>
      </c>
      <c r="G136" s="16">
        <v>47685</v>
      </c>
      <c r="H136" s="16">
        <v>53165</v>
      </c>
      <c r="I136" s="16">
        <v>16232</v>
      </c>
      <c r="J136" s="16">
        <v>13899</v>
      </c>
    </row>
    <row r="137" spans="1:10">
      <c r="A137" t="s">
        <v>401</v>
      </c>
      <c r="B137" s="17" t="s">
        <v>893</v>
      </c>
      <c r="C137" s="16">
        <v>182</v>
      </c>
      <c r="D137" s="16">
        <v>182</v>
      </c>
      <c r="E137" s="16">
        <v>0</v>
      </c>
      <c r="F137" s="16">
        <v>0</v>
      </c>
      <c r="G137" s="16">
        <v>2</v>
      </c>
      <c r="H137" s="16">
        <v>8</v>
      </c>
      <c r="I137" s="16">
        <v>0</v>
      </c>
      <c r="J137" s="16">
        <v>0</v>
      </c>
    </row>
    <row r="138" spans="1:10">
      <c r="A138" t="s">
        <v>403</v>
      </c>
      <c r="B138" s="17" t="s">
        <v>895</v>
      </c>
      <c r="C138" s="16">
        <v>505</v>
      </c>
      <c r="D138" s="16">
        <v>485</v>
      </c>
      <c r="E138" s="16">
        <v>20</v>
      </c>
      <c r="F138" s="16">
        <v>0</v>
      </c>
      <c r="G138" s="16">
        <v>816</v>
      </c>
      <c r="H138" s="16">
        <v>12</v>
      </c>
      <c r="I138" s="16">
        <v>505</v>
      </c>
      <c r="J138" s="16">
        <v>105</v>
      </c>
    </row>
    <row r="139" spans="1:10">
      <c r="A139" t="s">
        <v>498</v>
      </c>
      <c r="B139" s="17" t="s">
        <v>963</v>
      </c>
      <c r="C139" s="16">
        <v>1689</v>
      </c>
      <c r="D139" s="16">
        <v>1440</v>
      </c>
      <c r="E139" s="16">
        <v>249</v>
      </c>
      <c r="F139" s="16">
        <v>0</v>
      </c>
      <c r="G139" s="16">
        <v>6503</v>
      </c>
      <c r="H139" s="16">
        <v>4309</v>
      </c>
      <c r="I139" s="16">
        <v>1825</v>
      </c>
      <c r="J139" s="16">
        <v>1393</v>
      </c>
    </row>
    <row r="140" spans="1:10">
      <c r="A140" t="s">
        <v>1186</v>
      </c>
      <c r="B140" s="17" t="s">
        <v>1194</v>
      </c>
      <c r="C140" s="16">
        <v>3812</v>
      </c>
      <c r="D140" s="16">
        <v>2531</v>
      </c>
      <c r="E140" s="16">
        <v>1281</v>
      </c>
      <c r="F140" s="16">
        <v>0</v>
      </c>
      <c r="G140" s="16">
        <v>1897</v>
      </c>
      <c r="H140" s="16">
        <v>1552</v>
      </c>
      <c r="I140" s="16">
        <v>398</v>
      </c>
      <c r="J140" s="16">
        <v>668</v>
      </c>
    </row>
    <row r="141" spans="1:10">
      <c r="A141" t="s">
        <v>405</v>
      </c>
      <c r="B141" s="17" t="s">
        <v>897</v>
      </c>
      <c r="C141" s="16">
        <v>37</v>
      </c>
      <c r="D141" s="16">
        <v>31</v>
      </c>
      <c r="E141" s="16">
        <v>6</v>
      </c>
      <c r="F141" s="16">
        <v>27</v>
      </c>
      <c r="G141" s="16">
        <v>14</v>
      </c>
      <c r="H141" s="16">
        <v>28</v>
      </c>
      <c r="I141" s="16">
        <v>3</v>
      </c>
      <c r="J141" s="16">
        <v>4</v>
      </c>
    </row>
    <row r="142" spans="1:10">
      <c r="A142" t="s">
        <v>1324</v>
      </c>
      <c r="B142" s="17" t="s">
        <v>1346</v>
      </c>
      <c r="C142" s="16">
        <v>1</v>
      </c>
      <c r="D142" s="16">
        <v>0</v>
      </c>
      <c r="E142" s="16">
        <v>1</v>
      </c>
      <c r="F142" s="16">
        <v>0</v>
      </c>
      <c r="G142" s="16">
        <v>1541</v>
      </c>
      <c r="H142" s="16">
        <v>1</v>
      </c>
      <c r="I142" s="16">
        <v>598</v>
      </c>
      <c r="J142" s="16">
        <v>509</v>
      </c>
    </row>
    <row r="143" spans="1:10">
      <c r="A143" t="s">
        <v>1261</v>
      </c>
      <c r="B143" s="17" t="s">
        <v>1265</v>
      </c>
      <c r="C143" s="16">
        <v>2102</v>
      </c>
      <c r="D143" s="16">
        <v>1836</v>
      </c>
      <c r="E143" s="16">
        <v>266</v>
      </c>
      <c r="F143" s="16">
        <v>0</v>
      </c>
      <c r="G143" s="16">
        <v>3260</v>
      </c>
      <c r="H143" s="16">
        <v>1172</v>
      </c>
      <c r="I143" s="16">
        <v>1778</v>
      </c>
      <c r="J143" s="16">
        <v>492</v>
      </c>
    </row>
    <row r="144" spans="1:10">
      <c r="A144" t="s">
        <v>407</v>
      </c>
      <c r="B144" s="17" t="s">
        <v>898</v>
      </c>
      <c r="C144" s="16">
        <v>72313</v>
      </c>
      <c r="D144" s="16">
        <v>63287</v>
      </c>
      <c r="E144" s="16">
        <v>9026</v>
      </c>
      <c r="F144" s="16">
        <v>0</v>
      </c>
      <c r="G144" s="16">
        <v>44573</v>
      </c>
      <c r="H144" s="16">
        <v>35973</v>
      </c>
      <c r="I144" s="16">
        <v>14223</v>
      </c>
      <c r="J144" s="16">
        <v>12806</v>
      </c>
    </row>
    <row r="145" spans="1:10">
      <c r="A145" t="s">
        <v>489</v>
      </c>
      <c r="B145" s="17" t="s">
        <v>900</v>
      </c>
      <c r="C145" s="16">
        <v>22491</v>
      </c>
      <c r="D145" s="16">
        <v>8466</v>
      </c>
      <c r="E145" s="16">
        <v>14025</v>
      </c>
      <c r="F145" s="16">
        <v>0</v>
      </c>
      <c r="G145" s="16">
        <v>76049</v>
      </c>
      <c r="H145" s="16">
        <v>20077</v>
      </c>
      <c r="I145" s="16">
        <v>35200</v>
      </c>
      <c r="J145" s="16">
        <v>12791</v>
      </c>
    </row>
    <row r="146" spans="1:10">
      <c r="A146" t="s">
        <v>1282</v>
      </c>
      <c r="B146" s="17" t="s">
        <v>1290</v>
      </c>
      <c r="C146" s="16">
        <v>2336</v>
      </c>
      <c r="D146" s="16">
        <v>2087</v>
      </c>
      <c r="E146" s="16">
        <v>249</v>
      </c>
      <c r="F146" s="16">
        <v>0</v>
      </c>
      <c r="G146" s="16">
        <v>4757</v>
      </c>
      <c r="H146" s="16">
        <v>4438</v>
      </c>
      <c r="I146" s="16">
        <v>2119</v>
      </c>
      <c r="J146" s="16">
        <v>892</v>
      </c>
    </row>
    <row r="147" spans="1:10">
      <c r="A147" t="s">
        <v>409</v>
      </c>
      <c r="B147" s="17" t="s">
        <v>902</v>
      </c>
      <c r="C147" s="16">
        <v>16215</v>
      </c>
      <c r="D147" s="16">
        <v>12090</v>
      </c>
      <c r="E147" s="16">
        <v>4125</v>
      </c>
      <c r="F147" s="16">
        <v>0</v>
      </c>
      <c r="G147" s="16">
        <v>46421</v>
      </c>
      <c r="H147" s="16">
        <v>34032</v>
      </c>
      <c r="I147" s="16">
        <v>18669</v>
      </c>
      <c r="J147" s="16">
        <v>9446</v>
      </c>
    </row>
    <row r="148" spans="1:10">
      <c r="A148" t="s">
        <v>411</v>
      </c>
      <c r="B148" s="17" t="s">
        <v>903</v>
      </c>
      <c r="C148" s="16">
        <v>2410</v>
      </c>
      <c r="D148" s="16">
        <v>1372</v>
      </c>
      <c r="E148" s="16">
        <v>1038</v>
      </c>
      <c r="F148" s="16">
        <v>11</v>
      </c>
      <c r="G148" s="16">
        <v>1888</v>
      </c>
      <c r="H148" s="16">
        <v>1201</v>
      </c>
      <c r="I148" s="16">
        <v>665</v>
      </c>
      <c r="J148" s="16">
        <v>434</v>
      </c>
    </row>
    <row r="149" spans="1:10">
      <c r="A149" t="s">
        <v>481</v>
      </c>
      <c r="B149" s="17" t="s">
        <v>905</v>
      </c>
      <c r="C149" s="16">
        <v>4246</v>
      </c>
      <c r="D149" s="16">
        <v>2190</v>
      </c>
      <c r="E149" s="16">
        <v>2056</v>
      </c>
      <c r="F149" s="16">
        <v>0</v>
      </c>
      <c r="G149" s="16">
        <v>8303</v>
      </c>
      <c r="H149" s="16">
        <v>1502</v>
      </c>
      <c r="I149" s="16">
        <v>3713</v>
      </c>
      <c r="J149" s="16">
        <v>1515</v>
      </c>
    </row>
    <row r="150" spans="1:10">
      <c r="A150" t="s">
        <v>413</v>
      </c>
      <c r="B150" s="17" t="s">
        <v>907</v>
      </c>
      <c r="C150" s="16">
        <v>21823</v>
      </c>
      <c r="D150" s="16">
        <v>17866</v>
      </c>
      <c r="E150" s="16">
        <v>3957</v>
      </c>
      <c r="F150" s="16">
        <v>373</v>
      </c>
      <c r="G150" s="16">
        <v>69385</v>
      </c>
      <c r="H150" s="16">
        <v>20242</v>
      </c>
      <c r="I150" s="16">
        <v>23870</v>
      </c>
      <c r="J150" s="16">
        <v>17197</v>
      </c>
    </row>
    <row r="151" spans="1:10">
      <c r="A151" t="s">
        <v>415</v>
      </c>
      <c r="B151" s="17" t="s">
        <v>908</v>
      </c>
      <c r="C151" s="16">
        <v>158067</v>
      </c>
      <c r="D151" s="16">
        <v>137141</v>
      </c>
      <c r="E151" s="16">
        <v>20926</v>
      </c>
      <c r="F151" s="16">
        <v>0</v>
      </c>
      <c r="G151" s="16">
        <v>171518</v>
      </c>
      <c r="H151" s="16">
        <v>73222</v>
      </c>
      <c r="I151" s="16">
        <v>43921</v>
      </c>
      <c r="J151" s="16">
        <v>35666</v>
      </c>
    </row>
    <row r="152" spans="1:10">
      <c r="A152" t="s">
        <v>417</v>
      </c>
      <c r="B152" s="17" t="s">
        <v>909</v>
      </c>
      <c r="C152" s="16">
        <v>3</v>
      </c>
      <c r="D152" s="16">
        <v>3</v>
      </c>
      <c r="E152" s="16">
        <v>0</v>
      </c>
      <c r="F152" s="16">
        <v>3</v>
      </c>
      <c r="G152" s="16">
        <v>0</v>
      </c>
      <c r="H152" s="16">
        <v>0</v>
      </c>
      <c r="I152" s="16">
        <v>0</v>
      </c>
      <c r="J152" s="16">
        <v>0</v>
      </c>
    </row>
    <row r="153" spans="1:10">
      <c r="A153" t="s">
        <v>1141</v>
      </c>
      <c r="B153" s="17" t="s">
        <v>1147</v>
      </c>
      <c r="C153" s="16">
        <v>1509</v>
      </c>
      <c r="D153" s="16">
        <v>1139</v>
      </c>
      <c r="E153" s="16">
        <v>370</v>
      </c>
      <c r="F153" s="16">
        <v>0</v>
      </c>
      <c r="G153" s="16">
        <v>3893</v>
      </c>
      <c r="H153" s="16">
        <v>1041</v>
      </c>
      <c r="I153" s="16">
        <v>698</v>
      </c>
      <c r="J153" s="16">
        <v>930</v>
      </c>
    </row>
    <row r="154" spans="1:10">
      <c r="A154" t="s">
        <v>1294</v>
      </c>
      <c r="B154" s="17" t="s">
        <v>1300</v>
      </c>
      <c r="C154" s="16">
        <v>10</v>
      </c>
      <c r="D154" s="16">
        <v>10</v>
      </c>
      <c r="E154" s="16">
        <v>0</v>
      </c>
      <c r="F154" s="16">
        <v>0</v>
      </c>
      <c r="G154" s="16">
        <v>2</v>
      </c>
      <c r="H154" s="16">
        <v>0</v>
      </c>
      <c r="I154" s="16">
        <v>2</v>
      </c>
      <c r="J154" s="16">
        <v>0</v>
      </c>
    </row>
    <row r="155" spans="1:10">
      <c r="A155" t="s">
        <v>1311</v>
      </c>
      <c r="B155" s="17" t="s">
        <v>1317</v>
      </c>
      <c r="C155" s="16">
        <v>0</v>
      </c>
      <c r="D155" s="16">
        <v>0</v>
      </c>
      <c r="E155" s="16">
        <v>0</v>
      </c>
      <c r="F155" s="16">
        <v>0</v>
      </c>
      <c r="G155" s="16">
        <v>813</v>
      </c>
      <c r="H155" s="16">
        <v>0</v>
      </c>
      <c r="I155" s="16">
        <v>405</v>
      </c>
      <c r="J155" s="16">
        <v>323</v>
      </c>
    </row>
    <row r="156" spans="1:10">
      <c r="A156" t="s">
        <v>1271</v>
      </c>
      <c r="B156" s="17" t="s">
        <v>1278</v>
      </c>
      <c r="C156" s="16">
        <v>1</v>
      </c>
      <c r="D156" s="16">
        <v>1</v>
      </c>
      <c r="E156" s="16">
        <v>0</v>
      </c>
      <c r="F156" s="16">
        <v>1</v>
      </c>
      <c r="G156" s="16">
        <v>0</v>
      </c>
      <c r="H156" s="16">
        <v>0</v>
      </c>
      <c r="I156" s="16">
        <v>0</v>
      </c>
      <c r="J156" s="16">
        <v>0</v>
      </c>
    </row>
    <row r="157" spans="1:10">
      <c r="A157" t="s">
        <v>1296</v>
      </c>
      <c r="B157" s="17" t="s">
        <v>1301</v>
      </c>
      <c r="C157" s="16">
        <v>11451</v>
      </c>
      <c r="D157" s="16">
        <v>4635</v>
      </c>
      <c r="E157" s="16">
        <v>6816</v>
      </c>
      <c r="F157" s="16">
        <v>0</v>
      </c>
      <c r="G157" s="16">
        <v>22653</v>
      </c>
      <c r="H157" s="16">
        <v>12070</v>
      </c>
      <c r="I157" s="16">
        <v>6945</v>
      </c>
      <c r="J157" s="16">
        <v>5044</v>
      </c>
    </row>
    <row r="158" spans="1:10">
      <c r="A158" t="s">
        <v>465</v>
      </c>
      <c r="B158" s="17" t="s">
        <v>911</v>
      </c>
      <c r="C158" s="16">
        <v>405</v>
      </c>
      <c r="D158" s="16">
        <v>405</v>
      </c>
      <c r="E158" s="16">
        <v>0</v>
      </c>
      <c r="F158" s="16">
        <v>405</v>
      </c>
      <c r="G158" s="16">
        <v>0</v>
      </c>
      <c r="H158" s="16">
        <v>4</v>
      </c>
      <c r="I158" s="16">
        <v>0</v>
      </c>
      <c r="J158" s="16">
        <v>0</v>
      </c>
    </row>
    <row r="159" spans="1:10">
      <c r="A159" t="s">
        <v>419</v>
      </c>
      <c r="B159" s="17" t="s">
        <v>912</v>
      </c>
      <c r="C159" s="16">
        <v>2048</v>
      </c>
      <c r="D159" s="16">
        <v>1223</v>
      </c>
      <c r="E159" s="16">
        <v>825</v>
      </c>
      <c r="F159" s="16">
        <v>0</v>
      </c>
      <c r="G159" s="16">
        <v>12964</v>
      </c>
      <c r="H159" s="16">
        <v>2389</v>
      </c>
      <c r="I159" s="16">
        <v>9186</v>
      </c>
      <c r="J159" s="16">
        <v>1382</v>
      </c>
    </row>
    <row r="160" spans="1:10">
      <c r="A160" t="s">
        <v>1246</v>
      </c>
      <c r="B160" s="17" t="s">
        <v>1256</v>
      </c>
      <c r="C160" s="16">
        <v>750</v>
      </c>
      <c r="D160" s="16">
        <v>511</v>
      </c>
      <c r="E160" s="16">
        <v>239</v>
      </c>
      <c r="F160" s="16">
        <v>0</v>
      </c>
      <c r="G160" s="16">
        <v>720</v>
      </c>
      <c r="H160" s="16">
        <v>443</v>
      </c>
      <c r="I160" s="16">
        <v>183</v>
      </c>
      <c r="J160" s="16">
        <v>180</v>
      </c>
    </row>
    <row r="161" spans="1:10">
      <c r="A161" t="s">
        <v>1143</v>
      </c>
      <c r="B161" s="17" t="s">
        <v>1152</v>
      </c>
      <c r="C161" s="16">
        <v>1036</v>
      </c>
      <c r="D161" s="16">
        <v>286</v>
      </c>
      <c r="E161" s="16">
        <v>750</v>
      </c>
      <c r="F161" s="16">
        <v>0</v>
      </c>
      <c r="G161" s="16">
        <v>732</v>
      </c>
      <c r="H161" s="16">
        <v>509</v>
      </c>
      <c r="I161" s="16">
        <v>336</v>
      </c>
      <c r="J161" s="16">
        <v>197</v>
      </c>
    </row>
    <row r="162" spans="1:10">
      <c r="A162" t="s">
        <v>1188</v>
      </c>
      <c r="B162" s="17" t="s">
        <v>1195</v>
      </c>
      <c r="C162" s="16">
        <v>26078</v>
      </c>
      <c r="D162" s="16">
        <v>24611</v>
      </c>
      <c r="E162" s="16">
        <v>1467</v>
      </c>
      <c r="F162" s="16">
        <v>21100</v>
      </c>
      <c r="G162" s="16">
        <v>1178</v>
      </c>
      <c r="H162" s="16">
        <v>1763</v>
      </c>
      <c r="I162" s="16">
        <v>479</v>
      </c>
      <c r="J162" s="16">
        <v>211</v>
      </c>
    </row>
    <row r="163" spans="1:10">
      <c r="A163" t="s">
        <v>421</v>
      </c>
      <c r="B163" s="17" t="s">
        <v>914</v>
      </c>
      <c r="C163" s="16">
        <v>143804</v>
      </c>
      <c r="D163" s="16">
        <v>40360</v>
      </c>
      <c r="E163" s="16">
        <v>103444</v>
      </c>
      <c r="F163" s="16">
        <v>0</v>
      </c>
      <c r="G163" s="16">
        <v>48271</v>
      </c>
      <c r="H163" s="16">
        <v>25554</v>
      </c>
      <c r="I163" s="16">
        <v>14213</v>
      </c>
      <c r="J163" s="16">
        <v>10514</v>
      </c>
    </row>
    <row r="164" spans="1:10">
      <c r="A164" t="s">
        <v>423</v>
      </c>
      <c r="B164" s="17" t="s">
        <v>916</v>
      </c>
      <c r="C164" s="16">
        <v>34277</v>
      </c>
      <c r="D164" s="16">
        <v>21723</v>
      </c>
      <c r="E164" s="16">
        <v>12554</v>
      </c>
      <c r="F164" s="16">
        <v>2104</v>
      </c>
      <c r="G164" s="16">
        <v>26114</v>
      </c>
      <c r="H164" s="16">
        <v>11270</v>
      </c>
      <c r="I164" s="16">
        <v>10203</v>
      </c>
      <c r="J164" s="16">
        <v>6206</v>
      </c>
    </row>
    <row r="165" spans="1:10">
      <c r="A165" t="s">
        <v>425</v>
      </c>
      <c r="B165" s="17" t="s">
        <v>917</v>
      </c>
      <c r="C165" s="16">
        <v>389</v>
      </c>
      <c r="D165" s="16">
        <v>311</v>
      </c>
      <c r="E165" s="16">
        <v>78</v>
      </c>
      <c r="F165" s="16">
        <v>0</v>
      </c>
      <c r="G165" s="16">
        <v>577</v>
      </c>
      <c r="H165" s="16">
        <v>433</v>
      </c>
      <c r="I165" s="16">
        <v>167</v>
      </c>
      <c r="J165" s="16">
        <v>172</v>
      </c>
    </row>
    <row r="166" spans="1:10">
      <c r="A166" t="s">
        <v>1267</v>
      </c>
      <c r="B166" s="17" t="s">
        <v>1269</v>
      </c>
      <c r="C166" s="16">
        <v>17</v>
      </c>
      <c r="D166" s="16">
        <v>9</v>
      </c>
      <c r="E166" s="16">
        <v>8</v>
      </c>
      <c r="F166" s="16">
        <v>0</v>
      </c>
      <c r="G166" s="16">
        <v>48</v>
      </c>
      <c r="H166" s="16">
        <v>82</v>
      </c>
      <c r="I166" s="16">
        <v>7</v>
      </c>
      <c r="J166" s="16">
        <v>12</v>
      </c>
    </row>
    <row r="167" spans="1:10">
      <c r="A167" t="s">
        <v>1273</v>
      </c>
      <c r="B167" s="17" t="s">
        <v>1280</v>
      </c>
      <c r="C167" s="16">
        <v>8</v>
      </c>
      <c r="D167" s="16">
        <v>3</v>
      </c>
      <c r="E167" s="16">
        <v>5</v>
      </c>
      <c r="F167" s="16">
        <v>0</v>
      </c>
      <c r="G167" s="16">
        <v>17</v>
      </c>
      <c r="H167" s="16">
        <v>51</v>
      </c>
      <c r="I167" s="16">
        <v>3</v>
      </c>
      <c r="J167" s="16">
        <v>4</v>
      </c>
    </row>
    <row r="168" spans="1:10">
      <c r="A168" t="s">
        <v>1284</v>
      </c>
      <c r="B168" s="17" t="s">
        <v>1291</v>
      </c>
      <c r="C168" s="16">
        <v>9</v>
      </c>
      <c r="D168" s="16">
        <v>7</v>
      </c>
      <c r="E168" s="16">
        <v>2</v>
      </c>
      <c r="F168" s="16">
        <v>0</v>
      </c>
      <c r="G168" s="16">
        <v>36</v>
      </c>
      <c r="H168" s="16">
        <v>35</v>
      </c>
      <c r="I168" s="16">
        <v>5</v>
      </c>
      <c r="J168" s="16">
        <v>8</v>
      </c>
    </row>
    <row r="169" spans="1:10">
      <c r="A169" t="s">
        <v>1306</v>
      </c>
      <c r="B169" s="17" t="s">
        <v>1316</v>
      </c>
      <c r="C169" s="16">
        <v>0</v>
      </c>
      <c r="D169" s="16">
        <v>0</v>
      </c>
      <c r="E169" s="16">
        <v>0</v>
      </c>
      <c r="F169" s="16">
        <v>0</v>
      </c>
      <c r="G169" s="16">
        <v>1</v>
      </c>
      <c r="H169" s="16">
        <v>0</v>
      </c>
      <c r="I169" s="16">
        <v>0</v>
      </c>
      <c r="J169" s="16">
        <v>1</v>
      </c>
    </row>
    <row r="170" spans="1:10">
      <c r="A170" t="s">
        <v>427</v>
      </c>
      <c r="B170" s="17" t="s">
        <v>919</v>
      </c>
      <c r="C170" s="16">
        <v>11999</v>
      </c>
      <c r="D170" s="16">
        <v>11999</v>
      </c>
      <c r="E170" s="16">
        <v>0</v>
      </c>
      <c r="F170" s="16">
        <v>11999</v>
      </c>
      <c r="G170" s="16">
        <v>0</v>
      </c>
      <c r="H170" s="16">
        <v>16005</v>
      </c>
      <c r="I170" s="16">
        <v>0</v>
      </c>
      <c r="J170" s="16">
        <v>0</v>
      </c>
    </row>
    <row r="171" spans="1:10">
      <c r="A171" t="s">
        <v>441</v>
      </c>
      <c r="B171" s="17" t="s">
        <v>933</v>
      </c>
      <c r="C171" s="16">
        <v>1848</v>
      </c>
      <c r="D171" s="16">
        <v>1848</v>
      </c>
      <c r="E171" s="16">
        <v>0</v>
      </c>
      <c r="F171" s="16">
        <v>1844</v>
      </c>
      <c r="G171" s="16">
        <v>2</v>
      </c>
      <c r="H171" s="16">
        <v>22</v>
      </c>
      <c r="I171" s="16">
        <v>0</v>
      </c>
      <c r="J171" s="16">
        <v>1</v>
      </c>
    </row>
    <row r="172" spans="1:10">
      <c r="A172" t="s">
        <v>1001</v>
      </c>
      <c r="B172" s="17" t="s">
        <v>1002</v>
      </c>
      <c r="C172" s="16">
        <v>272</v>
      </c>
      <c r="D172" s="16">
        <v>272</v>
      </c>
      <c r="E172" s="16">
        <v>0</v>
      </c>
      <c r="F172" s="16">
        <v>272</v>
      </c>
      <c r="G172" s="16">
        <v>0</v>
      </c>
      <c r="H172" s="16">
        <v>32</v>
      </c>
      <c r="I172" s="16">
        <v>0</v>
      </c>
      <c r="J172" s="16">
        <v>0</v>
      </c>
    </row>
    <row r="173" spans="1:10">
      <c r="A173" t="s">
        <v>443</v>
      </c>
      <c r="B173" s="17" t="s">
        <v>935</v>
      </c>
      <c r="C173" s="16">
        <v>23898</v>
      </c>
      <c r="D173" s="16">
        <v>23893</v>
      </c>
      <c r="E173" s="16">
        <v>5</v>
      </c>
      <c r="F173" s="16">
        <v>23898</v>
      </c>
      <c r="G173" s="16">
        <v>0</v>
      </c>
      <c r="H173" s="16">
        <v>57717</v>
      </c>
      <c r="I173" s="16">
        <v>0</v>
      </c>
      <c r="J173" s="16">
        <v>0</v>
      </c>
    </row>
    <row r="174" spans="1:10">
      <c r="A174" t="s">
        <v>445</v>
      </c>
      <c r="B174" s="17" t="s">
        <v>936</v>
      </c>
      <c r="C174" s="16">
        <v>2418</v>
      </c>
      <c r="D174" s="16">
        <v>2418</v>
      </c>
      <c r="E174" s="16">
        <v>0</v>
      </c>
      <c r="F174" s="16">
        <v>2418</v>
      </c>
      <c r="G174" s="16">
        <v>0</v>
      </c>
      <c r="H174" s="16">
        <v>684</v>
      </c>
      <c r="I174" s="16">
        <v>0</v>
      </c>
      <c r="J174" s="16">
        <v>0</v>
      </c>
    </row>
    <row r="175" spans="1:10">
      <c r="A175" t="s">
        <v>1200</v>
      </c>
      <c r="B175" s="17" t="s">
        <v>1202</v>
      </c>
      <c r="C175" s="16">
        <v>3886</v>
      </c>
      <c r="D175" s="16">
        <v>3886</v>
      </c>
      <c r="E175" s="16">
        <v>0</v>
      </c>
      <c r="F175" s="16">
        <v>3886</v>
      </c>
      <c r="G175" s="16">
        <v>0</v>
      </c>
      <c r="H175" s="16">
        <v>34</v>
      </c>
      <c r="I175" s="16">
        <v>0</v>
      </c>
      <c r="J175" s="16">
        <v>0</v>
      </c>
    </row>
    <row r="176" spans="1:10">
      <c r="A176" t="s">
        <v>455</v>
      </c>
      <c r="B176" s="17" t="s">
        <v>946</v>
      </c>
      <c r="C176" s="16">
        <v>13864</v>
      </c>
      <c r="D176" s="16">
        <v>13863</v>
      </c>
      <c r="E176" s="16">
        <v>1</v>
      </c>
      <c r="F176" s="16">
        <v>13864</v>
      </c>
      <c r="G176" s="16">
        <v>0</v>
      </c>
      <c r="H176" s="16">
        <v>6760</v>
      </c>
      <c r="I176" s="16">
        <v>0</v>
      </c>
      <c r="J176" s="16">
        <v>0</v>
      </c>
    </row>
    <row r="177" spans="1:10">
      <c r="A177" t="s">
        <v>1160</v>
      </c>
      <c r="B177" s="17" t="s">
        <v>1168</v>
      </c>
      <c r="C177" s="16">
        <v>13209</v>
      </c>
      <c r="D177" s="16">
        <v>9238</v>
      </c>
      <c r="E177" s="16">
        <v>3971</v>
      </c>
      <c r="F177" s="16">
        <v>0</v>
      </c>
      <c r="G177" s="16">
        <v>25682</v>
      </c>
      <c r="H177" s="16">
        <v>19541</v>
      </c>
      <c r="I177" s="16">
        <v>4561</v>
      </c>
      <c r="J177" s="16">
        <v>7915</v>
      </c>
    </row>
    <row r="178" spans="1:10">
      <c r="A178" t="s">
        <v>457</v>
      </c>
      <c r="B178" s="17" t="s">
        <v>947</v>
      </c>
      <c r="C178" s="16">
        <v>14583</v>
      </c>
      <c r="D178" s="16">
        <v>10305</v>
      </c>
      <c r="E178" s="16">
        <v>4278</v>
      </c>
      <c r="F178" s="16">
        <v>0</v>
      </c>
      <c r="G178" s="16">
        <v>27162</v>
      </c>
      <c r="H178" s="16">
        <v>42949</v>
      </c>
      <c r="I178" s="16">
        <v>5163</v>
      </c>
      <c r="J178" s="16">
        <v>7072</v>
      </c>
    </row>
    <row r="179" spans="1:10">
      <c r="A179" t="s">
        <v>459</v>
      </c>
      <c r="B179" s="17" t="s">
        <v>949</v>
      </c>
      <c r="C179" s="16">
        <v>14067</v>
      </c>
      <c r="D179" s="16">
        <v>11438</v>
      </c>
      <c r="E179" s="16">
        <v>2629</v>
      </c>
      <c r="F179" s="16">
        <v>2612</v>
      </c>
      <c r="G179" s="16">
        <v>20188</v>
      </c>
      <c r="H179" s="16">
        <v>34671</v>
      </c>
      <c r="I179" s="16">
        <v>3347</v>
      </c>
      <c r="J179" s="16">
        <v>5158</v>
      </c>
    </row>
    <row r="180" spans="1:10">
      <c r="A180" t="s">
        <v>461</v>
      </c>
      <c r="B180" s="17" t="s">
        <v>951</v>
      </c>
      <c r="C180" s="16">
        <v>59987</v>
      </c>
      <c r="D180" s="16">
        <v>54308</v>
      </c>
      <c r="E180" s="16">
        <v>5679</v>
      </c>
      <c r="F180" s="16">
        <v>0</v>
      </c>
      <c r="G180" s="16">
        <v>166517</v>
      </c>
      <c r="H180" s="16">
        <v>86388</v>
      </c>
      <c r="I180" s="16">
        <v>49213</v>
      </c>
      <c r="J180" s="16">
        <v>37548</v>
      </c>
    </row>
    <row r="181" spans="1:10">
      <c r="A181" t="s">
        <v>1248</v>
      </c>
      <c r="B181" s="17" t="s">
        <v>1257</v>
      </c>
      <c r="C181" s="16">
        <v>4347</v>
      </c>
      <c r="D181" s="16">
        <v>2910</v>
      </c>
      <c r="E181" s="16">
        <v>1437</v>
      </c>
      <c r="F181" s="16">
        <v>0</v>
      </c>
      <c r="G181" s="16">
        <v>8249</v>
      </c>
      <c r="H181" s="16">
        <v>11570</v>
      </c>
      <c r="I181" s="16">
        <v>1586</v>
      </c>
      <c r="J181" s="16">
        <v>3266</v>
      </c>
    </row>
    <row r="182" spans="1:10">
      <c r="A182" t="s">
        <v>463</v>
      </c>
      <c r="B182" s="17" t="s">
        <v>953</v>
      </c>
      <c r="C182" s="16">
        <v>12315</v>
      </c>
      <c r="D182" s="16">
        <v>12314</v>
      </c>
      <c r="E182" s="16">
        <v>1</v>
      </c>
      <c r="F182" s="16">
        <v>12315</v>
      </c>
      <c r="G182" s="16">
        <v>0</v>
      </c>
      <c r="H182" s="16">
        <v>34258</v>
      </c>
      <c r="I182" s="16">
        <v>0</v>
      </c>
      <c r="J182" s="16">
        <v>0</v>
      </c>
    </row>
    <row r="183" spans="1:10">
      <c r="A183" t="s">
        <v>1162</v>
      </c>
      <c r="B183" s="17" t="s">
        <v>1169</v>
      </c>
      <c r="C183" s="16">
        <v>6160</v>
      </c>
      <c r="D183" s="16">
        <v>1492</v>
      </c>
      <c r="E183" s="16">
        <v>4668</v>
      </c>
      <c r="F183" s="16">
        <v>0</v>
      </c>
      <c r="G183" s="16">
        <v>3482</v>
      </c>
      <c r="H183" s="16">
        <v>16091</v>
      </c>
      <c r="I183" s="16">
        <v>409</v>
      </c>
      <c r="J183" s="16">
        <v>652</v>
      </c>
    </row>
    <row r="184" spans="1:10">
      <c r="A184" t="s">
        <v>1221</v>
      </c>
      <c r="B184" s="17" t="s">
        <v>1224</v>
      </c>
      <c r="C184" s="16">
        <v>761</v>
      </c>
      <c r="D184" s="16">
        <v>732</v>
      </c>
      <c r="E184" s="16">
        <v>29</v>
      </c>
      <c r="F184" s="16">
        <v>384</v>
      </c>
      <c r="G184" s="16">
        <v>19</v>
      </c>
      <c r="H184" s="16">
        <v>46</v>
      </c>
      <c r="I184" s="16">
        <v>5</v>
      </c>
      <c r="J184" s="16">
        <v>5</v>
      </c>
    </row>
    <row r="185" spans="1:10">
      <c r="A185" t="s">
        <v>1328</v>
      </c>
      <c r="B185" s="17" t="s">
        <v>1350</v>
      </c>
      <c r="C185" s="16">
        <v>5</v>
      </c>
      <c r="D185" s="16">
        <v>1</v>
      </c>
      <c r="E185" s="16">
        <v>4</v>
      </c>
      <c r="F185" s="16">
        <v>0</v>
      </c>
      <c r="G185" s="16">
        <v>0</v>
      </c>
      <c r="H185" s="16">
        <v>0</v>
      </c>
      <c r="I185" s="16">
        <v>0</v>
      </c>
      <c r="J185" s="16">
        <v>0</v>
      </c>
    </row>
    <row r="186" spans="1:10">
      <c r="A186" t="s">
        <v>1330</v>
      </c>
      <c r="B186" s="17" t="s">
        <v>1352</v>
      </c>
      <c r="C186" s="16">
        <v>3</v>
      </c>
      <c r="D186" s="16">
        <v>2</v>
      </c>
      <c r="E186" s="16">
        <v>1</v>
      </c>
      <c r="F186" s="16">
        <v>0</v>
      </c>
      <c r="G186" s="16">
        <v>0</v>
      </c>
      <c r="H186" s="16">
        <v>0</v>
      </c>
      <c r="I186" s="16">
        <v>0</v>
      </c>
      <c r="J186" s="16">
        <v>0</v>
      </c>
    </row>
    <row r="187" spans="1:10">
      <c r="A187" t="s">
        <v>1378</v>
      </c>
      <c r="C187" s="21">
        <v>4338211</v>
      </c>
      <c r="D187" s="21">
        <v>3105015</v>
      </c>
      <c r="E187" s="21">
        <v>1233196</v>
      </c>
      <c r="F187" s="21">
        <v>832534</v>
      </c>
      <c r="G187" s="21">
        <v>6511921</v>
      </c>
      <c r="H187" s="21">
        <v>9296692</v>
      </c>
      <c r="I187" s="21">
        <v>1781988</v>
      </c>
      <c r="J187" s="21">
        <v>1797887</v>
      </c>
    </row>
    <row r="190" spans="1:10">
      <c r="A190" t="s">
        <v>0</v>
      </c>
      <c r="B190" s="17" t="s">
        <v>516</v>
      </c>
      <c r="C190" s="16">
        <v>243</v>
      </c>
      <c r="D190" s="16">
        <v>70</v>
      </c>
      <c r="E190" s="16">
        <v>173</v>
      </c>
      <c r="F190" s="16">
        <v>7</v>
      </c>
      <c r="G190" s="16">
        <v>579</v>
      </c>
      <c r="H190" s="16">
        <v>2018844</v>
      </c>
      <c r="I190" s="16">
        <v>56</v>
      </c>
      <c r="J190" s="16">
        <v>182</v>
      </c>
    </row>
    <row r="191" spans="1:10">
      <c r="A191" t="s">
        <v>11</v>
      </c>
      <c r="B191" s="17" t="s">
        <v>527</v>
      </c>
      <c r="C191" s="16">
        <v>224532</v>
      </c>
      <c r="D191" s="16">
        <v>123975</v>
      </c>
      <c r="E191" s="16">
        <v>100557</v>
      </c>
      <c r="F191" s="16">
        <v>0</v>
      </c>
      <c r="G191" s="16">
        <v>347088</v>
      </c>
      <c r="H191" s="16">
        <v>246869</v>
      </c>
      <c r="I191" s="16">
        <v>80723</v>
      </c>
      <c r="J191" s="16">
        <v>100137</v>
      </c>
    </row>
  </sheetData>
  <autoFilter ref="A2:J187"/>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Q519"/>
  <sheetViews>
    <sheetView tabSelected="1" zoomScaleNormal="100" workbookViewId="0">
      <pane xSplit="5" ySplit="1" topLeftCell="F491" activePane="bottomRight" state="frozen"/>
      <selection pane="topRight" activeCell="F1" sqref="F1"/>
      <selection pane="bottomLeft" activeCell="A2" sqref="A2"/>
      <selection pane="bottomRight" activeCell="G531" sqref="G531"/>
    </sheetView>
  </sheetViews>
  <sheetFormatPr defaultColWidth="9.140625" defaultRowHeight="15"/>
  <cols>
    <col min="1" max="1" width="6" style="54" bestFit="1" customWidth="1"/>
    <col min="2" max="2" width="9.28515625" style="54" customWidth="1"/>
    <col min="3" max="3" width="20.7109375" style="54" customWidth="1"/>
    <col min="4" max="4" width="8.28515625" style="54" customWidth="1"/>
    <col min="5" max="5" width="34" style="54" customWidth="1"/>
    <col min="6" max="16" width="10.7109375" style="54" customWidth="1"/>
    <col min="17" max="16384" width="9.140625" style="2"/>
  </cols>
  <sheetData>
    <row r="1" spans="1:17" ht="94.5" customHeight="1">
      <c r="A1" s="8" t="s">
        <v>468</v>
      </c>
      <c r="B1" s="8" t="s">
        <v>467</v>
      </c>
      <c r="C1" s="8" t="s">
        <v>469</v>
      </c>
      <c r="D1" s="8" t="s">
        <v>470</v>
      </c>
      <c r="E1" s="8" t="s">
        <v>471</v>
      </c>
      <c r="F1" s="49" t="s">
        <v>472</v>
      </c>
      <c r="G1" s="4" t="s">
        <v>473</v>
      </c>
      <c r="H1" s="8" t="s">
        <v>1302</v>
      </c>
      <c r="I1" s="8" t="s">
        <v>1303</v>
      </c>
      <c r="J1" s="8" t="s">
        <v>474</v>
      </c>
      <c r="K1" s="8" t="s">
        <v>475</v>
      </c>
      <c r="L1" s="8" t="s">
        <v>476</v>
      </c>
      <c r="M1" s="8" t="s">
        <v>477</v>
      </c>
      <c r="N1" s="8" t="s">
        <v>478</v>
      </c>
      <c r="O1" s="8" t="s">
        <v>479</v>
      </c>
      <c r="P1" s="8" t="s">
        <v>1085</v>
      </c>
      <c r="Q1" s="59" t="s">
        <v>1440</v>
      </c>
    </row>
    <row r="2" spans="1:17" ht="14.25" customHeight="1">
      <c r="A2" s="50">
        <v>1</v>
      </c>
      <c r="B2" s="51" t="s">
        <v>0</v>
      </c>
      <c r="C2" s="52" t="s">
        <v>516</v>
      </c>
      <c r="D2" s="51" t="s">
        <v>491</v>
      </c>
      <c r="E2" s="52" t="s">
        <v>954</v>
      </c>
      <c r="F2" s="9">
        <v>0</v>
      </c>
      <c r="G2" s="9">
        <v>0</v>
      </c>
      <c r="H2" s="9">
        <v>0</v>
      </c>
      <c r="I2" s="9">
        <v>0</v>
      </c>
      <c r="J2" s="9">
        <v>0</v>
      </c>
      <c r="K2" s="9">
        <v>0</v>
      </c>
      <c r="L2" s="9">
        <v>0</v>
      </c>
      <c r="M2" s="9">
        <v>0</v>
      </c>
      <c r="N2" s="9">
        <v>2017934</v>
      </c>
      <c r="O2" s="9">
        <v>0</v>
      </c>
      <c r="P2" s="9">
        <v>0</v>
      </c>
      <c r="Q2" s="2">
        <f>H2-L2</f>
        <v>0</v>
      </c>
    </row>
    <row r="3" spans="1:17" ht="14.25" customHeight="1">
      <c r="A3" s="50">
        <v>2</v>
      </c>
      <c r="B3" s="9" t="s">
        <v>0</v>
      </c>
      <c r="C3" s="52" t="s">
        <v>516</v>
      </c>
      <c r="D3" s="9" t="s">
        <v>1</v>
      </c>
      <c r="E3" s="52" t="s">
        <v>517</v>
      </c>
      <c r="F3" s="9">
        <v>0</v>
      </c>
      <c r="G3" s="9">
        <v>1</v>
      </c>
      <c r="H3" s="9">
        <v>0</v>
      </c>
      <c r="I3" s="9">
        <v>1</v>
      </c>
      <c r="J3" s="9">
        <v>0</v>
      </c>
      <c r="K3" s="9">
        <v>0</v>
      </c>
      <c r="L3" s="9">
        <v>0</v>
      </c>
      <c r="M3" s="9">
        <v>5</v>
      </c>
      <c r="N3" s="9">
        <v>1</v>
      </c>
      <c r="O3" s="9">
        <v>0</v>
      </c>
      <c r="P3" s="9">
        <v>1</v>
      </c>
      <c r="Q3" s="2">
        <f t="shared" ref="Q3:Q66" si="0">H3-L3</f>
        <v>0</v>
      </c>
    </row>
    <row r="4" spans="1:17" ht="14.25" customHeight="1">
      <c r="A4" s="50">
        <v>3</v>
      </c>
      <c r="B4" s="9" t="s">
        <v>0</v>
      </c>
      <c r="C4" s="52" t="s">
        <v>516</v>
      </c>
      <c r="D4" s="9" t="s">
        <v>2</v>
      </c>
      <c r="E4" s="52" t="s">
        <v>518</v>
      </c>
      <c r="F4" s="9">
        <v>0</v>
      </c>
      <c r="G4" s="9">
        <v>56</v>
      </c>
      <c r="H4" s="9">
        <v>19</v>
      </c>
      <c r="I4" s="9">
        <v>37</v>
      </c>
      <c r="J4" s="9">
        <v>0</v>
      </c>
      <c r="K4" s="9">
        <v>0</v>
      </c>
      <c r="L4" s="9">
        <v>0</v>
      </c>
      <c r="M4" s="9">
        <v>228</v>
      </c>
      <c r="N4" s="9">
        <v>556</v>
      </c>
      <c r="O4" s="9">
        <v>20</v>
      </c>
      <c r="P4" s="9">
        <v>75</v>
      </c>
      <c r="Q4" s="2">
        <f t="shared" si="0"/>
        <v>19</v>
      </c>
    </row>
    <row r="5" spans="1:17" ht="14.25" customHeight="1">
      <c r="A5" s="50">
        <v>4</v>
      </c>
      <c r="B5" s="9" t="s">
        <v>0</v>
      </c>
      <c r="C5" s="52" t="s">
        <v>516</v>
      </c>
      <c r="D5" s="9" t="s">
        <v>3</v>
      </c>
      <c r="E5" s="52" t="s">
        <v>519</v>
      </c>
      <c r="F5" s="9">
        <v>0</v>
      </c>
      <c r="G5" s="9">
        <v>43</v>
      </c>
      <c r="H5" s="9">
        <v>17</v>
      </c>
      <c r="I5" s="9">
        <v>26</v>
      </c>
      <c r="J5" s="9">
        <v>0</v>
      </c>
      <c r="K5" s="9">
        <v>0</v>
      </c>
      <c r="L5" s="9">
        <v>4</v>
      </c>
      <c r="M5" s="9">
        <v>41</v>
      </c>
      <c r="N5" s="9">
        <v>79</v>
      </c>
      <c r="O5" s="9">
        <v>3</v>
      </c>
      <c r="P5" s="9">
        <v>11</v>
      </c>
      <c r="Q5" s="2">
        <f t="shared" si="0"/>
        <v>13</v>
      </c>
    </row>
    <row r="6" spans="1:17" ht="14.25" customHeight="1">
      <c r="A6" s="50">
        <v>5</v>
      </c>
      <c r="B6" s="9" t="s">
        <v>0</v>
      </c>
      <c r="C6" s="52" t="s">
        <v>516</v>
      </c>
      <c r="D6" s="9" t="s">
        <v>4</v>
      </c>
      <c r="E6" s="52" t="s">
        <v>520</v>
      </c>
      <c r="F6" s="9">
        <v>0</v>
      </c>
      <c r="G6" s="9">
        <v>31</v>
      </c>
      <c r="H6" s="9">
        <v>5</v>
      </c>
      <c r="I6" s="9">
        <v>26</v>
      </c>
      <c r="J6" s="9">
        <v>0</v>
      </c>
      <c r="K6" s="9">
        <v>0</v>
      </c>
      <c r="L6" s="9">
        <v>0</v>
      </c>
      <c r="M6" s="9">
        <v>109</v>
      </c>
      <c r="N6" s="9">
        <v>37</v>
      </c>
      <c r="O6" s="9">
        <v>11</v>
      </c>
      <c r="P6" s="9">
        <v>49</v>
      </c>
      <c r="Q6" s="2">
        <f t="shared" si="0"/>
        <v>5</v>
      </c>
    </row>
    <row r="7" spans="1:17" ht="14.25" customHeight="1">
      <c r="A7" s="50">
        <v>6</v>
      </c>
      <c r="B7" s="9" t="s">
        <v>0</v>
      </c>
      <c r="C7" s="52" t="s">
        <v>516</v>
      </c>
      <c r="D7" s="9" t="s">
        <v>5</v>
      </c>
      <c r="E7" s="52" t="s">
        <v>521</v>
      </c>
      <c r="F7" s="9">
        <v>0</v>
      </c>
      <c r="G7" s="9">
        <v>66</v>
      </c>
      <c r="H7" s="9">
        <v>18</v>
      </c>
      <c r="I7" s="9">
        <v>48</v>
      </c>
      <c r="J7" s="9">
        <v>0</v>
      </c>
      <c r="K7" s="9">
        <v>0</v>
      </c>
      <c r="L7" s="9">
        <v>2</v>
      </c>
      <c r="M7" s="9">
        <v>115</v>
      </c>
      <c r="N7" s="9">
        <v>153</v>
      </c>
      <c r="O7" s="9">
        <v>11</v>
      </c>
      <c r="P7" s="9">
        <v>25</v>
      </c>
      <c r="Q7" s="2">
        <f t="shared" si="0"/>
        <v>16</v>
      </c>
    </row>
    <row r="8" spans="1:17" ht="14.25" customHeight="1">
      <c r="A8" s="50">
        <v>7</v>
      </c>
      <c r="B8" s="9" t="s">
        <v>0</v>
      </c>
      <c r="C8" s="52" t="s">
        <v>516</v>
      </c>
      <c r="D8" s="9" t="s">
        <v>6</v>
      </c>
      <c r="E8" s="52" t="s">
        <v>522</v>
      </c>
      <c r="F8" s="9">
        <v>0</v>
      </c>
      <c r="G8" s="9">
        <v>13</v>
      </c>
      <c r="H8" s="9">
        <v>1</v>
      </c>
      <c r="I8" s="9">
        <v>12</v>
      </c>
      <c r="J8" s="9">
        <v>0</v>
      </c>
      <c r="K8" s="9">
        <v>0</v>
      </c>
      <c r="L8" s="9">
        <v>0</v>
      </c>
      <c r="M8" s="9">
        <v>6</v>
      </c>
      <c r="N8" s="9">
        <v>21</v>
      </c>
      <c r="O8" s="9">
        <v>2</v>
      </c>
      <c r="P8" s="9">
        <v>2</v>
      </c>
      <c r="Q8" s="2">
        <f t="shared" si="0"/>
        <v>1</v>
      </c>
    </row>
    <row r="9" spans="1:17" ht="14.25" customHeight="1">
      <c r="A9" s="50">
        <v>8</v>
      </c>
      <c r="B9" s="9" t="s">
        <v>0</v>
      </c>
      <c r="C9" s="52" t="s">
        <v>516</v>
      </c>
      <c r="D9" s="9" t="s">
        <v>7</v>
      </c>
      <c r="E9" s="52" t="s">
        <v>523</v>
      </c>
      <c r="F9" s="9">
        <v>0</v>
      </c>
      <c r="G9" s="9">
        <v>20</v>
      </c>
      <c r="H9" s="9">
        <v>5</v>
      </c>
      <c r="I9" s="9">
        <v>15</v>
      </c>
      <c r="J9" s="9">
        <v>0</v>
      </c>
      <c r="K9" s="9">
        <v>0</v>
      </c>
      <c r="L9" s="9">
        <v>0</v>
      </c>
      <c r="M9" s="9">
        <v>25</v>
      </c>
      <c r="N9" s="9">
        <v>27</v>
      </c>
      <c r="O9" s="9">
        <v>3</v>
      </c>
      <c r="P9" s="9">
        <v>8</v>
      </c>
      <c r="Q9" s="2">
        <f t="shared" si="0"/>
        <v>5</v>
      </c>
    </row>
    <row r="10" spans="1:17" ht="14.25" customHeight="1">
      <c r="A10" s="50">
        <v>9</v>
      </c>
      <c r="B10" s="9" t="s">
        <v>0</v>
      </c>
      <c r="C10" s="52" t="s">
        <v>516</v>
      </c>
      <c r="D10" s="9" t="s">
        <v>8</v>
      </c>
      <c r="E10" s="52" t="s">
        <v>524</v>
      </c>
      <c r="F10" s="9">
        <v>0</v>
      </c>
      <c r="G10" s="9">
        <v>2</v>
      </c>
      <c r="H10" s="9">
        <v>1</v>
      </c>
      <c r="I10" s="9">
        <v>1</v>
      </c>
      <c r="J10" s="9">
        <v>0</v>
      </c>
      <c r="K10" s="9">
        <v>0</v>
      </c>
      <c r="L10" s="9">
        <v>0</v>
      </c>
      <c r="M10" s="9">
        <v>13</v>
      </c>
      <c r="N10" s="9">
        <v>15</v>
      </c>
      <c r="O10" s="9">
        <v>4</v>
      </c>
      <c r="P10" s="9">
        <v>1</v>
      </c>
      <c r="Q10" s="2">
        <f t="shared" si="0"/>
        <v>1</v>
      </c>
    </row>
    <row r="11" spans="1:17" ht="14.25" customHeight="1">
      <c r="A11" s="50">
        <v>10</v>
      </c>
      <c r="B11" s="9" t="s">
        <v>0</v>
      </c>
      <c r="C11" s="52" t="s">
        <v>516</v>
      </c>
      <c r="D11" s="9" t="s">
        <v>9</v>
      </c>
      <c r="E11" s="52" t="s">
        <v>525</v>
      </c>
      <c r="F11" s="9">
        <v>0</v>
      </c>
      <c r="G11" s="9">
        <v>9</v>
      </c>
      <c r="H11" s="9">
        <v>4</v>
      </c>
      <c r="I11" s="9">
        <v>5</v>
      </c>
      <c r="J11" s="9">
        <v>0</v>
      </c>
      <c r="K11" s="9">
        <v>0</v>
      </c>
      <c r="L11" s="9">
        <v>1</v>
      </c>
      <c r="M11" s="9">
        <v>34</v>
      </c>
      <c r="N11" s="9">
        <v>17</v>
      </c>
      <c r="O11" s="9">
        <v>0</v>
      </c>
      <c r="P11" s="9">
        <v>10</v>
      </c>
      <c r="Q11" s="2">
        <f t="shared" si="0"/>
        <v>3</v>
      </c>
    </row>
    <row r="12" spans="1:17" ht="14.25" customHeight="1">
      <c r="A12" s="50">
        <v>11</v>
      </c>
      <c r="B12" s="9" t="s">
        <v>0</v>
      </c>
      <c r="C12" s="52" t="s">
        <v>516</v>
      </c>
      <c r="D12" s="9" t="s">
        <v>10</v>
      </c>
      <c r="E12" s="52" t="s">
        <v>526</v>
      </c>
      <c r="F12" s="9">
        <v>0</v>
      </c>
      <c r="G12" s="9">
        <v>2</v>
      </c>
      <c r="H12" s="9">
        <v>0</v>
      </c>
      <c r="I12" s="9">
        <v>2</v>
      </c>
      <c r="J12" s="9">
        <v>0</v>
      </c>
      <c r="K12" s="9">
        <v>0</v>
      </c>
      <c r="L12" s="9">
        <v>0</v>
      </c>
      <c r="M12" s="9">
        <v>3</v>
      </c>
      <c r="N12" s="9">
        <v>4</v>
      </c>
      <c r="O12" s="9">
        <v>2</v>
      </c>
      <c r="P12" s="9">
        <v>0</v>
      </c>
      <c r="Q12" s="2">
        <f t="shared" si="0"/>
        <v>0</v>
      </c>
    </row>
    <row r="13" spans="1:17" ht="14.25" customHeight="1">
      <c r="A13" s="50">
        <v>12</v>
      </c>
      <c r="B13" s="9" t="s">
        <v>11</v>
      </c>
      <c r="C13" s="52" t="s">
        <v>527</v>
      </c>
      <c r="D13" s="9" t="s">
        <v>12</v>
      </c>
      <c r="E13" s="52" t="s">
        <v>528</v>
      </c>
      <c r="F13" s="9">
        <v>0</v>
      </c>
      <c r="G13" s="9">
        <v>21845</v>
      </c>
      <c r="H13" s="9">
        <v>14602</v>
      </c>
      <c r="I13" s="9">
        <v>7243</v>
      </c>
      <c r="J13" s="9">
        <v>0</v>
      </c>
      <c r="K13" s="9">
        <v>0</v>
      </c>
      <c r="L13" s="9">
        <v>0</v>
      </c>
      <c r="M13" s="9">
        <v>37088</v>
      </c>
      <c r="N13" s="9">
        <v>26966</v>
      </c>
      <c r="O13" s="9">
        <v>7088</v>
      </c>
      <c r="P13" s="9">
        <v>10733</v>
      </c>
      <c r="Q13" s="2">
        <f t="shared" si="0"/>
        <v>14602</v>
      </c>
    </row>
    <row r="14" spans="1:17" ht="14.25" customHeight="1">
      <c r="A14" s="50">
        <v>13</v>
      </c>
      <c r="B14" s="9" t="s">
        <v>11</v>
      </c>
      <c r="C14" s="52" t="s">
        <v>527</v>
      </c>
      <c r="D14" s="9" t="s">
        <v>13</v>
      </c>
      <c r="E14" s="52" t="s">
        <v>529</v>
      </c>
      <c r="F14" s="9">
        <v>0</v>
      </c>
      <c r="G14" s="9">
        <v>202687</v>
      </c>
      <c r="H14" s="9">
        <v>109373</v>
      </c>
      <c r="I14" s="9">
        <v>93314</v>
      </c>
      <c r="J14" s="9">
        <v>0</v>
      </c>
      <c r="K14" s="9">
        <v>0</v>
      </c>
      <c r="L14" s="9">
        <v>0</v>
      </c>
      <c r="M14" s="9">
        <v>310000</v>
      </c>
      <c r="N14" s="9">
        <v>219903</v>
      </c>
      <c r="O14" s="9">
        <v>73635</v>
      </c>
      <c r="P14" s="9">
        <v>89404</v>
      </c>
      <c r="Q14" s="2">
        <f t="shared" si="0"/>
        <v>109373</v>
      </c>
    </row>
    <row r="15" spans="1:17" ht="14.25" customHeight="1">
      <c r="A15" s="50">
        <v>14</v>
      </c>
      <c r="B15" s="9" t="s">
        <v>14</v>
      </c>
      <c r="C15" s="52" t="s">
        <v>530</v>
      </c>
      <c r="D15" s="9" t="s">
        <v>15</v>
      </c>
      <c r="E15" s="52" t="s">
        <v>531</v>
      </c>
      <c r="F15" s="9">
        <v>0</v>
      </c>
      <c r="G15" s="9">
        <v>374</v>
      </c>
      <c r="H15" s="9">
        <v>246</v>
      </c>
      <c r="I15" s="9">
        <v>128</v>
      </c>
      <c r="J15" s="9">
        <v>0</v>
      </c>
      <c r="K15" s="9">
        <v>0</v>
      </c>
      <c r="L15" s="9">
        <v>0</v>
      </c>
      <c r="M15" s="9">
        <v>561</v>
      </c>
      <c r="N15" s="9">
        <v>1904</v>
      </c>
      <c r="O15" s="9">
        <v>65</v>
      </c>
      <c r="P15" s="9">
        <v>222</v>
      </c>
      <c r="Q15" s="2">
        <f t="shared" si="0"/>
        <v>246</v>
      </c>
    </row>
    <row r="16" spans="1:17" ht="14.25" customHeight="1">
      <c r="A16" s="50">
        <v>15</v>
      </c>
      <c r="B16" s="9" t="s">
        <v>16</v>
      </c>
      <c r="C16" s="52" t="s">
        <v>532</v>
      </c>
      <c r="D16" s="9" t="s">
        <v>17</v>
      </c>
      <c r="E16" s="52" t="s">
        <v>533</v>
      </c>
      <c r="F16" s="9">
        <v>0</v>
      </c>
      <c r="G16" s="9">
        <v>13078</v>
      </c>
      <c r="H16" s="9">
        <v>11189</v>
      </c>
      <c r="I16" s="9">
        <v>1889</v>
      </c>
      <c r="J16" s="9">
        <v>0</v>
      </c>
      <c r="K16" s="9">
        <v>0</v>
      </c>
      <c r="L16" s="9">
        <v>1839</v>
      </c>
      <c r="M16" s="9">
        <v>37000</v>
      </c>
      <c r="N16" s="9">
        <v>29244</v>
      </c>
      <c r="O16" s="9">
        <v>9508</v>
      </c>
      <c r="P16" s="9">
        <v>7547</v>
      </c>
      <c r="Q16" s="2">
        <f t="shared" si="0"/>
        <v>9350</v>
      </c>
    </row>
    <row r="17" spans="1:17" ht="14.25" customHeight="1">
      <c r="A17" s="50">
        <v>16</v>
      </c>
      <c r="B17" s="9" t="s">
        <v>18</v>
      </c>
      <c r="C17" s="52" t="s">
        <v>534</v>
      </c>
      <c r="D17" s="9" t="s">
        <v>1108</v>
      </c>
      <c r="E17" s="52" t="s">
        <v>1120</v>
      </c>
      <c r="F17" s="9">
        <v>0</v>
      </c>
      <c r="G17" s="9">
        <v>7681</v>
      </c>
      <c r="H17" s="9">
        <v>6031</v>
      </c>
      <c r="I17" s="9">
        <v>1650</v>
      </c>
      <c r="J17" s="9">
        <v>0</v>
      </c>
      <c r="K17" s="9">
        <v>0</v>
      </c>
      <c r="L17" s="9">
        <v>0</v>
      </c>
      <c r="M17" s="9">
        <v>20523</v>
      </c>
      <c r="N17" s="9">
        <v>9906</v>
      </c>
      <c r="O17" s="9">
        <v>8085</v>
      </c>
      <c r="P17" s="9">
        <v>3680</v>
      </c>
      <c r="Q17" s="2">
        <f t="shared" si="0"/>
        <v>6031</v>
      </c>
    </row>
    <row r="18" spans="1:17" ht="14.25" customHeight="1">
      <c r="A18" s="50">
        <v>17</v>
      </c>
      <c r="B18" s="51" t="s">
        <v>18</v>
      </c>
      <c r="C18" s="52" t="s">
        <v>534</v>
      </c>
      <c r="D18" s="51" t="s">
        <v>1154</v>
      </c>
      <c r="E18" s="52" t="s">
        <v>1165</v>
      </c>
      <c r="F18" s="9">
        <v>0</v>
      </c>
      <c r="G18" s="9">
        <v>9207</v>
      </c>
      <c r="H18" s="9">
        <v>5936</v>
      </c>
      <c r="I18" s="9">
        <v>3271</v>
      </c>
      <c r="J18" s="9">
        <v>0</v>
      </c>
      <c r="K18" s="9">
        <v>0</v>
      </c>
      <c r="L18" s="9">
        <v>0</v>
      </c>
      <c r="M18" s="9">
        <v>39627</v>
      </c>
      <c r="N18" s="9">
        <v>14287</v>
      </c>
      <c r="O18" s="9">
        <v>16107</v>
      </c>
      <c r="P18" s="9">
        <v>6671</v>
      </c>
      <c r="Q18" s="2">
        <f t="shared" si="0"/>
        <v>5936</v>
      </c>
    </row>
    <row r="19" spans="1:17" ht="14.25" customHeight="1">
      <c r="A19" s="50">
        <v>18</v>
      </c>
      <c r="B19" s="9" t="s">
        <v>18</v>
      </c>
      <c r="C19" s="52" t="s">
        <v>534</v>
      </c>
      <c r="D19" s="9" t="s">
        <v>19</v>
      </c>
      <c r="E19" s="52" t="s">
        <v>535</v>
      </c>
      <c r="F19" s="9">
        <v>0</v>
      </c>
      <c r="G19" s="9">
        <v>28926</v>
      </c>
      <c r="H19" s="9">
        <v>20215</v>
      </c>
      <c r="I19" s="9">
        <v>8711</v>
      </c>
      <c r="J19" s="9">
        <v>0</v>
      </c>
      <c r="K19" s="9">
        <v>0</v>
      </c>
      <c r="L19" s="9">
        <v>0</v>
      </c>
      <c r="M19" s="9">
        <v>81487</v>
      </c>
      <c r="N19" s="9">
        <v>74508</v>
      </c>
      <c r="O19" s="9">
        <v>16402</v>
      </c>
      <c r="P19" s="9">
        <v>23649</v>
      </c>
      <c r="Q19" s="2">
        <f t="shared" si="0"/>
        <v>20215</v>
      </c>
    </row>
    <row r="20" spans="1:17" ht="14.25" customHeight="1">
      <c r="A20" s="50">
        <v>19</v>
      </c>
      <c r="B20" s="9" t="s">
        <v>20</v>
      </c>
      <c r="C20" s="52" t="s">
        <v>536</v>
      </c>
      <c r="D20" s="9" t="s">
        <v>21</v>
      </c>
      <c r="E20" s="52" t="s">
        <v>537</v>
      </c>
      <c r="F20" s="9">
        <v>0</v>
      </c>
      <c r="G20" s="9">
        <v>3459</v>
      </c>
      <c r="H20" s="9">
        <v>3055</v>
      </c>
      <c r="I20" s="9">
        <v>404</v>
      </c>
      <c r="J20" s="9">
        <v>0</v>
      </c>
      <c r="K20" s="9">
        <v>0</v>
      </c>
      <c r="L20" s="9">
        <v>0</v>
      </c>
      <c r="M20" s="9">
        <v>5668</v>
      </c>
      <c r="N20" s="9">
        <v>4034</v>
      </c>
      <c r="O20" s="9">
        <v>1683</v>
      </c>
      <c r="P20" s="9">
        <v>1615</v>
      </c>
      <c r="Q20" s="2">
        <f t="shared" si="0"/>
        <v>3055</v>
      </c>
    </row>
    <row r="21" spans="1:17" ht="14.25" customHeight="1">
      <c r="A21" s="50">
        <v>20</v>
      </c>
      <c r="B21" s="9" t="s">
        <v>22</v>
      </c>
      <c r="C21" s="52" t="s">
        <v>538</v>
      </c>
      <c r="D21" s="9" t="s">
        <v>23</v>
      </c>
      <c r="E21" s="52" t="s">
        <v>539</v>
      </c>
      <c r="F21" s="9">
        <v>0</v>
      </c>
      <c r="G21" s="9">
        <v>1813</v>
      </c>
      <c r="H21" s="9">
        <v>1707</v>
      </c>
      <c r="I21" s="9">
        <v>106</v>
      </c>
      <c r="J21" s="9">
        <v>0</v>
      </c>
      <c r="K21" s="9">
        <v>0</v>
      </c>
      <c r="L21" s="9">
        <v>0</v>
      </c>
      <c r="M21" s="9">
        <v>10061</v>
      </c>
      <c r="N21" s="9">
        <v>4720</v>
      </c>
      <c r="O21" s="9">
        <v>3726</v>
      </c>
      <c r="P21" s="9">
        <v>1562</v>
      </c>
      <c r="Q21" s="2">
        <f t="shared" si="0"/>
        <v>1707</v>
      </c>
    </row>
    <row r="22" spans="1:17" ht="14.25" customHeight="1">
      <c r="A22" s="50">
        <v>21</v>
      </c>
      <c r="B22" s="9" t="s">
        <v>22</v>
      </c>
      <c r="C22" s="52" t="s">
        <v>538</v>
      </c>
      <c r="D22" s="9" t="s">
        <v>24</v>
      </c>
      <c r="E22" s="52" t="s">
        <v>540</v>
      </c>
      <c r="F22" s="9">
        <v>0</v>
      </c>
      <c r="G22" s="9">
        <v>2437</v>
      </c>
      <c r="H22" s="9">
        <v>2284</v>
      </c>
      <c r="I22" s="9">
        <v>153</v>
      </c>
      <c r="J22" s="9">
        <v>0</v>
      </c>
      <c r="K22" s="9">
        <v>0</v>
      </c>
      <c r="L22" s="9">
        <v>0</v>
      </c>
      <c r="M22" s="9">
        <v>12679</v>
      </c>
      <c r="N22" s="9">
        <v>10406</v>
      </c>
      <c r="O22" s="9">
        <v>4485</v>
      </c>
      <c r="P22" s="9">
        <v>2648</v>
      </c>
      <c r="Q22" s="2">
        <f t="shared" si="0"/>
        <v>2284</v>
      </c>
    </row>
    <row r="23" spans="1:17" ht="14.25" customHeight="1">
      <c r="A23" s="50">
        <v>22</v>
      </c>
      <c r="B23" s="9" t="s">
        <v>22</v>
      </c>
      <c r="C23" s="52" t="s">
        <v>538</v>
      </c>
      <c r="D23" s="9" t="s">
        <v>25</v>
      </c>
      <c r="E23" s="52" t="s">
        <v>541</v>
      </c>
      <c r="F23" s="9">
        <v>0</v>
      </c>
      <c r="G23" s="9">
        <v>4705</v>
      </c>
      <c r="H23" s="9">
        <v>3307</v>
      </c>
      <c r="I23" s="9">
        <v>1398</v>
      </c>
      <c r="J23" s="9">
        <v>0</v>
      </c>
      <c r="K23" s="9">
        <v>0</v>
      </c>
      <c r="L23" s="9">
        <v>0</v>
      </c>
      <c r="M23" s="9">
        <v>14744</v>
      </c>
      <c r="N23" s="9">
        <v>8441</v>
      </c>
      <c r="O23" s="9">
        <v>4701</v>
      </c>
      <c r="P23" s="9">
        <v>3238</v>
      </c>
      <c r="Q23" s="2">
        <f t="shared" si="0"/>
        <v>3307</v>
      </c>
    </row>
    <row r="24" spans="1:17" ht="14.25" customHeight="1">
      <c r="A24" s="50">
        <v>23</v>
      </c>
      <c r="B24" s="9" t="s">
        <v>22</v>
      </c>
      <c r="C24" s="52" t="s">
        <v>538</v>
      </c>
      <c r="D24" s="9" t="s">
        <v>26</v>
      </c>
      <c r="E24" s="52" t="s">
        <v>542</v>
      </c>
      <c r="F24" s="9">
        <v>0</v>
      </c>
      <c r="G24" s="9">
        <v>2029</v>
      </c>
      <c r="H24" s="9">
        <v>1931</v>
      </c>
      <c r="I24" s="9">
        <v>98</v>
      </c>
      <c r="J24" s="9">
        <v>0</v>
      </c>
      <c r="K24" s="9">
        <v>0</v>
      </c>
      <c r="L24" s="9">
        <v>0</v>
      </c>
      <c r="M24" s="9">
        <v>8061</v>
      </c>
      <c r="N24" s="9">
        <v>11048</v>
      </c>
      <c r="O24" s="9">
        <v>3526</v>
      </c>
      <c r="P24" s="9">
        <v>1691</v>
      </c>
      <c r="Q24" s="2">
        <f t="shared" si="0"/>
        <v>1931</v>
      </c>
    </row>
    <row r="25" spans="1:17" ht="14.25" customHeight="1">
      <c r="A25" s="50">
        <v>24</v>
      </c>
      <c r="B25" s="9" t="s">
        <v>22</v>
      </c>
      <c r="C25" s="52" t="s">
        <v>538</v>
      </c>
      <c r="D25" s="9" t="s">
        <v>27</v>
      </c>
      <c r="E25" s="52" t="s">
        <v>543</v>
      </c>
      <c r="F25" s="9">
        <v>0</v>
      </c>
      <c r="G25" s="9">
        <v>2685</v>
      </c>
      <c r="H25" s="9">
        <v>2183</v>
      </c>
      <c r="I25" s="9">
        <v>502</v>
      </c>
      <c r="J25" s="9">
        <v>0</v>
      </c>
      <c r="K25" s="9">
        <v>0</v>
      </c>
      <c r="L25" s="9">
        <v>0</v>
      </c>
      <c r="M25" s="9">
        <v>7154</v>
      </c>
      <c r="N25" s="9">
        <v>7940</v>
      </c>
      <c r="O25" s="9">
        <v>2768</v>
      </c>
      <c r="P25" s="9">
        <v>1926</v>
      </c>
      <c r="Q25" s="2">
        <f t="shared" si="0"/>
        <v>2183</v>
      </c>
    </row>
    <row r="26" spans="1:17" ht="14.25" customHeight="1">
      <c r="A26" s="50">
        <v>25</v>
      </c>
      <c r="B26" s="9" t="s">
        <v>22</v>
      </c>
      <c r="C26" s="52" t="s">
        <v>538</v>
      </c>
      <c r="D26" s="9" t="s">
        <v>28</v>
      </c>
      <c r="E26" s="52" t="s">
        <v>544</v>
      </c>
      <c r="F26" s="9">
        <v>0</v>
      </c>
      <c r="G26" s="9">
        <v>2706</v>
      </c>
      <c r="H26" s="9">
        <v>2451</v>
      </c>
      <c r="I26" s="9">
        <v>255</v>
      </c>
      <c r="J26" s="9">
        <v>0</v>
      </c>
      <c r="K26" s="9">
        <v>0</v>
      </c>
      <c r="L26" s="9">
        <v>0</v>
      </c>
      <c r="M26" s="9">
        <v>9633</v>
      </c>
      <c r="N26" s="9">
        <v>9757</v>
      </c>
      <c r="O26" s="9">
        <v>3805</v>
      </c>
      <c r="P26" s="9">
        <v>2099</v>
      </c>
      <c r="Q26" s="2">
        <f t="shared" si="0"/>
        <v>2451</v>
      </c>
    </row>
    <row r="27" spans="1:17" ht="14.25" customHeight="1">
      <c r="A27" s="50">
        <v>26</v>
      </c>
      <c r="B27" s="9" t="s">
        <v>22</v>
      </c>
      <c r="C27" s="52" t="s">
        <v>538</v>
      </c>
      <c r="D27" s="9" t="s">
        <v>29</v>
      </c>
      <c r="E27" s="52" t="s">
        <v>545</v>
      </c>
      <c r="F27" s="9">
        <v>0</v>
      </c>
      <c r="G27" s="9">
        <v>3388</v>
      </c>
      <c r="H27" s="9">
        <v>2233</v>
      </c>
      <c r="I27" s="9">
        <v>1155</v>
      </c>
      <c r="J27" s="9">
        <v>0</v>
      </c>
      <c r="K27" s="9">
        <v>0</v>
      </c>
      <c r="L27" s="9">
        <v>0</v>
      </c>
      <c r="M27" s="9">
        <v>7878</v>
      </c>
      <c r="N27" s="9">
        <v>6970</v>
      </c>
      <c r="O27" s="9">
        <v>2867</v>
      </c>
      <c r="P27" s="9">
        <v>1826</v>
      </c>
      <c r="Q27" s="2">
        <f t="shared" si="0"/>
        <v>2233</v>
      </c>
    </row>
    <row r="28" spans="1:17" ht="14.25" customHeight="1">
      <c r="A28" s="50">
        <v>27</v>
      </c>
      <c r="B28" s="9" t="s">
        <v>22</v>
      </c>
      <c r="C28" s="52" t="s">
        <v>538</v>
      </c>
      <c r="D28" s="9" t="s">
        <v>30</v>
      </c>
      <c r="E28" s="52" t="s">
        <v>546</v>
      </c>
      <c r="F28" s="9">
        <v>0</v>
      </c>
      <c r="G28" s="9">
        <v>3261</v>
      </c>
      <c r="H28" s="9">
        <v>3071</v>
      </c>
      <c r="I28" s="9">
        <v>190</v>
      </c>
      <c r="J28" s="9">
        <v>0</v>
      </c>
      <c r="K28" s="9">
        <v>0</v>
      </c>
      <c r="L28" s="9">
        <v>0</v>
      </c>
      <c r="M28" s="9">
        <v>14107</v>
      </c>
      <c r="N28" s="9">
        <v>15851</v>
      </c>
      <c r="O28" s="9">
        <v>5937</v>
      </c>
      <c r="P28" s="9">
        <v>3004</v>
      </c>
      <c r="Q28" s="2">
        <f t="shared" si="0"/>
        <v>3071</v>
      </c>
    </row>
    <row r="29" spans="1:17" ht="14.25" customHeight="1">
      <c r="A29" s="50">
        <v>28</v>
      </c>
      <c r="B29" s="9" t="s">
        <v>22</v>
      </c>
      <c r="C29" s="52" t="s">
        <v>538</v>
      </c>
      <c r="D29" s="9" t="s">
        <v>31</v>
      </c>
      <c r="E29" s="52" t="s">
        <v>547</v>
      </c>
      <c r="F29" s="9">
        <v>0</v>
      </c>
      <c r="G29" s="9">
        <v>1593</v>
      </c>
      <c r="H29" s="9">
        <v>1560</v>
      </c>
      <c r="I29" s="9">
        <v>33</v>
      </c>
      <c r="J29" s="9">
        <v>0</v>
      </c>
      <c r="K29" s="9">
        <v>0</v>
      </c>
      <c r="L29" s="9">
        <v>0</v>
      </c>
      <c r="M29" s="9">
        <v>10825</v>
      </c>
      <c r="N29" s="9">
        <v>4744</v>
      </c>
      <c r="O29" s="9">
        <v>3873</v>
      </c>
      <c r="P29" s="9">
        <v>1859</v>
      </c>
      <c r="Q29" s="2">
        <f t="shared" si="0"/>
        <v>1560</v>
      </c>
    </row>
    <row r="30" spans="1:17" ht="14.25" customHeight="1">
      <c r="A30" s="50">
        <v>29</v>
      </c>
      <c r="B30" s="9" t="s">
        <v>22</v>
      </c>
      <c r="C30" s="52" t="s">
        <v>538</v>
      </c>
      <c r="D30" s="9" t="s">
        <v>32</v>
      </c>
      <c r="E30" s="52" t="s">
        <v>548</v>
      </c>
      <c r="F30" s="9">
        <v>0</v>
      </c>
      <c r="G30" s="9">
        <v>3703</v>
      </c>
      <c r="H30" s="9">
        <v>3412</v>
      </c>
      <c r="I30" s="9">
        <v>291</v>
      </c>
      <c r="J30" s="9">
        <v>0</v>
      </c>
      <c r="K30" s="9">
        <v>0</v>
      </c>
      <c r="L30" s="9">
        <v>0</v>
      </c>
      <c r="M30" s="9">
        <v>18736</v>
      </c>
      <c r="N30" s="9">
        <v>13205</v>
      </c>
      <c r="O30" s="9">
        <v>7000</v>
      </c>
      <c r="P30" s="9">
        <v>3432</v>
      </c>
      <c r="Q30" s="2">
        <f t="shared" si="0"/>
        <v>3412</v>
      </c>
    </row>
    <row r="31" spans="1:17" ht="14.25" customHeight="1">
      <c r="A31" s="50">
        <v>30</v>
      </c>
      <c r="B31" s="9" t="s">
        <v>22</v>
      </c>
      <c r="C31" s="52" t="s">
        <v>538</v>
      </c>
      <c r="D31" s="9" t="s">
        <v>33</v>
      </c>
      <c r="E31" s="52" t="s">
        <v>549</v>
      </c>
      <c r="F31" s="9">
        <v>0</v>
      </c>
      <c r="G31" s="9">
        <v>1830</v>
      </c>
      <c r="H31" s="9">
        <v>1698</v>
      </c>
      <c r="I31" s="9">
        <v>132</v>
      </c>
      <c r="J31" s="9">
        <v>0</v>
      </c>
      <c r="K31" s="9">
        <v>0</v>
      </c>
      <c r="L31" s="9">
        <v>0</v>
      </c>
      <c r="M31" s="9">
        <v>7937</v>
      </c>
      <c r="N31" s="9">
        <v>4313</v>
      </c>
      <c r="O31" s="9">
        <v>2628</v>
      </c>
      <c r="P31" s="9">
        <v>1528</v>
      </c>
      <c r="Q31" s="2">
        <f t="shared" si="0"/>
        <v>1698</v>
      </c>
    </row>
    <row r="32" spans="1:17" ht="14.25" customHeight="1">
      <c r="A32" s="50">
        <v>31</v>
      </c>
      <c r="B32" s="9" t="s">
        <v>22</v>
      </c>
      <c r="C32" s="52" t="s">
        <v>538</v>
      </c>
      <c r="D32" s="9" t="s">
        <v>34</v>
      </c>
      <c r="E32" s="52" t="s">
        <v>550</v>
      </c>
      <c r="F32" s="9">
        <v>0</v>
      </c>
      <c r="G32" s="9">
        <v>2164</v>
      </c>
      <c r="H32" s="9">
        <v>1912</v>
      </c>
      <c r="I32" s="9">
        <v>252</v>
      </c>
      <c r="J32" s="9">
        <v>0</v>
      </c>
      <c r="K32" s="9">
        <v>0</v>
      </c>
      <c r="L32" s="9">
        <v>0</v>
      </c>
      <c r="M32" s="9">
        <v>8971</v>
      </c>
      <c r="N32" s="9">
        <v>8961</v>
      </c>
      <c r="O32" s="9">
        <v>3273</v>
      </c>
      <c r="P32" s="9">
        <v>1853</v>
      </c>
      <c r="Q32" s="2">
        <f t="shared" si="0"/>
        <v>1912</v>
      </c>
    </row>
    <row r="33" spans="1:17" ht="14.25" customHeight="1">
      <c r="A33" s="50">
        <v>32</v>
      </c>
      <c r="B33" s="9" t="s">
        <v>22</v>
      </c>
      <c r="C33" s="52" t="s">
        <v>538</v>
      </c>
      <c r="D33" s="9" t="s">
        <v>35</v>
      </c>
      <c r="E33" s="52" t="s">
        <v>551</v>
      </c>
      <c r="F33" s="9">
        <v>0</v>
      </c>
      <c r="G33" s="9">
        <v>10922</v>
      </c>
      <c r="H33" s="9">
        <v>9202</v>
      </c>
      <c r="I33" s="9">
        <v>1720</v>
      </c>
      <c r="J33" s="9">
        <v>0</v>
      </c>
      <c r="K33" s="9">
        <v>0</v>
      </c>
      <c r="L33" s="9">
        <v>0</v>
      </c>
      <c r="M33" s="9">
        <v>12670</v>
      </c>
      <c r="N33" s="9">
        <v>12537</v>
      </c>
      <c r="O33" s="9">
        <v>5757</v>
      </c>
      <c r="P33" s="9">
        <v>3620</v>
      </c>
      <c r="Q33" s="2">
        <f t="shared" si="0"/>
        <v>9202</v>
      </c>
    </row>
    <row r="34" spans="1:17" ht="14.25" customHeight="1">
      <c r="A34" s="50">
        <v>33</v>
      </c>
      <c r="B34" s="9" t="s">
        <v>22</v>
      </c>
      <c r="C34" s="52" t="s">
        <v>538</v>
      </c>
      <c r="D34" s="9" t="s">
        <v>36</v>
      </c>
      <c r="E34" s="52" t="s">
        <v>552</v>
      </c>
      <c r="F34" s="9">
        <v>0</v>
      </c>
      <c r="G34" s="9">
        <v>3676</v>
      </c>
      <c r="H34" s="9">
        <v>2937</v>
      </c>
      <c r="I34" s="9">
        <v>739</v>
      </c>
      <c r="J34" s="9">
        <v>0</v>
      </c>
      <c r="K34" s="9">
        <v>0</v>
      </c>
      <c r="L34" s="9">
        <v>0</v>
      </c>
      <c r="M34" s="9">
        <v>8112</v>
      </c>
      <c r="N34" s="9">
        <v>8223</v>
      </c>
      <c r="O34" s="9">
        <v>3499</v>
      </c>
      <c r="P34" s="9">
        <v>2030</v>
      </c>
      <c r="Q34" s="2">
        <f t="shared" si="0"/>
        <v>2937</v>
      </c>
    </row>
    <row r="35" spans="1:17" ht="14.25" customHeight="1">
      <c r="A35" s="50">
        <v>34</v>
      </c>
      <c r="B35" s="9" t="s">
        <v>22</v>
      </c>
      <c r="C35" s="52" t="s">
        <v>538</v>
      </c>
      <c r="D35" s="9" t="s">
        <v>37</v>
      </c>
      <c r="E35" s="52" t="s">
        <v>553</v>
      </c>
      <c r="F35" s="9">
        <v>0</v>
      </c>
      <c r="G35" s="9">
        <v>412</v>
      </c>
      <c r="H35" s="9">
        <v>366</v>
      </c>
      <c r="I35" s="9">
        <v>46</v>
      </c>
      <c r="J35" s="9">
        <v>0</v>
      </c>
      <c r="K35" s="9">
        <v>0</v>
      </c>
      <c r="L35" s="9">
        <v>0</v>
      </c>
      <c r="M35" s="9">
        <v>2715</v>
      </c>
      <c r="N35" s="9">
        <v>3713</v>
      </c>
      <c r="O35" s="9">
        <v>1166</v>
      </c>
      <c r="P35" s="9">
        <v>618</v>
      </c>
      <c r="Q35" s="2">
        <f t="shared" si="0"/>
        <v>366</v>
      </c>
    </row>
    <row r="36" spans="1:17" ht="14.25" customHeight="1">
      <c r="A36" s="50">
        <v>35</v>
      </c>
      <c r="B36" s="9" t="s">
        <v>22</v>
      </c>
      <c r="C36" s="52" t="s">
        <v>538</v>
      </c>
      <c r="D36" s="9" t="s">
        <v>38</v>
      </c>
      <c r="E36" s="52" t="s">
        <v>554</v>
      </c>
      <c r="F36" s="9">
        <v>0</v>
      </c>
      <c r="G36" s="9">
        <v>3768</v>
      </c>
      <c r="H36" s="9">
        <v>3265</v>
      </c>
      <c r="I36" s="9">
        <v>503</v>
      </c>
      <c r="J36" s="9">
        <v>0</v>
      </c>
      <c r="K36" s="9">
        <v>0</v>
      </c>
      <c r="L36" s="9">
        <v>0</v>
      </c>
      <c r="M36" s="9">
        <v>13077</v>
      </c>
      <c r="N36" s="9">
        <v>11525</v>
      </c>
      <c r="O36" s="9">
        <v>5557</v>
      </c>
      <c r="P36" s="9">
        <v>2478</v>
      </c>
      <c r="Q36" s="2">
        <f t="shared" si="0"/>
        <v>3265</v>
      </c>
    </row>
    <row r="37" spans="1:17" ht="14.25" customHeight="1">
      <c r="A37" s="50">
        <v>36</v>
      </c>
      <c r="B37" s="9" t="s">
        <v>22</v>
      </c>
      <c r="C37" s="52" t="s">
        <v>538</v>
      </c>
      <c r="D37" s="9" t="s">
        <v>39</v>
      </c>
      <c r="E37" s="52" t="s">
        <v>555</v>
      </c>
      <c r="F37" s="9">
        <v>0</v>
      </c>
      <c r="G37" s="9">
        <v>556</v>
      </c>
      <c r="H37" s="9">
        <v>468</v>
      </c>
      <c r="I37" s="9">
        <v>88</v>
      </c>
      <c r="J37" s="9">
        <v>0</v>
      </c>
      <c r="K37" s="9">
        <v>0</v>
      </c>
      <c r="L37" s="9">
        <v>0</v>
      </c>
      <c r="M37" s="9">
        <v>4179</v>
      </c>
      <c r="N37" s="9">
        <v>4272</v>
      </c>
      <c r="O37" s="9">
        <v>1597</v>
      </c>
      <c r="P37" s="9">
        <v>970</v>
      </c>
      <c r="Q37" s="2">
        <f t="shared" si="0"/>
        <v>468</v>
      </c>
    </row>
    <row r="38" spans="1:17" ht="14.25" customHeight="1">
      <c r="A38" s="50">
        <v>37</v>
      </c>
      <c r="B38" s="9" t="s">
        <v>22</v>
      </c>
      <c r="C38" s="52" t="s">
        <v>538</v>
      </c>
      <c r="D38" s="9" t="s">
        <v>40</v>
      </c>
      <c r="E38" s="52" t="s">
        <v>556</v>
      </c>
      <c r="F38" s="9">
        <v>0</v>
      </c>
      <c r="G38" s="9">
        <v>2527</v>
      </c>
      <c r="H38" s="9">
        <v>2214</v>
      </c>
      <c r="I38" s="9">
        <v>313</v>
      </c>
      <c r="J38" s="9">
        <v>0</v>
      </c>
      <c r="K38" s="9">
        <v>0</v>
      </c>
      <c r="L38" s="9">
        <v>0</v>
      </c>
      <c r="M38" s="9">
        <v>15582</v>
      </c>
      <c r="N38" s="9">
        <v>6514</v>
      </c>
      <c r="O38" s="9">
        <v>4552</v>
      </c>
      <c r="P38" s="9">
        <v>2834</v>
      </c>
      <c r="Q38" s="2">
        <f t="shared" si="0"/>
        <v>2214</v>
      </c>
    </row>
    <row r="39" spans="1:17" ht="14.25" customHeight="1">
      <c r="A39" s="50">
        <v>38</v>
      </c>
      <c r="B39" s="9" t="s">
        <v>22</v>
      </c>
      <c r="C39" s="52" t="s">
        <v>538</v>
      </c>
      <c r="D39" s="9" t="s">
        <v>41</v>
      </c>
      <c r="E39" s="52" t="s">
        <v>557</v>
      </c>
      <c r="F39" s="9">
        <v>0</v>
      </c>
      <c r="G39" s="9">
        <v>1420</v>
      </c>
      <c r="H39" s="9">
        <v>1259</v>
      </c>
      <c r="I39" s="9">
        <v>161</v>
      </c>
      <c r="J39" s="9">
        <v>0</v>
      </c>
      <c r="K39" s="9">
        <v>0</v>
      </c>
      <c r="L39" s="9">
        <v>0</v>
      </c>
      <c r="M39" s="9">
        <v>5241</v>
      </c>
      <c r="N39" s="9">
        <v>4181</v>
      </c>
      <c r="O39" s="9">
        <v>1680</v>
      </c>
      <c r="P39" s="9">
        <v>1081</v>
      </c>
      <c r="Q39" s="2">
        <f t="shared" si="0"/>
        <v>1259</v>
      </c>
    </row>
    <row r="40" spans="1:17" ht="14.25" customHeight="1">
      <c r="A40" s="50">
        <v>39</v>
      </c>
      <c r="B40" s="9" t="s">
        <v>22</v>
      </c>
      <c r="C40" s="52" t="s">
        <v>538</v>
      </c>
      <c r="D40" s="9" t="s">
        <v>42</v>
      </c>
      <c r="E40" s="52" t="s">
        <v>558</v>
      </c>
      <c r="F40" s="9">
        <v>0</v>
      </c>
      <c r="G40" s="9">
        <v>3276</v>
      </c>
      <c r="H40" s="9">
        <v>2723</v>
      </c>
      <c r="I40" s="9">
        <v>553</v>
      </c>
      <c r="J40" s="9">
        <v>0</v>
      </c>
      <c r="K40" s="9">
        <v>0</v>
      </c>
      <c r="L40" s="9">
        <v>0</v>
      </c>
      <c r="M40" s="9">
        <v>14542</v>
      </c>
      <c r="N40" s="9">
        <v>8839</v>
      </c>
      <c r="O40" s="9">
        <v>5159</v>
      </c>
      <c r="P40" s="9">
        <v>2701</v>
      </c>
      <c r="Q40" s="2">
        <f t="shared" si="0"/>
        <v>2723</v>
      </c>
    </row>
    <row r="41" spans="1:17" ht="14.25" customHeight="1">
      <c r="A41" s="50">
        <v>40</v>
      </c>
      <c r="B41" s="9" t="s">
        <v>22</v>
      </c>
      <c r="C41" s="52" t="s">
        <v>538</v>
      </c>
      <c r="D41" s="9" t="s">
        <v>43</v>
      </c>
      <c r="E41" s="52" t="s">
        <v>559</v>
      </c>
      <c r="F41" s="9">
        <v>0</v>
      </c>
      <c r="G41" s="9">
        <v>2200</v>
      </c>
      <c r="H41" s="9">
        <v>2083</v>
      </c>
      <c r="I41" s="9">
        <v>117</v>
      </c>
      <c r="J41" s="9">
        <v>0</v>
      </c>
      <c r="K41" s="9">
        <v>0</v>
      </c>
      <c r="L41" s="9">
        <v>0</v>
      </c>
      <c r="M41" s="9">
        <v>8455</v>
      </c>
      <c r="N41" s="9">
        <v>6867</v>
      </c>
      <c r="O41" s="9">
        <v>3684</v>
      </c>
      <c r="P41" s="9">
        <v>1448</v>
      </c>
      <c r="Q41" s="2">
        <f t="shared" si="0"/>
        <v>2083</v>
      </c>
    </row>
    <row r="42" spans="1:17" ht="14.25" customHeight="1">
      <c r="A42" s="50">
        <v>41</v>
      </c>
      <c r="B42" s="9" t="s">
        <v>44</v>
      </c>
      <c r="C42" s="52" t="s">
        <v>560</v>
      </c>
      <c r="D42" s="9" t="s">
        <v>45</v>
      </c>
      <c r="E42" s="52" t="s">
        <v>561</v>
      </c>
      <c r="F42" s="9">
        <v>0</v>
      </c>
      <c r="G42" s="9">
        <v>126535</v>
      </c>
      <c r="H42" s="9">
        <v>59004</v>
      </c>
      <c r="I42" s="9">
        <v>67531</v>
      </c>
      <c r="J42" s="9">
        <v>0</v>
      </c>
      <c r="K42" s="9">
        <v>0</v>
      </c>
      <c r="L42" s="9">
        <v>0</v>
      </c>
      <c r="M42" s="9">
        <v>316191</v>
      </c>
      <c r="N42" s="9">
        <v>200048</v>
      </c>
      <c r="O42" s="9">
        <v>72408</v>
      </c>
      <c r="P42" s="9">
        <v>82168</v>
      </c>
      <c r="Q42" s="2">
        <f t="shared" si="0"/>
        <v>59004</v>
      </c>
    </row>
    <row r="43" spans="1:17" ht="14.25" customHeight="1">
      <c r="A43" s="50">
        <v>42</v>
      </c>
      <c r="B43" s="9" t="s">
        <v>44</v>
      </c>
      <c r="C43" s="52" t="s">
        <v>560</v>
      </c>
      <c r="D43" s="9" t="s">
        <v>46</v>
      </c>
      <c r="E43" s="52" t="s">
        <v>562</v>
      </c>
      <c r="F43" s="9">
        <v>0</v>
      </c>
      <c r="G43" s="9">
        <v>0</v>
      </c>
      <c r="H43" s="9">
        <v>0</v>
      </c>
      <c r="I43" s="9">
        <v>0</v>
      </c>
      <c r="J43" s="9">
        <v>0</v>
      </c>
      <c r="K43" s="9">
        <v>0</v>
      </c>
      <c r="L43" s="9">
        <v>0</v>
      </c>
      <c r="M43" s="9">
        <v>4</v>
      </c>
      <c r="N43" s="9">
        <v>5</v>
      </c>
      <c r="O43" s="9">
        <v>0</v>
      </c>
      <c r="P43" s="9">
        <v>1</v>
      </c>
      <c r="Q43" s="2">
        <f t="shared" si="0"/>
        <v>0</v>
      </c>
    </row>
    <row r="44" spans="1:17" ht="14.25" customHeight="1">
      <c r="A44" s="50">
        <v>43</v>
      </c>
      <c r="B44" s="9" t="s">
        <v>44</v>
      </c>
      <c r="C44" s="52" t="s">
        <v>560</v>
      </c>
      <c r="D44" s="9" t="s">
        <v>47</v>
      </c>
      <c r="E44" s="52" t="s">
        <v>563</v>
      </c>
      <c r="F44" s="9">
        <v>0</v>
      </c>
      <c r="G44" s="9">
        <v>34624</v>
      </c>
      <c r="H44" s="9">
        <v>34620</v>
      </c>
      <c r="I44" s="9">
        <v>4</v>
      </c>
      <c r="J44" s="9">
        <v>0</v>
      </c>
      <c r="K44" s="9">
        <v>0</v>
      </c>
      <c r="L44" s="9">
        <v>34624</v>
      </c>
      <c r="M44" s="9">
        <v>0</v>
      </c>
      <c r="N44" s="9">
        <v>149797</v>
      </c>
      <c r="O44" s="9">
        <v>0</v>
      </c>
      <c r="P44" s="9">
        <v>0</v>
      </c>
      <c r="Q44" s="58">
        <f t="shared" si="0"/>
        <v>-4</v>
      </c>
    </row>
    <row r="45" spans="1:17" ht="14.25" customHeight="1">
      <c r="A45" s="50">
        <v>44</v>
      </c>
      <c r="B45" s="9" t="s">
        <v>48</v>
      </c>
      <c r="C45" s="52" t="s">
        <v>564</v>
      </c>
      <c r="D45" s="9" t="s">
        <v>49</v>
      </c>
      <c r="E45" s="52" t="s">
        <v>565</v>
      </c>
      <c r="F45" s="9">
        <v>0</v>
      </c>
      <c r="G45" s="9">
        <v>1066</v>
      </c>
      <c r="H45" s="9">
        <v>438</v>
      </c>
      <c r="I45" s="9">
        <v>628</v>
      </c>
      <c r="J45" s="9">
        <v>0</v>
      </c>
      <c r="K45" s="9">
        <v>0</v>
      </c>
      <c r="L45" s="9">
        <v>137</v>
      </c>
      <c r="M45" s="9">
        <v>997</v>
      </c>
      <c r="N45" s="9">
        <v>3086</v>
      </c>
      <c r="O45" s="9">
        <v>270</v>
      </c>
      <c r="P45" s="9">
        <v>519</v>
      </c>
      <c r="Q45" s="2">
        <f t="shared" si="0"/>
        <v>301</v>
      </c>
    </row>
    <row r="46" spans="1:17" ht="14.25" customHeight="1">
      <c r="A46" s="50">
        <v>45</v>
      </c>
      <c r="B46" s="9" t="s">
        <v>50</v>
      </c>
      <c r="C46" s="52" t="s">
        <v>566</v>
      </c>
      <c r="D46" s="9" t="s">
        <v>51</v>
      </c>
      <c r="E46" s="52" t="s">
        <v>567</v>
      </c>
      <c r="F46" s="9">
        <v>0</v>
      </c>
      <c r="G46" s="9">
        <v>850</v>
      </c>
      <c r="H46" s="9">
        <v>518</v>
      </c>
      <c r="I46" s="9">
        <v>332</v>
      </c>
      <c r="J46" s="9">
        <v>0</v>
      </c>
      <c r="K46" s="9">
        <v>0</v>
      </c>
      <c r="L46" s="9">
        <v>0</v>
      </c>
      <c r="M46" s="9">
        <v>1202</v>
      </c>
      <c r="N46" s="9">
        <v>1249</v>
      </c>
      <c r="O46" s="9">
        <v>285</v>
      </c>
      <c r="P46" s="9">
        <v>452</v>
      </c>
      <c r="Q46" s="2">
        <f t="shared" si="0"/>
        <v>518</v>
      </c>
    </row>
    <row r="47" spans="1:17" ht="14.25" customHeight="1">
      <c r="A47" s="50">
        <v>46</v>
      </c>
      <c r="B47" s="9" t="s">
        <v>50</v>
      </c>
      <c r="C47" s="52" t="s">
        <v>566</v>
      </c>
      <c r="D47" s="9" t="s">
        <v>52</v>
      </c>
      <c r="E47" s="52" t="s">
        <v>568</v>
      </c>
      <c r="F47" s="9">
        <v>0</v>
      </c>
      <c r="G47" s="9">
        <v>671</v>
      </c>
      <c r="H47" s="9">
        <v>443</v>
      </c>
      <c r="I47" s="9">
        <v>228</v>
      </c>
      <c r="J47" s="9">
        <v>0</v>
      </c>
      <c r="K47" s="9">
        <v>0</v>
      </c>
      <c r="L47" s="9">
        <v>0</v>
      </c>
      <c r="M47" s="9">
        <v>708</v>
      </c>
      <c r="N47" s="9">
        <v>787</v>
      </c>
      <c r="O47" s="9">
        <v>248</v>
      </c>
      <c r="P47" s="9">
        <v>328</v>
      </c>
      <c r="Q47" s="2">
        <f t="shared" si="0"/>
        <v>443</v>
      </c>
    </row>
    <row r="48" spans="1:17" ht="14.25" customHeight="1">
      <c r="A48" s="50">
        <v>47</v>
      </c>
      <c r="B48" s="9" t="s">
        <v>50</v>
      </c>
      <c r="C48" s="52" t="s">
        <v>566</v>
      </c>
      <c r="D48" s="9" t="s">
        <v>53</v>
      </c>
      <c r="E48" s="52" t="s">
        <v>569</v>
      </c>
      <c r="F48" s="9">
        <v>0</v>
      </c>
      <c r="G48" s="9">
        <v>316</v>
      </c>
      <c r="H48" s="9">
        <v>192</v>
      </c>
      <c r="I48" s="9">
        <v>124</v>
      </c>
      <c r="J48" s="9">
        <v>0</v>
      </c>
      <c r="K48" s="9">
        <v>0</v>
      </c>
      <c r="L48" s="9">
        <v>0</v>
      </c>
      <c r="M48" s="9">
        <v>517</v>
      </c>
      <c r="N48" s="9">
        <v>365</v>
      </c>
      <c r="O48" s="9">
        <v>195</v>
      </c>
      <c r="P48" s="9">
        <v>190</v>
      </c>
      <c r="Q48" s="2">
        <f t="shared" si="0"/>
        <v>192</v>
      </c>
    </row>
    <row r="49" spans="1:17" ht="14.25" customHeight="1">
      <c r="A49" s="50">
        <v>48</v>
      </c>
      <c r="B49" s="9" t="s">
        <v>50</v>
      </c>
      <c r="C49" s="52" t="s">
        <v>566</v>
      </c>
      <c r="D49" s="9" t="s">
        <v>54</v>
      </c>
      <c r="E49" s="52" t="s">
        <v>570</v>
      </c>
      <c r="F49" s="9">
        <v>0</v>
      </c>
      <c r="G49" s="9">
        <v>740</v>
      </c>
      <c r="H49" s="9">
        <v>383</v>
      </c>
      <c r="I49" s="9">
        <v>357</v>
      </c>
      <c r="J49" s="9">
        <v>0</v>
      </c>
      <c r="K49" s="9">
        <v>0</v>
      </c>
      <c r="L49" s="9">
        <v>0</v>
      </c>
      <c r="M49" s="9">
        <v>776</v>
      </c>
      <c r="N49" s="9">
        <v>1410</v>
      </c>
      <c r="O49" s="9">
        <v>317</v>
      </c>
      <c r="P49" s="9">
        <v>327</v>
      </c>
      <c r="Q49" s="2">
        <f t="shared" si="0"/>
        <v>383</v>
      </c>
    </row>
    <row r="50" spans="1:17" ht="14.25" customHeight="1">
      <c r="A50" s="50">
        <v>49</v>
      </c>
      <c r="B50" s="9" t="s">
        <v>50</v>
      </c>
      <c r="C50" s="52" t="s">
        <v>566</v>
      </c>
      <c r="D50" s="9" t="s">
        <v>55</v>
      </c>
      <c r="E50" s="52" t="s">
        <v>571</v>
      </c>
      <c r="F50" s="9">
        <v>0</v>
      </c>
      <c r="G50" s="9">
        <v>702</v>
      </c>
      <c r="H50" s="9">
        <v>354</v>
      </c>
      <c r="I50" s="9">
        <v>348</v>
      </c>
      <c r="J50" s="9">
        <v>0</v>
      </c>
      <c r="K50" s="9">
        <v>0</v>
      </c>
      <c r="L50" s="9">
        <v>0</v>
      </c>
      <c r="M50" s="9">
        <v>714</v>
      </c>
      <c r="N50" s="9">
        <v>530</v>
      </c>
      <c r="O50" s="9">
        <v>179</v>
      </c>
      <c r="P50" s="9">
        <v>292</v>
      </c>
      <c r="Q50" s="2">
        <f t="shared" si="0"/>
        <v>354</v>
      </c>
    </row>
    <row r="51" spans="1:17" ht="14.25" customHeight="1">
      <c r="A51" s="50">
        <v>50</v>
      </c>
      <c r="B51" s="9" t="s">
        <v>50</v>
      </c>
      <c r="C51" s="52" t="s">
        <v>566</v>
      </c>
      <c r="D51" s="9" t="s">
        <v>56</v>
      </c>
      <c r="E51" s="52" t="s">
        <v>572</v>
      </c>
      <c r="F51" s="9">
        <v>0</v>
      </c>
      <c r="G51" s="9">
        <v>392</v>
      </c>
      <c r="H51" s="9">
        <v>248</v>
      </c>
      <c r="I51" s="9">
        <v>144</v>
      </c>
      <c r="J51" s="9">
        <v>0</v>
      </c>
      <c r="K51" s="9">
        <v>0</v>
      </c>
      <c r="L51" s="9">
        <v>0</v>
      </c>
      <c r="M51" s="9">
        <v>371</v>
      </c>
      <c r="N51" s="9">
        <v>690</v>
      </c>
      <c r="O51" s="9">
        <v>138</v>
      </c>
      <c r="P51" s="9">
        <v>141</v>
      </c>
      <c r="Q51" s="2">
        <f t="shared" si="0"/>
        <v>248</v>
      </c>
    </row>
    <row r="52" spans="1:17" ht="14.25" customHeight="1">
      <c r="A52" s="50">
        <v>51</v>
      </c>
      <c r="B52" s="9" t="s">
        <v>50</v>
      </c>
      <c r="C52" s="52" t="s">
        <v>566</v>
      </c>
      <c r="D52" s="9" t="s">
        <v>57</v>
      </c>
      <c r="E52" s="52" t="s">
        <v>573</v>
      </c>
      <c r="F52" s="9">
        <v>0</v>
      </c>
      <c r="G52" s="9">
        <v>387</v>
      </c>
      <c r="H52" s="9">
        <v>239</v>
      </c>
      <c r="I52" s="9">
        <v>148</v>
      </c>
      <c r="J52" s="9">
        <v>0</v>
      </c>
      <c r="K52" s="9">
        <v>0</v>
      </c>
      <c r="L52" s="9">
        <v>0</v>
      </c>
      <c r="M52" s="9">
        <v>557</v>
      </c>
      <c r="N52" s="9">
        <v>855</v>
      </c>
      <c r="O52" s="9">
        <v>171</v>
      </c>
      <c r="P52" s="9">
        <v>256</v>
      </c>
      <c r="Q52" s="2">
        <f t="shared" si="0"/>
        <v>239</v>
      </c>
    </row>
    <row r="53" spans="1:17" ht="14.25" customHeight="1">
      <c r="A53" s="50">
        <v>52</v>
      </c>
      <c r="B53" s="9" t="s">
        <v>50</v>
      </c>
      <c r="C53" s="52" t="s">
        <v>566</v>
      </c>
      <c r="D53" s="9" t="s">
        <v>58</v>
      </c>
      <c r="E53" s="52" t="s">
        <v>574</v>
      </c>
      <c r="F53" s="9">
        <v>0</v>
      </c>
      <c r="G53" s="9">
        <v>558</v>
      </c>
      <c r="H53" s="9">
        <v>311</v>
      </c>
      <c r="I53" s="9">
        <v>247</v>
      </c>
      <c r="J53" s="9">
        <v>0</v>
      </c>
      <c r="K53" s="9">
        <v>0</v>
      </c>
      <c r="L53" s="9">
        <v>0</v>
      </c>
      <c r="M53" s="9">
        <v>775</v>
      </c>
      <c r="N53" s="9">
        <v>1287</v>
      </c>
      <c r="O53" s="9">
        <v>257</v>
      </c>
      <c r="P53" s="9">
        <v>323</v>
      </c>
      <c r="Q53" s="2">
        <f t="shared" si="0"/>
        <v>311</v>
      </c>
    </row>
    <row r="54" spans="1:17" ht="14.25" customHeight="1">
      <c r="A54" s="50">
        <v>53</v>
      </c>
      <c r="B54" s="9" t="s">
        <v>59</v>
      </c>
      <c r="C54" s="52" t="s">
        <v>575</v>
      </c>
      <c r="D54" s="9" t="s">
        <v>60</v>
      </c>
      <c r="E54" s="52" t="s">
        <v>576</v>
      </c>
      <c r="F54" s="9">
        <v>0</v>
      </c>
      <c r="G54" s="9">
        <v>989</v>
      </c>
      <c r="H54" s="9">
        <v>29</v>
      </c>
      <c r="I54" s="9">
        <v>960</v>
      </c>
      <c r="J54" s="9">
        <v>0</v>
      </c>
      <c r="K54" s="9">
        <v>0</v>
      </c>
      <c r="L54" s="9">
        <v>0</v>
      </c>
      <c r="M54" s="9">
        <v>1393</v>
      </c>
      <c r="N54" s="9">
        <v>1429</v>
      </c>
      <c r="O54" s="9">
        <v>533</v>
      </c>
      <c r="P54" s="9">
        <v>275</v>
      </c>
      <c r="Q54" s="2">
        <f t="shared" si="0"/>
        <v>29</v>
      </c>
    </row>
    <row r="55" spans="1:17" ht="14.25" customHeight="1">
      <c r="A55" s="50">
        <v>54</v>
      </c>
      <c r="B55" s="9" t="s">
        <v>59</v>
      </c>
      <c r="C55" s="52" t="s">
        <v>575</v>
      </c>
      <c r="D55" s="9" t="s">
        <v>61</v>
      </c>
      <c r="E55" s="52" t="s">
        <v>577</v>
      </c>
      <c r="F55" s="9">
        <v>0</v>
      </c>
      <c r="G55" s="9">
        <v>878</v>
      </c>
      <c r="H55" s="9">
        <v>44</v>
      </c>
      <c r="I55" s="9">
        <v>834</v>
      </c>
      <c r="J55" s="9">
        <v>0</v>
      </c>
      <c r="K55" s="9">
        <v>0</v>
      </c>
      <c r="L55" s="9">
        <v>0</v>
      </c>
      <c r="M55" s="9">
        <v>196</v>
      </c>
      <c r="N55" s="9">
        <v>1435</v>
      </c>
      <c r="O55" s="9">
        <v>35</v>
      </c>
      <c r="P55" s="9">
        <v>44</v>
      </c>
      <c r="Q55" s="2">
        <f t="shared" si="0"/>
        <v>44</v>
      </c>
    </row>
    <row r="56" spans="1:17" ht="14.25" customHeight="1">
      <c r="A56" s="50">
        <v>55</v>
      </c>
      <c r="B56" s="9" t="s">
        <v>59</v>
      </c>
      <c r="C56" s="52" t="s">
        <v>575</v>
      </c>
      <c r="D56" s="9" t="s">
        <v>62</v>
      </c>
      <c r="E56" s="52" t="s">
        <v>578</v>
      </c>
      <c r="F56" s="9">
        <v>0</v>
      </c>
      <c r="G56" s="9">
        <v>225</v>
      </c>
      <c r="H56" s="9">
        <v>12</v>
      </c>
      <c r="I56" s="9">
        <v>213</v>
      </c>
      <c r="J56" s="9">
        <v>0</v>
      </c>
      <c r="K56" s="9">
        <v>0</v>
      </c>
      <c r="L56" s="9">
        <v>0</v>
      </c>
      <c r="M56" s="9">
        <v>147</v>
      </c>
      <c r="N56" s="9">
        <v>361</v>
      </c>
      <c r="O56" s="9">
        <v>18</v>
      </c>
      <c r="P56" s="9">
        <v>28</v>
      </c>
      <c r="Q56" s="2">
        <f t="shared" si="0"/>
        <v>12</v>
      </c>
    </row>
    <row r="57" spans="1:17" ht="14.25" customHeight="1">
      <c r="A57" s="50">
        <v>56</v>
      </c>
      <c r="B57" s="9" t="s">
        <v>59</v>
      </c>
      <c r="C57" s="52" t="s">
        <v>575</v>
      </c>
      <c r="D57" s="9" t="s">
        <v>63</v>
      </c>
      <c r="E57" s="52" t="s">
        <v>579</v>
      </c>
      <c r="F57" s="9">
        <v>0</v>
      </c>
      <c r="G57" s="9">
        <v>263</v>
      </c>
      <c r="H57" s="9">
        <v>7</v>
      </c>
      <c r="I57" s="9">
        <v>256</v>
      </c>
      <c r="J57" s="9">
        <v>0</v>
      </c>
      <c r="K57" s="9">
        <v>0</v>
      </c>
      <c r="L57" s="9">
        <v>0</v>
      </c>
      <c r="M57" s="9">
        <v>55</v>
      </c>
      <c r="N57" s="9">
        <v>499</v>
      </c>
      <c r="O57" s="9">
        <v>7</v>
      </c>
      <c r="P57" s="9">
        <v>12</v>
      </c>
      <c r="Q57" s="2">
        <f t="shared" si="0"/>
        <v>7</v>
      </c>
    </row>
    <row r="58" spans="1:17" ht="14.25" customHeight="1">
      <c r="A58" s="50">
        <v>57</v>
      </c>
      <c r="B58" s="9" t="s">
        <v>59</v>
      </c>
      <c r="C58" s="52" t="s">
        <v>575</v>
      </c>
      <c r="D58" s="9" t="s">
        <v>64</v>
      </c>
      <c r="E58" s="52" t="s">
        <v>580</v>
      </c>
      <c r="F58" s="9">
        <v>0</v>
      </c>
      <c r="G58" s="9">
        <v>980</v>
      </c>
      <c r="H58" s="9">
        <v>128</v>
      </c>
      <c r="I58" s="9">
        <v>852</v>
      </c>
      <c r="J58" s="9">
        <v>0</v>
      </c>
      <c r="K58" s="9">
        <v>0</v>
      </c>
      <c r="L58" s="9">
        <v>0</v>
      </c>
      <c r="M58" s="9">
        <v>4760</v>
      </c>
      <c r="N58" s="9">
        <v>4339</v>
      </c>
      <c r="O58" s="9">
        <v>1981</v>
      </c>
      <c r="P58" s="9">
        <v>827</v>
      </c>
      <c r="Q58" s="2">
        <f t="shared" si="0"/>
        <v>128</v>
      </c>
    </row>
    <row r="59" spans="1:17" ht="14.25" customHeight="1">
      <c r="A59" s="50">
        <v>58</v>
      </c>
      <c r="B59" s="9" t="s">
        <v>59</v>
      </c>
      <c r="C59" s="52" t="s">
        <v>575</v>
      </c>
      <c r="D59" s="9" t="s">
        <v>65</v>
      </c>
      <c r="E59" s="52" t="s">
        <v>581</v>
      </c>
      <c r="F59" s="9">
        <v>0</v>
      </c>
      <c r="G59" s="9">
        <v>191</v>
      </c>
      <c r="H59" s="9">
        <v>5</v>
      </c>
      <c r="I59" s="9">
        <v>186</v>
      </c>
      <c r="J59" s="9">
        <v>0</v>
      </c>
      <c r="K59" s="9">
        <v>0</v>
      </c>
      <c r="L59" s="9">
        <v>0</v>
      </c>
      <c r="M59" s="9">
        <v>81</v>
      </c>
      <c r="N59" s="9">
        <v>593</v>
      </c>
      <c r="O59" s="9">
        <v>9</v>
      </c>
      <c r="P59" s="9">
        <v>19</v>
      </c>
      <c r="Q59" s="2">
        <f t="shared" si="0"/>
        <v>5</v>
      </c>
    </row>
    <row r="60" spans="1:17" ht="14.25" customHeight="1">
      <c r="A60" s="50">
        <v>59</v>
      </c>
      <c r="B60" s="9" t="s">
        <v>59</v>
      </c>
      <c r="C60" s="52" t="s">
        <v>575</v>
      </c>
      <c r="D60" s="9" t="s">
        <v>66</v>
      </c>
      <c r="E60" s="52" t="s">
        <v>582</v>
      </c>
      <c r="F60" s="9">
        <v>0</v>
      </c>
      <c r="G60" s="9">
        <v>70</v>
      </c>
      <c r="H60" s="9">
        <v>6</v>
      </c>
      <c r="I60" s="9">
        <v>64</v>
      </c>
      <c r="J60" s="9">
        <v>0</v>
      </c>
      <c r="K60" s="9">
        <v>0</v>
      </c>
      <c r="L60" s="9">
        <v>0</v>
      </c>
      <c r="M60" s="9">
        <v>49</v>
      </c>
      <c r="N60" s="9">
        <v>695</v>
      </c>
      <c r="O60" s="9">
        <v>1</v>
      </c>
      <c r="P60" s="9">
        <v>5</v>
      </c>
      <c r="Q60" s="2">
        <f t="shared" si="0"/>
        <v>6</v>
      </c>
    </row>
    <row r="61" spans="1:17" ht="14.25" customHeight="1">
      <c r="A61" s="50">
        <v>60</v>
      </c>
      <c r="B61" s="9" t="s">
        <v>59</v>
      </c>
      <c r="C61" s="52" t="s">
        <v>575</v>
      </c>
      <c r="D61" s="9" t="s">
        <v>67</v>
      </c>
      <c r="E61" s="52" t="s">
        <v>583</v>
      </c>
      <c r="F61" s="9">
        <v>0</v>
      </c>
      <c r="G61" s="9">
        <v>232</v>
      </c>
      <c r="H61" s="9">
        <v>34</v>
      </c>
      <c r="I61" s="9">
        <v>198</v>
      </c>
      <c r="J61" s="9">
        <v>0</v>
      </c>
      <c r="K61" s="9">
        <v>0</v>
      </c>
      <c r="L61" s="9">
        <v>0</v>
      </c>
      <c r="M61" s="9">
        <v>867</v>
      </c>
      <c r="N61" s="9">
        <v>4203</v>
      </c>
      <c r="O61" s="9">
        <v>24</v>
      </c>
      <c r="P61" s="9">
        <v>252</v>
      </c>
      <c r="Q61" s="2">
        <f t="shared" si="0"/>
        <v>34</v>
      </c>
    </row>
    <row r="62" spans="1:17" ht="14.25" customHeight="1">
      <c r="A62" s="50">
        <v>61</v>
      </c>
      <c r="B62" s="9" t="s">
        <v>59</v>
      </c>
      <c r="C62" s="52" t="s">
        <v>575</v>
      </c>
      <c r="D62" s="9" t="s">
        <v>68</v>
      </c>
      <c r="E62" s="52" t="s">
        <v>584</v>
      </c>
      <c r="F62" s="9">
        <v>0</v>
      </c>
      <c r="G62" s="9">
        <v>393</v>
      </c>
      <c r="H62" s="9">
        <v>56</v>
      </c>
      <c r="I62" s="9">
        <v>337</v>
      </c>
      <c r="J62" s="9">
        <v>0</v>
      </c>
      <c r="K62" s="9">
        <v>0</v>
      </c>
      <c r="L62" s="9">
        <v>0</v>
      </c>
      <c r="M62" s="9">
        <v>1797</v>
      </c>
      <c r="N62" s="9">
        <v>4791</v>
      </c>
      <c r="O62" s="9">
        <v>420</v>
      </c>
      <c r="P62" s="9">
        <v>492</v>
      </c>
      <c r="Q62" s="2">
        <f t="shared" si="0"/>
        <v>56</v>
      </c>
    </row>
    <row r="63" spans="1:17" ht="14.25" customHeight="1">
      <c r="A63" s="50">
        <v>62</v>
      </c>
      <c r="B63" s="9" t="s">
        <v>59</v>
      </c>
      <c r="C63" s="52" t="s">
        <v>575</v>
      </c>
      <c r="D63" s="9" t="s">
        <v>69</v>
      </c>
      <c r="E63" s="52" t="s">
        <v>585</v>
      </c>
      <c r="F63" s="9">
        <v>0</v>
      </c>
      <c r="G63" s="9">
        <v>313</v>
      </c>
      <c r="H63" s="9">
        <v>38</v>
      </c>
      <c r="I63" s="9">
        <v>275</v>
      </c>
      <c r="J63" s="9">
        <v>0</v>
      </c>
      <c r="K63" s="9">
        <v>0</v>
      </c>
      <c r="L63" s="9">
        <v>0</v>
      </c>
      <c r="M63" s="9">
        <v>187</v>
      </c>
      <c r="N63" s="9">
        <v>1696</v>
      </c>
      <c r="O63" s="9">
        <v>18</v>
      </c>
      <c r="P63" s="9">
        <v>25</v>
      </c>
      <c r="Q63" s="2">
        <f t="shared" si="0"/>
        <v>38</v>
      </c>
    </row>
    <row r="64" spans="1:17" ht="14.25" customHeight="1">
      <c r="A64" s="50">
        <v>63</v>
      </c>
      <c r="B64" s="9" t="s">
        <v>59</v>
      </c>
      <c r="C64" s="52" t="s">
        <v>575</v>
      </c>
      <c r="D64" s="9" t="s">
        <v>70</v>
      </c>
      <c r="E64" s="52" t="s">
        <v>586</v>
      </c>
      <c r="F64" s="9">
        <v>0</v>
      </c>
      <c r="G64" s="9">
        <v>216</v>
      </c>
      <c r="H64" s="9">
        <v>16</v>
      </c>
      <c r="I64" s="9">
        <v>200</v>
      </c>
      <c r="J64" s="9">
        <v>0</v>
      </c>
      <c r="K64" s="9">
        <v>0</v>
      </c>
      <c r="L64" s="9">
        <v>0</v>
      </c>
      <c r="M64" s="9">
        <v>832</v>
      </c>
      <c r="N64" s="9">
        <v>734</v>
      </c>
      <c r="O64" s="9">
        <v>371</v>
      </c>
      <c r="P64" s="9">
        <v>139</v>
      </c>
      <c r="Q64" s="2">
        <f t="shared" si="0"/>
        <v>16</v>
      </c>
    </row>
    <row r="65" spans="1:17" ht="14.25" customHeight="1">
      <c r="A65" s="50">
        <v>64</v>
      </c>
      <c r="B65" s="9" t="s">
        <v>59</v>
      </c>
      <c r="C65" s="52" t="s">
        <v>575</v>
      </c>
      <c r="D65" s="9" t="s">
        <v>71</v>
      </c>
      <c r="E65" s="52" t="s">
        <v>587</v>
      </c>
      <c r="F65" s="9">
        <v>0</v>
      </c>
      <c r="G65" s="9">
        <v>777</v>
      </c>
      <c r="H65" s="9">
        <v>49</v>
      </c>
      <c r="I65" s="9">
        <v>728</v>
      </c>
      <c r="J65" s="9">
        <v>0</v>
      </c>
      <c r="K65" s="9">
        <v>0</v>
      </c>
      <c r="L65" s="9">
        <v>0</v>
      </c>
      <c r="M65" s="9">
        <v>841</v>
      </c>
      <c r="N65" s="9">
        <v>2216</v>
      </c>
      <c r="O65" s="9">
        <v>253</v>
      </c>
      <c r="P65" s="9">
        <v>130</v>
      </c>
      <c r="Q65" s="2">
        <f t="shared" si="0"/>
        <v>49</v>
      </c>
    </row>
    <row r="66" spans="1:17" ht="14.25" customHeight="1">
      <c r="A66" s="50">
        <v>65</v>
      </c>
      <c r="B66" s="9" t="s">
        <v>59</v>
      </c>
      <c r="C66" s="52" t="s">
        <v>575</v>
      </c>
      <c r="D66" s="9" t="s">
        <v>72</v>
      </c>
      <c r="E66" s="52" t="s">
        <v>588</v>
      </c>
      <c r="F66" s="9">
        <v>0</v>
      </c>
      <c r="G66" s="9">
        <v>184</v>
      </c>
      <c r="H66" s="9">
        <v>12</v>
      </c>
      <c r="I66" s="9">
        <v>172</v>
      </c>
      <c r="J66" s="9">
        <v>0</v>
      </c>
      <c r="K66" s="9">
        <v>0</v>
      </c>
      <c r="L66" s="9">
        <v>0</v>
      </c>
      <c r="M66" s="9">
        <v>167</v>
      </c>
      <c r="N66" s="9">
        <v>1262</v>
      </c>
      <c r="O66" s="9">
        <v>15</v>
      </c>
      <c r="P66" s="9">
        <v>10</v>
      </c>
      <c r="Q66" s="2">
        <f t="shared" si="0"/>
        <v>12</v>
      </c>
    </row>
    <row r="67" spans="1:17" ht="14.25" customHeight="1">
      <c r="A67" s="50">
        <v>66</v>
      </c>
      <c r="B67" s="9" t="s">
        <v>59</v>
      </c>
      <c r="C67" s="52" t="s">
        <v>575</v>
      </c>
      <c r="D67" s="9" t="s">
        <v>73</v>
      </c>
      <c r="E67" s="52" t="s">
        <v>589</v>
      </c>
      <c r="F67" s="9">
        <v>0</v>
      </c>
      <c r="G67" s="9">
        <v>528</v>
      </c>
      <c r="H67" s="9">
        <v>79</v>
      </c>
      <c r="I67" s="9">
        <v>449</v>
      </c>
      <c r="J67" s="9">
        <v>0</v>
      </c>
      <c r="K67" s="9">
        <v>0</v>
      </c>
      <c r="L67" s="9">
        <v>0</v>
      </c>
      <c r="M67" s="9">
        <v>821</v>
      </c>
      <c r="N67" s="9">
        <v>204</v>
      </c>
      <c r="O67" s="9">
        <v>233</v>
      </c>
      <c r="P67" s="9">
        <v>139</v>
      </c>
      <c r="Q67" s="2">
        <f t="shared" ref="Q67:Q130" si="1">H67-L67</f>
        <v>79</v>
      </c>
    </row>
    <row r="68" spans="1:17" ht="14.25" customHeight="1">
      <c r="A68" s="50">
        <v>67</v>
      </c>
      <c r="B68" s="51" t="s">
        <v>59</v>
      </c>
      <c r="C68" s="52" t="s">
        <v>575</v>
      </c>
      <c r="D68" s="9" t="s">
        <v>1307</v>
      </c>
      <c r="E68" s="52" t="s">
        <v>1318</v>
      </c>
      <c r="F68" s="9">
        <v>0</v>
      </c>
      <c r="G68" s="9">
        <v>0</v>
      </c>
      <c r="H68" s="9">
        <v>0</v>
      </c>
      <c r="I68" s="9">
        <v>0</v>
      </c>
      <c r="J68" s="9">
        <v>0</v>
      </c>
      <c r="K68" s="9">
        <v>0</v>
      </c>
      <c r="L68" s="9">
        <v>0</v>
      </c>
      <c r="M68" s="9">
        <v>26</v>
      </c>
      <c r="N68" s="9">
        <v>232</v>
      </c>
      <c r="O68" s="9">
        <v>3</v>
      </c>
      <c r="P68" s="9">
        <v>5</v>
      </c>
      <c r="Q68" s="2">
        <f t="shared" si="1"/>
        <v>0</v>
      </c>
    </row>
    <row r="69" spans="1:17" ht="14.25" customHeight="1">
      <c r="A69" s="50">
        <v>68</v>
      </c>
      <c r="B69" s="9" t="s">
        <v>59</v>
      </c>
      <c r="C69" s="52" t="s">
        <v>575</v>
      </c>
      <c r="D69" s="9" t="s">
        <v>74</v>
      </c>
      <c r="E69" s="52" t="s">
        <v>590</v>
      </c>
      <c r="F69" s="9">
        <v>0</v>
      </c>
      <c r="G69" s="9">
        <v>280</v>
      </c>
      <c r="H69" s="9">
        <v>38</v>
      </c>
      <c r="I69" s="9">
        <v>242</v>
      </c>
      <c r="J69" s="9">
        <v>0</v>
      </c>
      <c r="K69" s="9">
        <v>0</v>
      </c>
      <c r="L69" s="9">
        <v>0</v>
      </c>
      <c r="M69" s="9">
        <v>3787</v>
      </c>
      <c r="N69" s="9">
        <v>870</v>
      </c>
      <c r="O69" s="9">
        <v>1823</v>
      </c>
      <c r="P69" s="9">
        <v>633</v>
      </c>
      <c r="Q69" s="2">
        <f t="shared" si="1"/>
        <v>38</v>
      </c>
    </row>
    <row r="70" spans="1:17" ht="14.25" customHeight="1">
      <c r="A70" s="50">
        <v>69</v>
      </c>
      <c r="B70" s="9" t="s">
        <v>59</v>
      </c>
      <c r="C70" s="52" t="s">
        <v>575</v>
      </c>
      <c r="D70" s="9" t="s">
        <v>75</v>
      </c>
      <c r="E70" s="52" t="s">
        <v>591</v>
      </c>
      <c r="F70" s="9">
        <v>0</v>
      </c>
      <c r="G70" s="9">
        <v>700</v>
      </c>
      <c r="H70" s="9">
        <v>51</v>
      </c>
      <c r="I70" s="9">
        <v>649</v>
      </c>
      <c r="J70" s="9">
        <v>0</v>
      </c>
      <c r="K70" s="9">
        <v>0</v>
      </c>
      <c r="L70" s="9">
        <v>0</v>
      </c>
      <c r="M70" s="9">
        <v>1691</v>
      </c>
      <c r="N70" s="9">
        <v>3505</v>
      </c>
      <c r="O70" s="9">
        <v>597</v>
      </c>
      <c r="P70" s="9">
        <v>251</v>
      </c>
      <c r="Q70" s="2">
        <f t="shared" si="1"/>
        <v>51</v>
      </c>
    </row>
    <row r="71" spans="1:17" ht="14.25" customHeight="1">
      <c r="A71" s="50">
        <v>70</v>
      </c>
      <c r="B71" s="9" t="s">
        <v>59</v>
      </c>
      <c r="C71" s="52" t="s">
        <v>575</v>
      </c>
      <c r="D71" s="9" t="s">
        <v>76</v>
      </c>
      <c r="E71" s="52" t="s">
        <v>592</v>
      </c>
      <c r="F71" s="9">
        <v>0</v>
      </c>
      <c r="G71" s="9">
        <v>658</v>
      </c>
      <c r="H71" s="9">
        <v>174</v>
      </c>
      <c r="I71" s="9">
        <v>484</v>
      </c>
      <c r="J71" s="9">
        <v>0</v>
      </c>
      <c r="K71" s="9">
        <v>0</v>
      </c>
      <c r="L71" s="9">
        <v>0</v>
      </c>
      <c r="M71" s="9">
        <v>832</v>
      </c>
      <c r="N71" s="9">
        <v>5492</v>
      </c>
      <c r="O71" s="9">
        <v>63</v>
      </c>
      <c r="P71" s="9">
        <v>64</v>
      </c>
      <c r="Q71" s="2">
        <f t="shared" si="1"/>
        <v>174</v>
      </c>
    </row>
    <row r="72" spans="1:17" ht="14.25" customHeight="1">
      <c r="A72" s="50">
        <v>71</v>
      </c>
      <c r="B72" s="9" t="s">
        <v>59</v>
      </c>
      <c r="C72" s="52" t="s">
        <v>575</v>
      </c>
      <c r="D72" s="9" t="s">
        <v>77</v>
      </c>
      <c r="E72" s="52" t="s">
        <v>593</v>
      </c>
      <c r="F72" s="9">
        <v>0</v>
      </c>
      <c r="G72" s="9">
        <v>860</v>
      </c>
      <c r="H72" s="9">
        <v>61</v>
      </c>
      <c r="I72" s="9">
        <v>799</v>
      </c>
      <c r="J72" s="9">
        <v>0</v>
      </c>
      <c r="K72" s="9">
        <v>0</v>
      </c>
      <c r="L72" s="9">
        <v>0</v>
      </c>
      <c r="M72" s="9">
        <v>767</v>
      </c>
      <c r="N72" s="9">
        <v>1801</v>
      </c>
      <c r="O72" s="9">
        <v>217</v>
      </c>
      <c r="P72" s="9">
        <v>105</v>
      </c>
      <c r="Q72" s="2">
        <f t="shared" si="1"/>
        <v>61</v>
      </c>
    </row>
    <row r="73" spans="1:17" ht="14.25" customHeight="1">
      <c r="A73" s="50">
        <v>72</v>
      </c>
      <c r="B73" s="9" t="s">
        <v>59</v>
      </c>
      <c r="C73" s="52" t="s">
        <v>575</v>
      </c>
      <c r="D73" s="9" t="s">
        <v>78</v>
      </c>
      <c r="E73" s="52" t="s">
        <v>594</v>
      </c>
      <c r="F73" s="9">
        <v>0</v>
      </c>
      <c r="G73" s="9">
        <v>198</v>
      </c>
      <c r="H73" s="9">
        <v>36</v>
      </c>
      <c r="I73" s="9">
        <v>162</v>
      </c>
      <c r="J73" s="9">
        <v>0</v>
      </c>
      <c r="K73" s="9">
        <v>0</v>
      </c>
      <c r="L73" s="9">
        <v>0</v>
      </c>
      <c r="M73" s="9">
        <v>542</v>
      </c>
      <c r="N73" s="9">
        <v>1395</v>
      </c>
      <c r="O73" s="9">
        <v>156</v>
      </c>
      <c r="P73" s="9">
        <v>81</v>
      </c>
      <c r="Q73" s="2">
        <f t="shared" si="1"/>
        <v>36</v>
      </c>
    </row>
    <row r="74" spans="1:17" ht="14.25" customHeight="1">
      <c r="A74" s="50">
        <v>73</v>
      </c>
      <c r="B74" s="9" t="s">
        <v>59</v>
      </c>
      <c r="C74" s="52" t="s">
        <v>575</v>
      </c>
      <c r="D74" s="9" t="s">
        <v>79</v>
      </c>
      <c r="E74" s="52" t="s">
        <v>595</v>
      </c>
      <c r="F74" s="9">
        <v>0</v>
      </c>
      <c r="G74" s="9">
        <v>414</v>
      </c>
      <c r="H74" s="9">
        <v>42</v>
      </c>
      <c r="I74" s="9">
        <v>372</v>
      </c>
      <c r="J74" s="9">
        <v>0</v>
      </c>
      <c r="K74" s="9">
        <v>0</v>
      </c>
      <c r="L74" s="9">
        <v>0</v>
      </c>
      <c r="M74" s="9">
        <v>1792</v>
      </c>
      <c r="N74" s="9">
        <v>3120</v>
      </c>
      <c r="O74" s="9">
        <v>546</v>
      </c>
      <c r="P74" s="9">
        <v>347</v>
      </c>
      <c r="Q74" s="2">
        <f t="shared" si="1"/>
        <v>42</v>
      </c>
    </row>
    <row r="75" spans="1:17" ht="14.25" customHeight="1">
      <c r="A75" s="50">
        <v>74</v>
      </c>
      <c r="B75" s="9" t="s">
        <v>59</v>
      </c>
      <c r="C75" s="52" t="s">
        <v>575</v>
      </c>
      <c r="D75" s="9" t="s">
        <v>80</v>
      </c>
      <c r="E75" s="52" t="s">
        <v>596</v>
      </c>
      <c r="F75" s="9">
        <v>0</v>
      </c>
      <c r="G75" s="9">
        <v>354</v>
      </c>
      <c r="H75" s="9">
        <v>44</v>
      </c>
      <c r="I75" s="9">
        <v>310</v>
      </c>
      <c r="J75" s="9">
        <v>0</v>
      </c>
      <c r="K75" s="9">
        <v>0</v>
      </c>
      <c r="L75" s="9">
        <v>0</v>
      </c>
      <c r="M75" s="9">
        <v>63</v>
      </c>
      <c r="N75" s="9">
        <v>124</v>
      </c>
      <c r="O75" s="9">
        <v>2</v>
      </c>
      <c r="P75" s="9">
        <v>8</v>
      </c>
      <c r="Q75" s="2">
        <f t="shared" si="1"/>
        <v>44</v>
      </c>
    </row>
    <row r="76" spans="1:17" ht="14.25" customHeight="1">
      <c r="A76" s="50">
        <v>75</v>
      </c>
      <c r="B76" s="9" t="s">
        <v>59</v>
      </c>
      <c r="C76" s="52" t="s">
        <v>575</v>
      </c>
      <c r="D76" s="9" t="s">
        <v>81</v>
      </c>
      <c r="E76" s="52" t="s">
        <v>597</v>
      </c>
      <c r="F76" s="9">
        <v>0</v>
      </c>
      <c r="G76" s="9">
        <v>439</v>
      </c>
      <c r="H76" s="9">
        <v>34</v>
      </c>
      <c r="I76" s="9">
        <v>405</v>
      </c>
      <c r="J76" s="9">
        <v>0</v>
      </c>
      <c r="K76" s="9">
        <v>0</v>
      </c>
      <c r="L76" s="9">
        <v>0</v>
      </c>
      <c r="M76" s="9">
        <v>205</v>
      </c>
      <c r="N76" s="9">
        <v>1724</v>
      </c>
      <c r="O76" s="9">
        <v>18</v>
      </c>
      <c r="P76" s="9">
        <v>17</v>
      </c>
      <c r="Q76" s="2">
        <f t="shared" si="1"/>
        <v>34</v>
      </c>
    </row>
    <row r="77" spans="1:17" ht="14.25" customHeight="1">
      <c r="A77" s="50">
        <v>76</v>
      </c>
      <c r="B77" s="9" t="s">
        <v>59</v>
      </c>
      <c r="C77" s="52" t="s">
        <v>575</v>
      </c>
      <c r="D77" s="9" t="s">
        <v>82</v>
      </c>
      <c r="E77" s="52" t="s">
        <v>598</v>
      </c>
      <c r="F77" s="9">
        <v>0</v>
      </c>
      <c r="G77" s="9">
        <v>739</v>
      </c>
      <c r="H77" s="9">
        <v>48</v>
      </c>
      <c r="I77" s="9">
        <v>691</v>
      </c>
      <c r="J77" s="9">
        <v>0</v>
      </c>
      <c r="K77" s="9">
        <v>0</v>
      </c>
      <c r="L77" s="9">
        <v>0</v>
      </c>
      <c r="M77" s="9">
        <v>598</v>
      </c>
      <c r="N77" s="9">
        <v>2666</v>
      </c>
      <c r="O77" s="9">
        <v>13</v>
      </c>
      <c r="P77" s="9">
        <v>182</v>
      </c>
      <c r="Q77" s="2">
        <f t="shared" si="1"/>
        <v>48</v>
      </c>
    </row>
    <row r="78" spans="1:17" ht="14.25" customHeight="1">
      <c r="A78" s="50">
        <v>77</v>
      </c>
      <c r="B78" s="9" t="s">
        <v>59</v>
      </c>
      <c r="C78" s="52" t="s">
        <v>575</v>
      </c>
      <c r="D78" s="9" t="s">
        <v>83</v>
      </c>
      <c r="E78" s="52" t="s">
        <v>599</v>
      </c>
      <c r="F78" s="9">
        <v>0</v>
      </c>
      <c r="G78" s="9">
        <v>589</v>
      </c>
      <c r="H78" s="9">
        <v>20</v>
      </c>
      <c r="I78" s="9">
        <v>569</v>
      </c>
      <c r="J78" s="9">
        <v>0</v>
      </c>
      <c r="K78" s="9">
        <v>0</v>
      </c>
      <c r="L78" s="9">
        <v>0</v>
      </c>
      <c r="M78" s="9">
        <v>451</v>
      </c>
      <c r="N78" s="9">
        <v>1801</v>
      </c>
      <c r="O78" s="9">
        <v>24</v>
      </c>
      <c r="P78" s="9">
        <v>10</v>
      </c>
      <c r="Q78" s="2">
        <f t="shared" si="1"/>
        <v>20</v>
      </c>
    </row>
    <row r="79" spans="1:17" ht="14.25" customHeight="1">
      <c r="A79" s="50">
        <v>78</v>
      </c>
      <c r="B79" s="9" t="s">
        <v>59</v>
      </c>
      <c r="C79" s="52" t="s">
        <v>575</v>
      </c>
      <c r="D79" s="9" t="s">
        <v>84</v>
      </c>
      <c r="E79" s="52" t="s">
        <v>600</v>
      </c>
      <c r="F79" s="9">
        <v>0</v>
      </c>
      <c r="G79" s="9">
        <v>262</v>
      </c>
      <c r="H79" s="9">
        <v>11</v>
      </c>
      <c r="I79" s="9">
        <v>251</v>
      </c>
      <c r="J79" s="9">
        <v>0</v>
      </c>
      <c r="K79" s="9">
        <v>0</v>
      </c>
      <c r="L79" s="9">
        <v>0</v>
      </c>
      <c r="M79" s="9">
        <v>1055</v>
      </c>
      <c r="N79" s="9">
        <v>2503</v>
      </c>
      <c r="O79" s="9">
        <v>332</v>
      </c>
      <c r="P79" s="9">
        <v>219</v>
      </c>
      <c r="Q79" s="2">
        <f t="shared" si="1"/>
        <v>11</v>
      </c>
    </row>
    <row r="80" spans="1:17" ht="14.25" customHeight="1">
      <c r="A80" s="50">
        <v>79</v>
      </c>
      <c r="B80" s="9" t="s">
        <v>59</v>
      </c>
      <c r="C80" s="52" t="s">
        <v>575</v>
      </c>
      <c r="D80" s="9" t="s">
        <v>85</v>
      </c>
      <c r="E80" s="52" t="s">
        <v>601</v>
      </c>
      <c r="F80" s="9">
        <v>0</v>
      </c>
      <c r="G80" s="9">
        <v>125</v>
      </c>
      <c r="H80" s="9">
        <v>7</v>
      </c>
      <c r="I80" s="9">
        <v>118</v>
      </c>
      <c r="J80" s="9">
        <v>0</v>
      </c>
      <c r="K80" s="9">
        <v>0</v>
      </c>
      <c r="L80" s="9">
        <v>0</v>
      </c>
      <c r="M80" s="9">
        <v>141</v>
      </c>
      <c r="N80" s="9">
        <v>1517</v>
      </c>
      <c r="O80" s="9">
        <v>11</v>
      </c>
      <c r="P80" s="9">
        <v>23</v>
      </c>
      <c r="Q80" s="2">
        <f t="shared" si="1"/>
        <v>7</v>
      </c>
    </row>
    <row r="81" spans="1:17" ht="14.25" customHeight="1">
      <c r="A81" s="50">
        <v>80</v>
      </c>
      <c r="B81" s="9" t="s">
        <v>59</v>
      </c>
      <c r="C81" s="52" t="s">
        <v>575</v>
      </c>
      <c r="D81" s="9" t="s">
        <v>86</v>
      </c>
      <c r="E81" s="52" t="s">
        <v>602</v>
      </c>
      <c r="F81" s="9">
        <v>0</v>
      </c>
      <c r="G81" s="9">
        <v>794</v>
      </c>
      <c r="H81" s="9">
        <v>88</v>
      </c>
      <c r="I81" s="9">
        <v>706</v>
      </c>
      <c r="J81" s="9">
        <v>0</v>
      </c>
      <c r="K81" s="9">
        <v>0</v>
      </c>
      <c r="L81" s="9">
        <v>0</v>
      </c>
      <c r="M81" s="9">
        <v>527</v>
      </c>
      <c r="N81" s="9">
        <v>2947</v>
      </c>
      <c r="O81" s="9">
        <v>52</v>
      </c>
      <c r="P81" s="9">
        <v>47</v>
      </c>
      <c r="Q81" s="2">
        <f t="shared" si="1"/>
        <v>88</v>
      </c>
    </row>
    <row r="82" spans="1:17" ht="14.25" customHeight="1">
      <c r="A82" s="50">
        <v>81</v>
      </c>
      <c r="B82" s="9" t="s">
        <v>59</v>
      </c>
      <c r="C82" s="52" t="s">
        <v>575</v>
      </c>
      <c r="D82" s="9" t="s">
        <v>87</v>
      </c>
      <c r="E82" s="52" t="s">
        <v>603</v>
      </c>
      <c r="F82" s="9">
        <v>0</v>
      </c>
      <c r="G82" s="9">
        <v>807</v>
      </c>
      <c r="H82" s="9">
        <v>90</v>
      </c>
      <c r="I82" s="9">
        <v>717</v>
      </c>
      <c r="J82" s="9">
        <v>0</v>
      </c>
      <c r="K82" s="9">
        <v>0</v>
      </c>
      <c r="L82" s="9">
        <v>0</v>
      </c>
      <c r="M82" s="9">
        <v>463</v>
      </c>
      <c r="N82" s="9">
        <v>1514</v>
      </c>
      <c r="O82" s="9">
        <v>72</v>
      </c>
      <c r="P82" s="9">
        <v>86</v>
      </c>
      <c r="Q82" s="2">
        <f t="shared" si="1"/>
        <v>90</v>
      </c>
    </row>
    <row r="83" spans="1:17" ht="14.25" customHeight="1">
      <c r="A83" s="50">
        <v>82</v>
      </c>
      <c r="B83" s="9" t="s">
        <v>59</v>
      </c>
      <c r="C83" s="52" t="s">
        <v>575</v>
      </c>
      <c r="D83" s="9" t="s">
        <v>88</v>
      </c>
      <c r="E83" s="52" t="s">
        <v>604</v>
      </c>
      <c r="F83" s="9">
        <v>0</v>
      </c>
      <c r="G83" s="9">
        <v>281</v>
      </c>
      <c r="H83" s="9">
        <v>17</v>
      </c>
      <c r="I83" s="9">
        <v>264</v>
      </c>
      <c r="J83" s="9">
        <v>0</v>
      </c>
      <c r="K83" s="9">
        <v>0</v>
      </c>
      <c r="L83" s="9">
        <v>0</v>
      </c>
      <c r="M83" s="9">
        <v>420</v>
      </c>
      <c r="N83" s="9">
        <v>1376</v>
      </c>
      <c r="O83" s="9">
        <v>141</v>
      </c>
      <c r="P83" s="9">
        <v>47</v>
      </c>
      <c r="Q83" s="2">
        <f t="shared" si="1"/>
        <v>17</v>
      </c>
    </row>
    <row r="84" spans="1:17" ht="14.25" customHeight="1">
      <c r="A84" s="50">
        <v>83</v>
      </c>
      <c r="B84" s="9" t="s">
        <v>59</v>
      </c>
      <c r="C84" s="52" t="s">
        <v>575</v>
      </c>
      <c r="D84" s="9" t="s">
        <v>89</v>
      </c>
      <c r="E84" s="52" t="s">
        <v>605</v>
      </c>
      <c r="F84" s="9">
        <v>0</v>
      </c>
      <c r="G84" s="9">
        <v>23</v>
      </c>
      <c r="H84" s="9">
        <v>1</v>
      </c>
      <c r="I84" s="9">
        <v>22</v>
      </c>
      <c r="J84" s="9">
        <v>0</v>
      </c>
      <c r="K84" s="9">
        <v>0</v>
      </c>
      <c r="L84" s="9">
        <v>0</v>
      </c>
      <c r="M84" s="9">
        <v>14</v>
      </c>
      <c r="N84" s="9">
        <v>102</v>
      </c>
      <c r="O84" s="9">
        <v>2</v>
      </c>
      <c r="P84" s="9">
        <v>1</v>
      </c>
      <c r="Q84" s="2">
        <f t="shared" si="1"/>
        <v>1</v>
      </c>
    </row>
    <row r="85" spans="1:17" ht="14.25" customHeight="1">
      <c r="A85" s="50">
        <v>84</v>
      </c>
      <c r="B85" s="9" t="s">
        <v>59</v>
      </c>
      <c r="C85" s="52" t="s">
        <v>575</v>
      </c>
      <c r="D85" s="9" t="s">
        <v>90</v>
      </c>
      <c r="E85" s="52" t="s">
        <v>606</v>
      </c>
      <c r="F85" s="9">
        <v>0</v>
      </c>
      <c r="G85" s="9">
        <v>1126</v>
      </c>
      <c r="H85" s="9">
        <v>81</v>
      </c>
      <c r="I85" s="9">
        <v>1045</v>
      </c>
      <c r="J85" s="9">
        <v>0</v>
      </c>
      <c r="K85" s="9">
        <v>0</v>
      </c>
      <c r="L85" s="9">
        <v>0</v>
      </c>
      <c r="M85" s="9">
        <v>390</v>
      </c>
      <c r="N85" s="9">
        <v>1852</v>
      </c>
      <c r="O85" s="9">
        <v>14</v>
      </c>
      <c r="P85" s="9">
        <v>63</v>
      </c>
      <c r="Q85" s="2">
        <f t="shared" si="1"/>
        <v>81</v>
      </c>
    </row>
    <row r="86" spans="1:17" ht="14.25" customHeight="1">
      <c r="A86" s="50">
        <v>85</v>
      </c>
      <c r="B86" s="9" t="s">
        <v>59</v>
      </c>
      <c r="C86" s="52" t="s">
        <v>575</v>
      </c>
      <c r="D86" s="9" t="s">
        <v>91</v>
      </c>
      <c r="E86" s="52" t="s">
        <v>607</v>
      </c>
      <c r="F86" s="9">
        <v>0</v>
      </c>
      <c r="G86" s="9">
        <v>443</v>
      </c>
      <c r="H86" s="9">
        <v>36</v>
      </c>
      <c r="I86" s="9">
        <v>407</v>
      </c>
      <c r="J86" s="9">
        <v>0</v>
      </c>
      <c r="K86" s="9">
        <v>0</v>
      </c>
      <c r="L86" s="9">
        <v>0</v>
      </c>
      <c r="M86" s="9">
        <v>225</v>
      </c>
      <c r="N86" s="9">
        <v>956</v>
      </c>
      <c r="O86" s="9">
        <v>58</v>
      </c>
      <c r="P86" s="9">
        <v>39</v>
      </c>
      <c r="Q86" s="2">
        <f t="shared" si="1"/>
        <v>36</v>
      </c>
    </row>
    <row r="87" spans="1:17" ht="14.25" customHeight="1">
      <c r="A87" s="50">
        <v>86</v>
      </c>
      <c r="B87" s="9" t="s">
        <v>59</v>
      </c>
      <c r="C87" s="52" t="s">
        <v>575</v>
      </c>
      <c r="D87" s="9" t="s">
        <v>1259</v>
      </c>
      <c r="E87" s="52" t="s">
        <v>1263</v>
      </c>
      <c r="F87" s="9">
        <v>0</v>
      </c>
      <c r="G87" s="9">
        <v>1885</v>
      </c>
      <c r="H87" s="9">
        <v>810</v>
      </c>
      <c r="I87" s="9">
        <v>1075</v>
      </c>
      <c r="J87" s="9">
        <v>0</v>
      </c>
      <c r="K87" s="9">
        <v>0</v>
      </c>
      <c r="L87" s="9">
        <v>0</v>
      </c>
      <c r="M87" s="9">
        <v>666</v>
      </c>
      <c r="N87" s="9">
        <v>630</v>
      </c>
      <c r="O87" s="9">
        <v>256</v>
      </c>
      <c r="P87" s="9">
        <v>144</v>
      </c>
      <c r="Q87" s="2">
        <f t="shared" si="1"/>
        <v>810</v>
      </c>
    </row>
    <row r="88" spans="1:17" ht="14.25" customHeight="1">
      <c r="A88" s="50">
        <v>87</v>
      </c>
      <c r="B88" s="9" t="s">
        <v>92</v>
      </c>
      <c r="C88" s="52" t="s">
        <v>608</v>
      </c>
      <c r="D88" s="9" t="s">
        <v>93</v>
      </c>
      <c r="E88" s="52" t="s">
        <v>609</v>
      </c>
      <c r="F88" s="9">
        <v>0</v>
      </c>
      <c r="G88" s="9">
        <v>30718</v>
      </c>
      <c r="H88" s="9">
        <v>14432</v>
      </c>
      <c r="I88" s="9">
        <v>16286</v>
      </c>
      <c r="J88" s="9">
        <v>0</v>
      </c>
      <c r="K88" s="9">
        <v>0</v>
      </c>
      <c r="L88" s="9">
        <v>0</v>
      </c>
      <c r="M88" s="9">
        <v>87349</v>
      </c>
      <c r="N88" s="9">
        <v>86010</v>
      </c>
      <c r="O88" s="9">
        <v>18083</v>
      </c>
      <c r="P88" s="9">
        <v>28222</v>
      </c>
      <c r="Q88" s="2">
        <f t="shared" si="1"/>
        <v>14432</v>
      </c>
    </row>
    <row r="89" spans="1:17" ht="14.25" customHeight="1">
      <c r="A89" s="50">
        <v>88</v>
      </c>
      <c r="B89" s="9" t="s">
        <v>94</v>
      </c>
      <c r="C89" s="52" t="s">
        <v>610</v>
      </c>
      <c r="D89" s="9" t="s">
        <v>95</v>
      </c>
      <c r="E89" s="52" t="s">
        <v>611</v>
      </c>
      <c r="F89" s="9">
        <v>0</v>
      </c>
      <c r="G89" s="9">
        <v>668</v>
      </c>
      <c r="H89" s="9">
        <v>629</v>
      </c>
      <c r="I89" s="9">
        <v>39</v>
      </c>
      <c r="J89" s="9">
        <v>0</v>
      </c>
      <c r="K89" s="9">
        <v>0</v>
      </c>
      <c r="L89" s="9">
        <v>197</v>
      </c>
      <c r="M89" s="9">
        <v>1364</v>
      </c>
      <c r="N89" s="9">
        <v>1096</v>
      </c>
      <c r="O89" s="9">
        <v>628</v>
      </c>
      <c r="P89" s="9">
        <v>357</v>
      </c>
      <c r="Q89" s="2">
        <f t="shared" si="1"/>
        <v>432</v>
      </c>
    </row>
    <row r="90" spans="1:17" ht="14.25" customHeight="1">
      <c r="A90" s="50">
        <v>89</v>
      </c>
      <c r="B90" s="9" t="s">
        <v>96</v>
      </c>
      <c r="C90" s="52" t="s">
        <v>612</v>
      </c>
      <c r="D90" s="9" t="s">
        <v>97</v>
      </c>
      <c r="E90" s="52" t="s">
        <v>613</v>
      </c>
      <c r="F90" s="9">
        <v>0</v>
      </c>
      <c r="G90" s="9">
        <v>959</v>
      </c>
      <c r="H90" s="9">
        <v>849</v>
      </c>
      <c r="I90" s="9">
        <v>110</v>
      </c>
      <c r="J90" s="9">
        <v>0</v>
      </c>
      <c r="K90" s="9">
        <v>0</v>
      </c>
      <c r="L90" s="9">
        <v>119</v>
      </c>
      <c r="M90" s="9">
        <v>3182</v>
      </c>
      <c r="N90" s="9">
        <v>1381</v>
      </c>
      <c r="O90" s="9">
        <v>842</v>
      </c>
      <c r="P90" s="9">
        <v>806</v>
      </c>
      <c r="Q90" s="2">
        <f t="shared" si="1"/>
        <v>730</v>
      </c>
    </row>
    <row r="91" spans="1:17" ht="14.25" customHeight="1">
      <c r="A91" s="50">
        <v>90</v>
      </c>
      <c r="B91" s="9" t="s">
        <v>98</v>
      </c>
      <c r="C91" s="52" t="s">
        <v>614</v>
      </c>
      <c r="D91" s="9" t="s">
        <v>99</v>
      </c>
      <c r="E91" s="52" t="s">
        <v>615</v>
      </c>
      <c r="F91" s="9">
        <v>0</v>
      </c>
      <c r="G91" s="9">
        <v>32</v>
      </c>
      <c r="H91" s="9">
        <v>22</v>
      </c>
      <c r="I91" s="9">
        <v>10</v>
      </c>
      <c r="J91" s="9">
        <v>0</v>
      </c>
      <c r="K91" s="9">
        <v>0</v>
      </c>
      <c r="L91" s="9">
        <v>0</v>
      </c>
      <c r="M91" s="9">
        <v>66</v>
      </c>
      <c r="N91" s="9">
        <v>2</v>
      </c>
      <c r="O91" s="9">
        <v>6</v>
      </c>
      <c r="P91" s="9">
        <v>14</v>
      </c>
      <c r="Q91" s="2">
        <f t="shared" si="1"/>
        <v>22</v>
      </c>
    </row>
    <row r="92" spans="1:17" ht="14.25" customHeight="1">
      <c r="A92" s="50">
        <v>91</v>
      </c>
      <c r="B92" s="9" t="s">
        <v>98</v>
      </c>
      <c r="C92" s="52" t="s">
        <v>614</v>
      </c>
      <c r="D92" s="9" t="s">
        <v>100</v>
      </c>
      <c r="E92" s="52" t="s">
        <v>616</v>
      </c>
      <c r="F92" s="9">
        <v>0</v>
      </c>
      <c r="G92" s="9">
        <v>222734</v>
      </c>
      <c r="H92" s="9">
        <v>169908</v>
      </c>
      <c r="I92" s="9">
        <v>52826</v>
      </c>
      <c r="J92" s="9">
        <v>0</v>
      </c>
      <c r="K92" s="9">
        <v>0</v>
      </c>
      <c r="L92" s="9">
        <v>0</v>
      </c>
      <c r="M92" s="9">
        <v>547121</v>
      </c>
      <c r="N92" s="9">
        <v>248438</v>
      </c>
      <c r="O92" s="9">
        <v>92889</v>
      </c>
      <c r="P92" s="9">
        <v>146295</v>
      </c>
      <c r="Q92" s="2">
        <f t="shared" si="1"/>
        <v>169908</v>
      </c>
    </row>
    <row r="93" spans="1:17" ht="14.25" customHeight="1">
      <c r="A93" s="50">
        <v>92</v>
      </c>
      <c r="B93" s="9" t="s">
        <v>101</v>
      </c>
      <c r="C93" s="52" t="s">
        <v>617</v>
      </c>
      <c r="D93" s="9" t="s">
        <v>102</v>
      </c>
      <c r="E93" s="52" t="s">
        <v>618</v>
      </c>
      <c r="F93" s="9">
        <v>0</v>
      </c>
      <c r="G93" s="9">
        <v>28458</v>
      </c>
      <c r="H93" s="9">
        <v>26161</v>
      </c>
      <c r="I93" s="9">
        <v>2297</v>
      </c>
      <c r="J93" s="9">
        <v>0</v>
      </c>
      <c r="K93" s="9">
        <v>0</v>
      </c>
      <c r="L93" s="9">
        <v>22077</v>
      </c>
      <c r="M93" s="9">
        <v>11805</v>
      </c>
      <c r="N93" s="9">
        <v>31606</v>
      </c>
      <c r="O93" s="9">
        <v>3926</v>
      </c>
      <c r="P93" s="9">
        <v>3394</v>
      </c>
      <c r="Q93" s="2">
        <f t="shared" si="1"/>
        <v>4084</v>
      </c>
    </row>
    <row r="94" spans="1:17" ht="14.25" customHeight="1">
      <c r="A94" s="50">
        <v>93</v>
      </c>
      <c r="B94" s="9" t="s">
        <v>101</v>
      </c>
      <c r="C94" s="52" t="s">
        <v>617</v>
      </c>
      <c r="D94" s="9" t="s">
        <v>103</v>
      </c>
      <c r="E94" s="52" t="s">
        <v>619</v>
      </c>
      <c r="F94" s="9">
        <v>0</v>
      </c>
      <c r="G94" s="9">
        <v>34</v>
      </c>
      <c r="H94" s="9">
        <v>23</v>
      </c>
      <c r="I94" s="9">
        <v>11</v>
      </c>
      <c r="J94" s="9">
        <v>0</v>
      </c>
      <c r="K94" s="9">
        <v>0</v>
      </c>
      <c r="L94" s="9">
        <v>5</v>
      </c>
      <c r="M94" s="9">
        <v>25</v>
      </c>
      <c r="N94" s="9">
        <v>6</v>
      </c>
      <c r="O94" s="9">
        <v>2</v>
      </c>
      <c r="P94" s="9">
        <v>9</v>
      </c>
      <c r="Q94" s="2">
        <f t="shared" si="1"/>
        <v>18</v>
      </c>
    </row>
    <row r="95" spans="1:17" ht="14.25" customHeight="1">
      <c r="A95" s="50">
        <v>94</v>
      </c>
      <c r="B95" s="9" t="s">
        <v>104</v>
      </c>
      <c r="C95" s="52" t="s">
        <v>620</v>
      </c>
      <c r="D95" s="9" t="s">
        <v>105</v>
      </c>
      <c r="E95" s="52" t="s">
        <v>621</v>
      </c>
      <c r="F95" s="9">
        <v>0</v>
      </c>
      <c r="G95" s="9">
        <v>637</v>
      </c>
      <c r="H95" s="9">
        <v>471</v>
      </c>
      <c r="I95" s="9">
        <v>166</v>
      </c>
      <c r="J95" s="9">
        <v>0</v>
      </c>
      <c r="K95" s="9">
        <v>0</v>
      </c>
      <c r="L95" s="9">
        <v>0</v>
      </c>
      <c r="M95" s="9">
        <v>652</v>
      </c>
      <c r="N95" s="9">
        <v>852</v>
      </c>
      <c r="O95" s="9">
        <v>202</v>
      </c>
      <c r="P95" s="9">
        <v>213</v>
      </c>
      <c r="Q95" s="2">
        <f t="shared" si="1"/>
        <v>471</v>
      </c>
    </row>
    <row r="96" spans="1:17" ht="14.25" customHeight="1">
      <c r="A96" s="50">
        <v>95</v>
      </c>
      <c r="B96" s="9" t="s">
        <v>104</v>
      </c>
      <c r="C96" s="52" t="s">
        <v>620</v>
      </c>
      <c r="D96" s="9" t="s">
        <v>106</v>
      </c>
      <c r="E96" s="52" t="s">
        <v>622</v>
      </c>
      <c r="F96" s="9">
        <v>0</v>
      </c>
      <c r="G96" s="9">
        <v>813</v>
      </c>
      <c r="H96" s="9">
        <v>348</v>
      </c>
      <c r="I96" s="9">
        <v>465</v>
      </c>
      <c r="J96" s="9">
        <v>0</v>
      </c>
      <c r="K96" s="9">
        <v>0</v>
      </c>
      <c r="L96" s="9">
        <v>0</v>
      </c>
      <c r="M96" s="9">
        <v>1312</v>
      </c>
      <c r="N96" s="9">
        <v>1210</v>
      </c>
      <c r="O96" s="9">
        <v>289</v>
      </c>
      <c r="P96" s="9">
        <v>380</v>
      </c>
      <c r="Q96" s="2">
        <f t="shared" si="1"/>
        <v>348</v>
      </c>
    </row>
    <row r="97" spans="1:17" ht="14.25" customHeight="1">
      <c r="A97" s="50">
        <v>96</v>
      </c>
      <c r="B97" s="9" t="s">
        <v>107</v>
      </c>
      <c r="C97" s="52" t="s">
        <v>623</v>
      </c>
      <c r="D97" s="9" t="s">
        <v>108</v>
      </c>
      <c r="E97" s="52" t="s">
        <v>624</v>
      </c>
      <c r="F97" s="9">
        <v>0</v>
      </c>
      <c r="G97" s="9">
        <v>53320</v>
      </c>
      <c r="H97" s="9">
        <v>37884</v>
      </c>
      <c r="I97" s="9">
        <v>15436</v>
      </c>
      <c r="J97" s="9">
        <v>0</v>
      </c>
      <c r="K97" s="9">
        <v>0</v>
      </c>
      <c r="L97" s="9">
        <v>4652</v>
      </c>
      <c r="M97" s="9">
        <v>185718</v>
      </c>
      <c r="N97" s="9">
        <v>137660</v>
      </c>
      <c r="O97" s="9">
        <v>18605</v>
      </c>
      <c r="P97" s="9">
        <v>42726</v>
      </c>
      <c r="Q97" s="2">
        <f t="shared" si="1"/>
        <v>33232</v>
      </c>
    </row>
    <row r="98" spans="1:17" ht="14.25" customHeight="1">
      <c r="A98" s="50">
        <v>97</v>
      </c>
      <c r="B98" s="9" t="s">
        <v>109</v>
      </c>
      <c r="C98" s="52" t="s">
        <v>625</v>
      </c>
      <c r="D98" s="9" t="s">
        <v>110</v>
      </c>
      <c r="E98" s="52" t="s">
        <v>626</v>
      </c>
      <c r="F98" s="9">
        <v>0</v>
      </c>
      <c r="G98" s="9">
        <v>3585</v>
      </c>
      <c r="H98" s="9">
        <v>3245</v>
      </c>
      <c r="I98" s="9">
        <v>340</v>
      </c>
      <c r="J98" s="9">
        <v>0</v>
      </c>
      <c r="K98" s="9">
        <v>0</v>
      </c>
      <c r="L98" s="9">
        <v>0</v>
      </c>
      <c r="M98" s="9">
        <v>22431</v>
      </c>
      <c r="N98" s="9">
        <v>6787</v>
      </c>
      <c r="O98" s="9">
        <v>13402</v>
      </c>
      <c r="P98" s="9">
        <v>2960</v>
      </c>
      <c r="Q98" s="2">
        <f t="shared" si="1"/>
        <v>3245</v>
      </c>
    </row>
    <row r="99" spans="1:17" ht="14.25" customHeight="1">
      <c r="A99" s="50">
        <v>98</v>
      </c>
      <c r="B99" s="9" t="s">
        <v>111</v>
      </c>
      <c r="C99" s="52" t="s">
        <v>627</v>
      </c>
      <c r="D99" s="9" t="s">
        <v>112</v>
      </c>
      <c r="E99" s="52" t="s">
        <v>628</v>
      </c>
      <c r="F99" s="9">
        <v>0</v>
      </c>
      <c r="G99" s="9">
        <v>383</v>
      </c>
      <c r="H99" s="9">
        <v>318</v>
      </c>
      <c r="I99" s="9">
        <v>65</v>
      </c>
      <c r="J99" s="9">
        <v>0</v>
      </c>
      <c r="K99" s="9">
        <v>0</v>
      </c>
      <c r="L99" s="9">
        <v>0</v>
      </c>
      <c r="M99" s="9">
        <v>786</v>
      </c>
      <c r="N99" s="9">
        <v>1355</v>
      </c>
      <c r="O99" s="9">
        <v>204</v>
      </c>
      <c r="P99" s="9">
        <v>292</v>
      </c>
      <c r="Q99" s="2">
        <f t="shared" si="1"/>
        <v>318</v>
      </c>
    </row>
    <row r="100" spans="1:17" ht="14.25" customHeight="1">
      <c r="A100" s="50">
        <v>99</v>
      </c>
      <c r="B100" s="9" t="s">
        <v>113</v>
      </c>
      <c r="C100" s="52" t="s">
        <v>629</v>
      </c>
      <c r="D100" s="9" t="s">
        <v>114</v>
      </c>
      <c r="E100" s="52" t="s">
        <v>630</v>
      </c>
      <c r="F100" s="9">
        <v>0</v>
      </c>
      <c r="G100" s="9">
        <v>1427</v>
      </c>
      <c r="H100" s="9">
        <v>1085</v>
      </c>
      <c r="I100" s="9">
        <v>342</v>
      </c>
      <c r="J100" s="9">
        <v>0</v>
      </c>
      <c r="K100" s="9">
        <v>0</v>
      </c>
      <c r="L100" s="9">
        <v>0</v>
      </c>
      <c r="M100" s="9">
        <v>4532</v>
      </c>
      <c r="N100" s="9">
        <v>7306</v>
      </c>
      <c r="O100" s="9">
        <v>1492</v>
      </c>
      <c r="P100" s="9">
        <v>1474</v>
      </c>
      <c r="Q100" s="2">
        <f t="shared" si="1"/>
        <v>1085</v>
      </c>
    </row>
    <row r="101" spans="1:17" ht="14.25" customHeight="1">
      <c r="A101" s="50">
        <v>100</v>
      </c>
      <c r="B101" s="9" t="s">
        <v>115</v>
      </c>
      <c r="C101" s="52" t="s">
        <v>631</v>
      </c>
      <c r="D101" s="9" t="s">
        <v>116</v>
      </c>
      <c r="E101" s="52" t="s">
        <v>632</v>
      </c>
      <c r="F101" s="9">
        <v>0</v>
      </c>
      <c r="G101" s="9">
        <v>50362</v>
      </c>
      <c r="H101" s="9">
        <v>43159</v>
      </c>
      <c r="I101" s="9">
        <v>7203</v>
      </c>
      <c r="J101" s="9">
        <v>0</v>
      </c>
      <c r="K101" s="9">
        <v>0</v>
      </c>
      <c r="L101" s="9">
        <v>50</v>
      </c>
      <c r="M101" s="9">
        <v>164545</v>
      </c>
      <c r="N101" s="9">
        <v>154822</v>
      </c>
      <c r="O101" s="9">
        <v>53155</v>
      </c>
      <c r="P101" s="9">
        <v>42580</v>
      </c>
      <c r="Q101" s="2">
        <f t="shared" si="1"/>
        <v>43109</v>
      </c>
    </row>
    <row r="102" spans="1:17" ht="14.25" customHeight="1">
      <c r="A102" s="50">
        <v>101</v>
      </c>
      <c r="B102" s="9" t="s">
        <v>117</v>
      </c>
      <c r="C102" s="52" t="s">
        <v>633</v>
      </c>
      <c r="D102" s="9" t="s">
        <v>118</v>
      </c>
      <c r="E102" s="52" t="s">
        <v>634</v>
      </c>
      <c r="F102" s="9">
        <v>0</v>
      </c>
      <c r="G102" s="9">
        <v>363</v>
      </c>
      <c r="H102" s="9">
        <v>341</v>
      </c>
      <c r="I102" s="9">
        <v>22</v>
      </c>
      <c r="J102" s="9">
        <v>0</v>
      </c>
      <c r="K102" s="9">
        <v>0</v>
      </c>
      <c r="L102" s="9">
        <v>0</v>
      </c>
      <c r="M102" s="9">
        <v>1324</v>
      </c>
      <c r="N102" s="9">
        <v>365</v>
      </c>
      <c r="O102" s="9">
        <v>214</v>
      </c>
      <c r="P102" s="9">
        <v>343</v>
      </c>
      <c r="Q102" s="2">
        <f t="shared" si="1"/>
        <v>341</v>
      </c>
    </row>
    <row r="103" spans="1:17" ht="14.25" customHeight="1">
      <c r="A103" s="50">
        <v>102</v>
      </c>
      <c r="B103" s="9" t="s">
        <v>119</v>
      </c>
      <c r="C103" s="52" t="s">
        <v>635</v>
      </c>
      <c r="D103" s="9" t="s">
        <v>120</v>
      </c>
      <c r="E103" s="52" t="s">
        <v>636</v>
      </c>
      <c r="F103" s="9">
        <v>0</v>
      </c>
      <c r="G103" s="9">
        <v>1473</v>
      </c>
      <c r="H103" s="9">
        <v>921</v>
      </c>
      <c r="I103" s="9">
        <v>552</v>
      </c>
      <c r="J103" s="9">
        <v>0</v>
      </c>
      <c r="K103" s="9">
        <v>0</v>
      </c>
      <c r="L103" s="9">
        <v>0</v>
      </c>
      <c r="M103" s="9">
        <v>1954</v>
      </c>
      <c r="N103" s="9">
        <v>319</v>
      </c>
      <c r="O103" s="9">
        <v>398</v>
      </c>
      <c r="P103" s="9">
        <v>483</v>
      </c>
      <c r="Q103" s="2">
        <f t="shared" si="1"/>
        <v>921</v>
      </c>
    </row>
    <row r="104" spans="1:17" ht="14.25" customHeight="1">
      <c r="A104" s="50">
        <v>103</v>
      </c>
      <c r="B104" s="9" t="s">
        <v>121</v>
      </c>
      <c r="C104" s="52" t="s">
        <v>637</v>
      </c>
      <c r="D104" s="9" t="s">
        <v>122</v>
      </c>
      <c r="E104" s="52" t="s">
        <v>638</v>
      </c>
      <c r="F104" s="9">
        <v>0</v>
      </c>
      <c r="G104" s="9">
        <v>28</v>
      </c>
      <c r="H104" s="9">
        <v>1</v>
      </c>
      <c r="I104" s="9">
        <v>27</v>
      </c>
      <c r="J104" s="9">
        <v>0</v>
      </c>
      <c r="K104" s="9">
        <v>0</v>
      </c>
      <c r="L104" s="9">
        <v>0</v>
      </c>
      <c r="M104" s="9">
        <v>48</v>
      </c>
      <c r="N104" s="9">
        <v>11</v>
      </c>
      <c r="O104" s="9">
        <v>2</v>
      </c>
      <c r="P104" s="9">
        <v>13</v>
      </c>
      <c r="Q104" s="2">
        <f t="shared" si="1"/>
        <v>1</v>
      </c>
    </row>
    <row r="105" spans="1:17" ht="14.25" customHeight="1">
      <c r="A105" s="50">
        <v>104</v>
      </c>
      <c r="B105" s="9" t="s">
        <v>121</v>
      </c>
      <c r="C105" s="52" t="s">
        <v>637</v>
      </c>
      <c r="D105" s="9" t="s">
        <v>1211</v>
      </c>
      <c r="E105" s="52" t="s">
        <v>1225</v>
      </c>
      <c r="F105" s="9">
        <v>0</v>
      </c>
      <c r="G105" s="9">
        <v>21351</v>
      </c>
      <c r="H105" s="9">
        <v>10872</v>
      </c>
      <c r="I105" s="9">
        <v>10479</v>
      </c>
      <c r="J105" s="9">
        <v>0</v>
      </c>
      <c r="K105" s="9">
        <v>0</v>
      </c>
      <c r="L105" s="9">
        <v>0</v>
      </c>
      <c r="M105" s="9">
        <v>15680</v>
      </c>
      <c r="N105" s="9">
        <v>25300</v>
      </c>
      <c r="O105" s="9">
        <v>2561</v>
      </c>
      <c r="P105" s="9">
        <v>5310</v>
      </c>
      <c r="Q105" s="2">
        <f t="shared" si="1"/>
        <v>10872</v>
      </c>
    </row>
    <row r="106" spans="1:17" ht="14.25" customHeight="1">
      <c r="A106" s="50">
        <v>105</v>
      </c>
      <c r="B106" s="9" t="s">
        <v>121</v>
      </c>
      <c r="C106" s="52" t="s">
        <v>637</v>
      </c>
      <c r="D106" s="9" t="s">
        <v>1212</v>
      </c>
      <c r="E106" s="52" t="s">
        <v>1226</v>
      </c>
      <c r="F106" s="9">
        <v>0</v>
      </c>
      <c r="G106" s="9">
        <v>59876</v>
      </c>
      <c r="H106" s="9">
        <v>42968</v>
      </c>
      <c r="I106" s="9">
        <v>16908</v>
      </c>
      <c r="J106" s="9">
        <v>0</v>
      </c>
      <c r="K106" s="9">
        <v>0</v>
      </c>
      <c r="L106" s="9">
        <v>0</v>
      </c>
      <c r="M106" s="9">
        <v>47555</v>
      </c>
      <c r="N106" s="9">
        <v>18519</v>
      </c>
      <c r="O106" s="9">
        <v>10307</v>
      </c>
      <c r="P106" s="9">
        <v>14612</v>
      </c>
      <c r="Q106" s="2">
        <f t="shared" si="1"/>
        <v>42968</v>
      </c>
    </row>
    <row r="107" spans="1:17" ht="14.25" customHeight="1">
      <c r="A107" s="50">
        <v>106</v>
      </c>
      <c r="B107" s="9" t="s">
        <v>121</v>
      </c>
      <c r="C107" s="52" t="s">
        <v>637</v>
      </c>
      <c r="D107" s="9" t="s">
        <v>1213</v>
      </c>
      <c r="E107" s="52" t="s">
        <v>1227</v>
      </c>
      <c r="F107" s="9">
        <v>0</v>
      </c>
      <c r="G107" s="9">
        <v>27698</v>
      </c>
      <c r="H107" s="9">
        <v>15290</v>
      </c>
      <c r="I107" s="9">
        <v>12408</v>
      </c>
      <c r="J107" s="9">
        <v>0</v>
      </c>
      <c r="K107" s="9">
        <v>0</v>
      </c>
      <c r="L107" s="9">
        <v>0</v>
      </c>
      <c r="M107" s="9">
        <v>23538</v>
      </c>
      <c r="N107" s="9">
        <v>22689</v>
      </c>
      <c r="O107" s="9">
        <v>4609</v>
      </c>
      <c r="P107" s="9">
        <v>7751</v>
      </c>
      <c r="Q107" s="2">
        <f t="shared" si="1"/>
        <v>15290</v>
      </c>
    </row>
    <row r="108" spans="1:17" ht="14.25" customHeight="1">
      <c r="A108" s="50">
        <v>107</v>
      </c>
      <c r="B108" s="9" t="s">
        <v>121</v>
      </c>
      <c r="C108" s="52" t="s">
        <v>637</v>
      </c>
      <c r="D108" s="9" t="s">
        <v>1214</v>
      </c>
      <c r="E108" s="52" t="s">
        <v>1228</v>
      </c>
      <c r="F108" s="9">
        <v>0</v>
      </c>
      <c r="G108" s="9">
        <v>52753</v>
      </c>
      <c r="H108" s="9">
        <v>33258</v>
      </c>
      <c r="I108" s="9">
        <v>19495</v>
      </c>
      <c r="J108" s="9">
        <v>0</v>
      </c>
      <c r="K108" s="9">
        <v>0</v>
      </c>
      <c r="L108" s="9">
        <v>0</v>
      </c>
      <c r="M108" s="9">
        <v>34375</v>
      </c>
      <c r="N108" s="9">
        <v>20104</v>
      </c>
      <c r="O108" s="9">
        <v>8312</v>
      </c>
      <c r="P108" s="9">
        <v>9788</v>
      </c>
      <c r="Q108" s="2">
        <f t="shared" si="1"/>
        <v>33258</v>
      </c>
    </row>
    <row r="109" spans="1:17" ht="14.25" customHeight="1">
      <c r="A109" s="50">
        <v>108</v>
      </c>
      <c r="B109" s="9" t="s">
        <v>121</v>
      </c>
      <c r="C109" s="52" t="s">
        <v>637</v>
      </c>
      <c r="D109" s="9" t="s">
        <v>1215</v>
      </c>
      <c r="E109" s="52" t="s">
        <v>1229</v>
      </c>
      <c r="F109" s="9">
        <v>0</v>
      </c>
      <c r="G109" s="9">
        <v>36976</v>
      </c>
      <c r="H109" s="9">
        <v>20837</v>
      </c>
      <c r="I109" s="9">
        <v>16139</v>
      </c>
      <c r="J109" s="9">
        <v>0</v>
      </c>
      <c r="K109" s="9">
        <v>0</v>
      </c>
      <c r="L109" s="9">
        <v>0</v>
      </c>
      <c r="M109" s="9">
        <v>22588</v>
      </c>
      <c r="N109" s="9">
        <v>16300</v>
      </c>
      <c r="O109" s="9">
        <v>4655</v>
      </c>
      <c r="P109" s="9">
        <v>6597</v>
      </c>
      <c r="Q109" s="2">
        <f t="shared" si="1"/>
        <v>20837</v>
      </c>
    </row>
    <row r="110" spans="1:17" ht="14.25" customHeight="1">
      <c r="A110" s="50">
        <v>109</v>
      </c>
      <c r="B110" s="51" t="s">
        <v>1240</v>
      </c>
      <c r="C110" s="52" t="s">
        <v>1250</v>
      </c>
      <c r="D110" s="51" t="s">
        <v>1241</v>
      </c>
      <c r="E110" s="52" t="s">
        <v>1251</v>
      </c>
      <c r="F110" s="9">
        <v>0</v>
      </c>
      <c r="G110" s="9">
        <v>10469</v>
      </c>
      <c r="H110" s="9">
        <v>5821</v>
      </c>
      <c r="I110" s="9">
        <v>4648</v>
      </c>
      <c r="J110" s="9">
        <v>0</v>
      </c>
      <c r="K110" s="9">
        <v>0</v>
      </c>
      <c r="L110" s="9">
        <v>0</v>
      </c>
      <c r="M110" s="9">
        <v>9345</v>
      </c>
      <c r="N110" s="9">
        <v>4026</v>
      </c>
      <c r="O110" s="9">
        <v>2978</v>
      </c>
      <c r="P110" s="9">
        <v>2406</v>
      </c>
      <c r="Q110" s="2">
        <f t="shared" si="1"/>
        <v>5821</v>
      </c>
    </row>
    <row r="111" spans="1:17" ht="14.25" customHeight="1">
      <c r="A111" s="50">
        <v>110</v>
      </c>
      <c r="B111" s="9" t="s">
        <v>123</v>
      </c>
      <c r="C111" s="52" t="s">
        <v>639</v>
      </c>
      <c r="D111" s="9" t="s">
        <v>124</v>
      </c>
      <c r="E111" s="52" t="s">
        <v>640</v>
      </c>
      <c r="F111" s="9">
        <v>0</v>
      </c>
      <c r="G111" s="9">
        <v>93</v>
      </c>
      <c r="H111" s="9">
        <v>62</v>
      </c>
      <c r="I111" s="9">
        <v>31</v>
      </c>
      <c r="J111" s="9">
        <v>0</v>
      </c>
      <c r="K111" s="9">
        <v>0</v>
      </c>
      <c r="L111" s="9">
        <v>0</v>
      </c>
      <c r="M111" s="9">
        <v>21</v>
      </c>
      <c r="N111" s="9">
        <v>55</v>
      </c>
      <c r="O111" s="9">
        <v>3</v>
      </c>
      <c r="P111" s="9">
        <v>7</v>
      </c>
      <c r="Q111" s="2">
        <f t="shared" si="1"/>
        <v>62</v>
      </c>
    </row>
    <row r="112" spans="1:17" ht="14.25" customHeight="1">
      <c r="A112" s="50">
        <v>111</v>
      </c>
      <c r="B112" s="9" t="s">
        <v>125</v>
      </c>
      <c r="C112" s="52" t="s">
        <v>641</v>
      </c>
      <c r="D112" s="9" t="s">
        <v>126</v>
      </c>
      <c r="E112" s="52" t="s">
        <v>642</v>
      </c>
      <c r="F112" s="9">
        <v>0</v>
      </c>
      <c r="G112" s="9">
        <v>8715</v>
      </c>
      <c r="H112" s="9">
        <v>7479</v>
      </c>
      <c r="I112" s="9">
        <v>1236</v>
      </c>
      <c r="J112" s="9">
        <v>0</v>
      </c>
      <c r="K112" s="9">
        <v>0</v>
      </c>
      <c r="L112" s="9">
        <v>9</v>
      </c>
      <c r="M112" s="9">
        <v>14415</v>
      </c>
      <c r="N112" s="9">
        <v>16936</v>
      </c>
      <c r="O112" s="9">
        <v>4702</v>
      </c>
      <c r="P112" s="9">
        <v>4098</v>
      </c>
      <c r="Q112" s="2">
        <f t="shared" si="1"/>
        <v>7470</v>
      </c>
    </row>
    <row r="113" spans="1:17" ht="14.25" customHeight="1">
      <c r="A113" s="50">
        <v>112</v>
      </c>
      <c r="B113" s="9" t="s">
        <v>127</v>
      </c>
      <c r="C113" s="52" t="s">
        <v>643</v>
      </c>
      <c r="D113" s="9" t="s">
        <v>128</v>
      </c>
      <c r="E113" s="52" t="s">
        <v>644</v>
      </c>
      <c r="F113" s="9">
        <v>0</v>
      </c>
      <c r="G113" s="9">
        <v>44</v>
      </c>
      <c r="H113" s="9">
        <v>44</v>
      </c>
      <c r="I113" s="9">
        <v>0</v>
      </c>
      <c r="J113" s="9">
        <v>0</v>
      </c>
      <c r="K113" s="9">
        <v>0</v>
      </c>
      <c r="L113" s="9">
        <v>44</v>
      </c>
      <c r="M113" s="9">
        <v>0</v>
      </c>
      <c r="N113" s="9">
        <v>289</v>
      </c>
      <c r="O113" s="9">
        <v>0</v>
      </c>
      <c r="P113" s="9">
        <v>0</v>
      </c>
      <c r="Q113" s="2">
        <f t="shared" si="1"/>
        <v>0</v>
      </c>
    </row>
    <row r="114" spans="1:17" ht="14.25" customHeight="1">
      <c r="A114" s="50">
        <v>113</v>
      </c>
      <c r="B114" s="9" t="s">
        <v>127</v>
      </c>
      <c r="C114" s="52" t="s">
        <v>643</v>
      </c>
      <c r="D114" s="9" t="s">
        <v>129</v>
      </c>
      <c r="E114" s="52" t="s">
        <v>645</v>
      </c>
      <c r="F114" s="9">
        <v>0</v>
      </c>
      <c r="G114" s="9">
        <v>225</v>
      </c>
      <c r="H114" s="9">
        <v>178</v>
      </c>
      <c r="I114" s="9">
        <v>47</v>
      </c>
      <c r="J114" s="9">
        <v>0</v>
      </c>
      <c r="K114" s="9">
        <v>0</v>
      </c>
      <c r="L114" s="9">
        <v>0</v>
      </c>
      <c r="M114" s="9">
        <v>242</v>
      </c>
      <c r="N114" s="9">
        <v>559</v>
      </c>
      <c r="O114" s="9">
        <v>24</v>
      </c>
      <c r="P114" s="9">
        <v>57</v>
      </c>
      <c r="Q114" s="2">
        <f t="shared" si="1"/>
        <v>178</v>
      </c>
    </row>
    <row r="115" spans="1:17" ht="14.25" customHeight="1">
      <c r="A115" s="50">
        <v>114</v>
      </c>
      <c r="B115" s="51" t="s">
        <v>127</v>
      </c>
      <c r="C115" s="52" t="s">
        <v>643</v>
      </c>
      <c r="D115" s="9" t="s">
        <v>1336</v>
      </c>
      <c r="E115" s="52" t="s">
        <v>1338</v>
      </c>
      <c r="F115" s="9">
        <v>0</v>
      </c>
      <c r="G115" s="9">
        <v>0</v>
      </c>
      <c r="H115" s="9">
        <v>0</v>
      </c>
      <c r="I115" s="9">
        <v>0</v>
      </c>
      <c r="J115" s="9">
        <v>0</v>
      </c>
      <c r="K115" s="9">
        <v>0</v>
      </c>
      <c r="L115" s="9">
        <v>0</v>
      </c>
      <c r="M115" s="9">
        <v>0</v>
      </c>
      <c r="N115" s="9">
        <v>2</v>
      </c>
      <c r="O115" s="9">
        <v>0</v>
      </c>
      <c r="P115" s="9">
        <v>0</v>
      </c>
      <c r="Q115" s="2">
        <f t="shared" si="1"/>
        <v>0</v>
      </c>
    </row>
    <row r="116" spans="1:17" ht="14.25" customHeight="1">
      <c r="A116" s="50">
        <v>115</v>
      </c>
      <c r="B116" s="9" t="s">
        <v>127</v>
      </c>
      <c r="C116" s="52" t="s">
        <v>643</v>
      </c>
      <c r="D116" s="9" t="s">
        <v>1270</v>
      </c>
      <c r="E116" s="52" t="s">
        <v>1276</v>
      </c>
      <c r="F116" s="9">
        <v>0</v>
      </c>
      <c r="G116" s="9">
        <v>543</v>
      </c>
      <c r="H116" s="9">
        <v>345</v>
      </c>
      <c r="I116" s="9">
        <v>198</v>
      </c>
      <c r="J116" s="9">
        <v>0</v>
      </c>
      <c r="K116" s="9">
        <v>0</v>
      </c>
      <c r="L116" s="9">
        <v>0</v>
      </c>
      <c r="M116" s="9">
        <v>452</v>
      </c>
      <c r="N116" s="9">
        <v>1637</v>
      </c>
      <c r="O116" s="9">
        <v>43</v>
      </c>
      <c r="P116" s="9">
        <v>132</v>
      </c>
      <c r="Q116" s="2">
        <f t="shared" si="1"/>
        <v>345</v>
      </c>
    </row>
    <row r="117" spans="1:17" ht="14.25" customHeight="1">
      <c r="A117" s="50">
        <v>116</v>
      </c>
      <c r="B117" s="51" t="s">
        <v>1304</v>
      </c>
      <c r="C117" s="52" t="s">
        <v>1314</v>
      </c>
      <c r="D117" s="9" t="s">
        <v>1308</v>
      </c>
      <c r="E117" s="52" t="s">
        <v>1314</v>
      </c>
      <c r="F117" s="9">
        <v>0</v>
      </c>
      <c r="G117" s="9">
        <v>1657</v>
      </c>
      <c r="H117" s="9">
        <v>1657</v>
      </c>
      <c r="I117" s="9">
        <v>0</v>
      </c>
      <c r="J117" s="9">
        <v>0</v>
      </c>
      <c r="K117" s="9">
        <v>0</v>
      </c>
      <c r="L117" s="9">
        <v>1657</v>
      </c>
      <c r="M117" s="9">
        <v>0</v>
      </c>
      <c r="N117" s="9">
        <v>319</v>
      </c>
      <c r="O117" s="9">
        <v>0</v>
      </c>
      <c r="P117" s="9">
        <v>0</v>
      </c>
      <c r="Q117" s="2">
        <f t="shared" si="1"/>
        <v>0</v>
      </c>
    </row>
    <row r="118" spans="1:17" ht="14.25" customHeight="1">
      <c r="A118" s="50">
        <v>117</v>
      </c>
      <c r="B118" s="51" t="s">
        <v>1332</v>
      </c>
      <c r="C118" s="52" t="s">
        <v>1339</v>
      </c>
      <c r="D118" s="51" t="s">
        <v>1333</v>
      </c>
      <c r="E118" s="52" t="s">
        <v>1340</v>
      </c>
      <c r="F118" s="9">
        <v>0</v>
      </c>
      <c r="G118" s="9">
        <v>0</v>
      </c>
      <c r="H118" s="9">
        <v>0</v>
      </c>
      <c r="I118" s="9">
        <v>0</v>
      </c>
      <c r="J118" s="9">
        <v>0</v>
      </c>
      <c r="K118" s="9">
        <v>0</v>
      </c>
      <c r="L118" s="9">
        <v>0</v>
      </c>
      <c r="M118" s="9">
        <v>1</v>
      </c>
      <c r="N118" s="9">
        <v>0</v>
      </c>
      <c r="O118" s="9">
        <v>0</v>
      </c>
      <c r="P118" s="9">
        <v>0</v>
      </c>
      <c r="Q118" s="2">
        <f t="shared" si="1"/>
        <v>0</v>
      </c>
    </row>
    <row r="119" spans="1:17" ht="14.25" customHeight="1">
      <c r="A119" s="50">
        <v>118</v>
      </c>
      <c r="B119" s="9" t="s">
        <v>130</v>
      </c>
      <c r="C119" s="52" t="s">
        <v>646</v>
      </c>
      <c r="D119" s="9" t="s">
        <v>131</v>
      </c>
      <c r="E119" s="52" t="s">
        <v>647</v>
      </c>
      <c r="F119" s="9">
        <v>0</v>
      </c>
      <c r="G119" s="9">
        <v>26268</v>
      </c>
      <c r="H119" s="9">
        <v>21581</v>
      </c>
      <c r="I119" s="9">
        <v>4687</v>
      </c>
      <c r="J119" s="9">
        <v>0</v>
      </c>
      <c r="K119" s="9">
        <v>0</v>
      </c>
      <c r="L119" s="9">
        <v>6417</v>
      </c>
      <c r="M119" s="9">
        <v>32662</v>
      </c>
      <c r="N119" s="9">
        <v>56209</v>
      </c>
      <c r="O119" s="9">
        <v>6530</v>
      </c>
      <c r="P119" s="9">
        <v>12062</v>
      </c>
      <c r="Q119" s="2">
        <f t="shared" si="1"/>
        <v>15164</v>
      </c>
    </row>
    <row r="120" spans="1:17" ht="14.25" customHeight="1">
      <c r="A120" s="50">
        <v>119</v>
      </c>
      <c r="B120" s="9" t="s">
        <v>130</v>
      </c>
      <c r="C120" s="52" t="s">
        <v>646</v>
      </c>
      <c r="D120" s="9" t="s">
        <v>132</v>
      </c>
      <c r="E120" s="52" t="s">
        <v>648</v>
      </c>
      <c r="F120" s="9">
        <v>0</v>
      </c>
      <c r="G120" s="9">
        <v>26463</v>
      </c>
      <c r="H120" s="9">
        <v>19149</v>
      </c>
      <c r="I120" s="9">
        <v>7314</v>
      </c>
      <c r="J120" s="9">
        <v>0</v>
      </c>
      <c r="K120" s="9">
        <v>0</v>
      </c>
      <c r="L120" s="9">
        <v>1</v>
      </c>
      <c r="M120" s="9">
        <v>63083</v>
      </c>
      <c r="N120" s="9">
        <v>82316</v>
      </c>
      <c r="O120" s="9">
        <v>12103</v>
      </c>
      <c r="P120" s="9">
        <v>23834</v>
      </c>
      <c r="Q120" s="2">
        <f t="shared" si="1"/>
        <v>19148</v>
      </c>
    </row>
    <row r="121" spans="1:17" ht="14.25" customHeight="1">
      <c r="A121" s="50">
        <v>120</v>
      </c>
      <c r="B121" s="9" t="s">
        <v>133</v>
      </c>
      <c r="C121" s="52" t="s">
        <v>649</v>
      </c>
      <c r="D121" s="9" t="s">
        <v>134</v>
      </c>
      <c r="E121" s="52" t="s">
        <v>650</v>
      </c>
      <c r="F121" s="9">
        <v>0</v>
      </c>
      <c r="G121" s="9">
        <v>67</v>
      </c>
      <c r="H121" s="9">
        <v>3</v>
      </c>
      <c r="I121" s="9">
        <v>64</v>
      </c>
      <c r="J121" s="9">
        <v>0</v>
      </c>
      <c r="K121" s="9">
        <v>0</v>
      </c>
      <c r="L121" s="9">
        <v>0</v>
      </c>
      <c r="M121" s="9">
        <v>161</v>
      </c>
      <c r="N121" s="9">
        <v>72</v>
      </c>
      <c r="O121" s="9">
        <v>1</v>
      </c>
      <c r="P121" s="9">
        <v>64</v>
      </c>
      <c r="Q121" s="2">
        <f t="shared" si="1"/>
        <v>3</v>
      </c>
    </row>
    <row r="122" spans="1:17" ht="14.25" customHeight="1">
      <c r="A122" s="50">
        <v>121</v>
      </c>
      <c r="B122" s="9" t="s">
        <v>133</v>
      </c>
      <c r="C122" s="52" t="s">
        <v>649</v>
      </c>
      <c r="D122" s="9" t="s">
        <v>135</v>
      </c>
      <c r="E122" s="52" t="s">
        <v>651</v>
      </c>
      <c r="F122" s="9">
        <v>0</v>
      </c>
      <c r="G122" s="9">
        <v>10</v>
      </c>
      <c r="H122" s="9">
        <v>5</v>
      </c>
      <c r="I122" s="9">
        <v>5</v>
      </c>
      <c r="J122" s="9">
        <v>0</v>
      </c>
      <c r="K122" s="9">
        <v>0</v>
      </c>
      <c r="L122" s="9">
        <v>0</v>
      </c>
      <c r="M122" s="9">
        <v>0</v>
      </c>
      <c r="N122" s="9">
        <v>4</v>
      </c>
      <c r="O122" s="9">
        <v>0</v>
      </c>
      <c r="P122" s="9">
        <v>0</v>
      </c>
      <c r="Q122" s="2">
        <f t="shared" si="1"/>
        <v>5</v>
      </c>
    </row>
    <row r="123" spans="1:17" ht="14.25" customHeight="1">
      <c r="A123" s="50">
        <v>122</v>
      </c>
      <c r="B123" s="51" t="s">
        <v>133</v>
      </c>
      <c r="C123" s="52" t="s">
        <v>649</v>
      </c>
      <c r="D123" s="51" t="s">
        <v>1242</v>
      </c>
      <c r="E123" s="52" t="s">
        <v>1252</v>
      </c>
      <c r="F123" s="9">
        <v>0</v>
      </c>
      <c r="G123" s="9">
        <v>5</v>
      </c>
      <c r="H123" s="9">
        <v>0</v>
      </c>
      <c r="I123" s="9">
        <v>5</v>
      </c>
      <c r="J123" s="9">
        <v>0</v>
      </c>
      <c r="K123" s="9">
        <v>0</v>
      </c>
      <c r="L123" s="9">
        <v>0</v>
      </c>
      <c r="M123" s="9">
        <v>4</v>
      </c>
      <c r="N123" s="9">
        <v>10</v>
      </c>
      <c r="O123" s="9">
        <v>0</v>
      </c>
      <c r="P123" s="9">
        <v>3</v>
      </c>
      <c r="Q123" s="2">
        <f t="shared" si="1"/>
        <v>0</v>
      </c>
    </row>
    <row r="124" spans="1:17" ht="14.25" customHeight="1">
      <c r="A124" s="50">
        <v>123</v>
      </c>
      <c r="B124" s="9" t="s">
        <v>133</v>
      </c>
      <c r="C124" s="52" t="s">
        <v>649</v>
      </c>
      <c r="D124" s="9" t="s">
        <v>136</v>
      </c>
      <c r="E124" s="52" t="s">
        <v>652</v>
      </c>
      <c r="F124" s="9">
        <v>0</v>
      </c>
      <c r="G124" s="9">
        <v>23</v>
      </c>
      <c r="H124" s="9">
        <v>9</v>
      </c>
      <c r="I124" s="9">
        <v>14</v>
      </c>
      <c r="J124" s="9">
        <v>0</v>
      </c>
      <c r="K124" s="9">
        <v>0</v>
      </c>
      <c r="L124" s="9">
        <v>0</v>
      </c>
      <c r="M124" s="9">
        <v>31</v>
      </c>
      <c r="N124" s="9">
        <v>27</v>
      </c>
      <c r="O124" s="9">
        <v>0</v>
      </c>
      <c r="P124" s="9">
        <v>11</v>
      </c>
      <c r="Q124" s="2">
        <f t="shared" si="1"/>
        <v>9</v>
      </c>
    </row>
    <row r="125" spans="1:17" ht="14.25" customHeight="1">
      <c r="A125" s="50">
        <v>124</v>
      </c>
      <c r="B125" s="9" t="s">
        <v>133</v>
      </c>
      <c r="C125" s="52" t="s">
        <v>649</v>
      </c>
      <c r="D125" s="9" t="s">
        <v>137</v>
      </c>
      <c r="E125" s="52" t="s">
        <v>653</v>
      </c>
      <c r="F125" s="9">
        <v>0</v>
      </c>
      <c r="G125" s="9">
        <v>41</v>
      </c>
      <c r="H125" s="9">
        <v>15</v>
      </c>
      <c r="I125" s="9">
        <v>26</v>
      </c>
      <c r="J125" s="9">
        <v>0</v>
      </c>
      <c r="K125" s="9">
        <v>0</v>
      </c>
      <c r="L125" s="9">
        <v>0</v>
      </c>
      <c r="M125" s="9">
        <v>16</v>
      </c>
      <c r="N125" s="9">
        <v>24</v>
      </c>
      <c r="O125" s="9">
        <v>1</v>
      </c>
      <c r="P125" s="9">
        <v>5</v>
      </c>
      <c r="Q125" s="2">
        <f t="shared" si="1"/>
        <v>15</v>
      </c>
    </row>
    <row r="126" spans="1:17" ht="14.25" customHeight="1">
      <c r="A126" s="50">
        <v>125</v>
      </c>
      <c r="B126" s="9" t="s">
        <v>133</v>
      </c>
      <c r="C126" s="52" t="s">
        <v>649</v>
      </c>
      <c r="D126" s="9" t="s">
        <v>138</v>
      </c>
      <c r="E126" s="52" t="s">
        <v>654</v>
      </c>
      <c r="F126" s="9">
        <v>0</v>
      </c>
      <c r="G126" s="9">
        <v>199</v>
      </c>
      <c r="H126" s="9">
        <v>57</v>
      </c>
      <c r="I126" s="9">
        <v>142</v>
      </c>
      <c r="J126" s="9">
        <v>0</v>
      </c>
      <c r="K126" s="9">
        <v>0</v>
      </c>
      <c r="L126" s="9">
        <v>6</v>
      </c>
      <c r="M126" s="9">
        <v>203</v>
      </c>
      <c r="N126" s="9">
        <v>617</v>
      </c>
      <c r="O126" s="9">
        <v>3</v>
      </c>
      <c r="P126" s="9">
        <v>122</v>
      </c>
      <c r="Q126" s="2">
        <f t="shared" si="1"/>
        <v>51</v>
      </c>
    </row>
    <row r="127" spans="1:17" ht="14.25" customHeight="1">
      <c r="A127" s="50">
        <v>126</v>
      </c>
      <c r="B127" s="51" t="s">
        <v>133</v>
      </c>
      <c r="C127" s="52" t="s">
        <v>649</v>
      </c>
      <c r="D127" s="51" t="s">
        <v>1131</v>
      </c>
      <c r="E127" s="52" t="s">
        <v>1132</v>
      </c>
      <c r="F127" s="9">
        <v>0</v>
      </c>
      <c r="G127" s="9">
        <v>10</v>
      </c>
      <c r="H127" s="9">
        <v>3</v>
      </c>
      <c r="I127" s="9">
        <v>7</v>
      </c>
      <c r="J127" s="9">
        <v>0</v>
      </c>
      <c r="K127" s="9">
        <v>0</v>
      </c>
      <c r="L127" s="9">
        <v>0</v>
      </c>
      <c r="M127" s="9">
        <v>10</v>
      </c>
      <c r="N127" s="9">
        <v>9</v>
      </c>
      <c r="O127" s="9">
        <v>0</v>
      </c>
      <c r="P127" s="9">
        <v>4</v>
      </c>
      <c r="Q127" s="2">
        <f t="shared" si="1"/>
        <v>3</v>
      </c>
    </row>
    <row r="128" spans="1:17" ht="14.25" customHeight="1">
      <c r="A128" s="50">
        <v>127</v>
      </c>
      <c r="B128" s="9" t="s">
        <v>133</v>
      </c>
      <c r="C128" s="52" t="s">
        <v>649</v>
      </c>
      <c r="D128" s="9" t="s">
        <v>483</v>
      </c>
      <c r="E128" s="52" t="s">
        <v>655</v>
      </c>
      <c r="F128" s="9">
        <v>0</v>
      </c>
      <c r="G128" s="9">
        <v>7</v>
      </c>
      <c r="H128" s="9">
        <v>2</v>
      </c>
      <c r="I128" s="9">
        <v>5</v>
      </c>
      <c r="J128" s="9">
        <v>0</v>
      </c>
      <c r="K128" s="9">
        <v>0</v>
      </c>
      <c r="L128" s="9">
        <v>0</v>
      </c>
      <c r="M128" s="9">
        <v>2</v>
      </c>
      <c r="N128" s="9">
        <v>41</v>
      </c>
      <c r="O128" s="9">
        <v>0</v>
      </c>
      <c r="P128" s="9">
        <v>1</v>
      </c>
      <c r="Q128" s="2">
        <f t="shared" si="1"/>
        <v>2</v>
      </c>
    </row>
    <row r="129" spans="1:17" ht="14.25" customHeight="1">
      <c r="A129" s="50">
        <v>128</v>
      </c>
      <c r="B129" s="9" t="s">
        <v>133</v>
      </c>
      <c r="C129" s="52" t="s">
        <v>649</v>
      </c>
      <c r="D129" s="9" t="s">
        <v>139</v>
      </c>
      <c r="E129" s="52" t="s">
        <v>656</v>
      </c>
      <c r="F129" s="9">
        <v>0</v>
      </c>
      <c r="G129" s="9">
        <v>163</v>
      </c>
      <c r="H129" s="9">
        <v>47</v>
      </c>
      <c r="I129" s="9">
        <v>116</v>
      </c>
      <c r="J129" s="9">
        <v>0</v>
      </c>
      <c r="K129" s="9">
        <v>0</v>
      </c>
      <c r="L129" s="9">
        <v>0</v>
      </c>
      <c r="M129" s="9">
        <v>81</v>
      </c>
      <c r="N129" s="9">
        <v>200</v>
      </c>
      <c r="O129" s="9">
        <v>4</v>
      </c>
      <c r="P129" s="9">
        <v>40</v>
      </c>
      <c r="Q129" s="2">
        <f t="shared" si="1"/>
        <v>47</v>
      </c>
    </row>
    <row r="130" spans="1:17" ht="14.25" customHeight="1">
      <c r="A130" s="50">
        <v>129</v>
      </c>
      <c r="B130" s="9" t="s">
        <v>133</v>
      </c>
      <c r="C130" s="52" t="s">
        <v>649</v>
      </c>
      <c r="D130" s="9" t="s">
        <v>140</v>
      </c>
      <c r="E130" s="52" t="s">
        <v>657</v>
      </c>
      <c r="F130" s="9">
        <v>0</v>
      </c>
      <c r="G130" s="9">
        <v>33</v>
      </c>
      <c r="H130" s="9">
        <v>17</v>
      </c>
      <c r="I130" s="9">
        <v>16</v>
      </c>
      <c r="J130" s="9">
        <v>0</v>
      </c>
      <c r="K130" s="9">
        <v>0</v>
      </c>
      <c r="L130" s="9">
        <v>0</v>
      </c>
      <c r="M130" s="9">
        <v>21</v>
      </c>
      <c r="N130" s="9">
        <v>2</v>
      </c>
      <c r="O130" s="9">
        <v>0</v>
      </c>
      <c r="P130" s="9">
        <v>16</v>
      </c>
      <c r="Q130" s="2">
        <f t="shared" si="1"/>
        <v>17</v>
      </c>
    </row>
    <row r="131" spans="1:17" ht="14.25" customHeight="1">
      <c r="A131" s="50">
        <v>130</v>
      </c>
      <c r="B131" s="9" t="s">
        <v>133</v>
      </c>
      <c r="C131" s="52" t="s">
        <v>649</v>
      </c>
      <c r="D131" s="9" t="s">
        <v>1260</v>
      </c>
      <c r="E131" s="52" t="s">
        <v>1264</v>
      </c>
      <c r="F131" s="9">
        <v>0</v>
      </c>
      <c r="G131" s="9">
        <v>168</v>
      </c>
      <c r="H131" s="9">
        <v>43</v>
      </c>
      <c r="I131" s="9">
        <v>125</v>
      </c>
      <c r="J131" s="9">
        <v>0</v>
      </c>
      <c r="K131" s="9">
        <v>0</v>
      </c>
      <c r="L131" s="9">
        <v>0</v>
      </c>
      <c r="M131" s="9">
        <v>9</v>
      </c>
      <c r="N131" s="9">
        <v>49</v>
      </c>
      <c r="O131" s="9">
        <v>0</v>
      </c>
      <c r="P131" s="9">
        <v>7</v>
      </c>
      <c r="Q131" s="2">
        <f t="shared" ref="Q131:Q194" si="2">H131-L131</f>
        <v>43</v>
      </c>
    </row>
    <row r="132" spans="1:17" ht="14.25" customHeight="1">
      <c r="A132" s="50">
        <v>131</v>
      </c>
      <c r="B132" s="51" t="s">
        <v>133</v>
      </c>
      <c r="C132" s="52" t="s">
        <v>649</v>
      </c>
      <c r="D132" s="9" t="s">
        <v>1309</v>
      </c>
      <c r="E132" s="52" t="s">
        <v>1319</v>
      </c>
      <c r="F132" s="9">
        <v>0</v>
      </c>
      <c r="G132" s="9">
        <v>98</v>
      </c>
      <c r="H132" s="9">
        <v>10</v>
      </c>
      <c r="I132" s="9">
        <v>88</v>
      </c>
      <c r="J132" s="9">
        <v>0</v>
      </c>
      <c r="K132" s="9">
        <v>0</v>
      </c>
      <c r="L132" s="9">
        <v>0</v>
      </c>
      <c r="M132" s="9">
        <v>12</v>
      </c>
      <c r="N132" s="9">
        <v>62</v>
      </c>
      <c r="O132" s="9">
        <v>3</v>
      </c>
      <c r="P132" s="9">
        <v>6</v>
      </c>
      <c r="Q132" s="2">
        <f t="shared" si="2"/>
        <v>10</v>
      </c>
    </row>
    <row r="133" spans="1:17" ht="14.25" customHeight="1">
      <c r="A133" s="50">
        <v>132</v>
      </c>
      <c r="B133" s="9" t="s">
        <v>133</v>
      </c>
      <c r="C133" s="52" t="s">
        <v>649</v>
      </c>
      <c r="D133" s="9" t="s">
        <v>141</v>
      </c>
      <c r="E133" s="52" t="s">
        <v>658</v>
      </c>
      <c r="F133" s="9">
        <v>0</v>
      </c>
      <c r="G133" s="9">
        <v>188</v>
      </c>
      <c r="H133" s="9">
        <v>44</v>
      </c>
      <c r="I133" s="9">
        <v>144</v>
      </c>
      <c r="J133" s="9">
        <v>0</v>
      </c>
      <c r="K133" s="9">
        <v>0</v>
      </c>
      <c r="L133" s="9">
        <v>0</v>
      </c>
      <c r="M133" s="9">
        <v>51</v>
      </c>
      <c r="N133" s="9">
        <v>80</v>
      </c>
      <c r="O133" s="9">
        <v>1</v>
      </c>
      <c r="P133" s="9">
        <v>22</v>
      </c>
      <c r="Q133" s="2">
        <f t="shared" si="2"/>
        <v>44</v>
      </c>
    </row>
    <row r="134" spans="1:17" ht="14.25" customHeight="1">
      <c r="A134" s="50">
        <v>133</v>
      </c>
      <c r="B134" s="9" t="s">
        <v>133</v>
      </c>
      <c r="C134" s="52" t="s">
        <v>649</v>
      </c>
      <c r="D134" s="9" t="s">
        <v>1086</v>
      </c>
      <c r="E134" s="52" t="s">
        <v>1097</v>
      </c>
      <c r="F134" s="9">
        <v>0</v>
      </c>
      <c r="G134" s="9">
        <v>64</v>
      </c>
      <c r="H134" s="9">
        <v>8</v>
      </c>
      <c r="I134" s="9">
        <v>56</v>
      </c>
      <c r="J134" s="9">
        <v>0</v>
      </c>
      <c r="K134" s="9">
        <v>0</v>
      </c>
      <c r="L134" s="9">
        <v>0</v>
      </c>
      <c r="M134" s="9">
        <v>26</v>
      </c>
      <c r="N134" s="9">
        <v>49</v>
      </c>
      <c r="O134" s="9">
        <v>0</v>
      </c>
      <c r="P134" s="9">
        <v>12</v>
      </c>
      <c r="Q134" s="2">
        <f t="shared" si="2"/>
        <v>8</v>
      </c>
    </row>
    <row r="135" spans="1:17" ht="14.25" customHeight="1">
      <c r="A135" s="50">
        <v>134</v>
      </c>
      <c r="B135" s="9" t="s">
        <v>133</v>
      </c>
      <c r="C135" s="52" t="s">
        <v>649</v>
      </c>
      <c r="D135" s="9" t="s">
        <v>142</v>
      </c>
      <c r="E135" s="52" t="s">
        <v>659</v>
      </c>
      <c r="F135" s="9">
        <v>0</v>
      </c>
      <c r="G135" s="9">
        <v>17</v>
      </c>
      <c r="H135" s="9">
        <v>3</v>
      </c>
      <c r="I135" s="9">
        <v>14</v>
      </c>
      <c r="J135" s="9">
        <v>0</v>
      </c>
      <c r="K135" s="9">
        <v>0</v>
      </c>
      <c r="L135" s="9">
        <v>0</v>
      </c>
      <c r="M135" s="9">
        <v>45</v>
      </c>
      <c r="N135" s="9">
        <v>35</v>
      </c>
      <c r="O135" s="9">
        <v>1</v>
      </c>
      <c r="P135" s="9">
        <v>10</v>
      </c>
      <c r="Q135" s="2">
        <f t="shared" si="2"/>
        <v>3</v>
      </c>
    </row>
    <row r="136" spans="1:17" ht="14.25" customHeight="1">
      <c r="A136" s="50">
        <v>135</v>
      </c>
      <c r="B136" s="9" t="s">
        <v>133</v>
      </c>
      <c r="C136" s="52" t="s">
        <v>649</v>
      </c>
      <c r="D136" s="9" t="s">
        <v>143</v>
      </c>
      <c r="E136" s="52" t="s">
        <v>660</v>
      </c>
      <c r="F136" s="9">
        <v>0</v>
      </c>
      <c r="G136" s="9">
        <v>25</v>
      </c>
      <c r="H136" s="9">
        <v>9</v>
      </c>
      <c r="I136" s="9">
        <v>16</v>
      </c>
      <c r="J136" s="9">
        <v>0</v>
      </c>
      <c r="K136" s="9">
        <v>0</v>
      </c>
      <c r="L136" s="9">
        <v>0</v>
      </c>
      <c r="M136" s="9">
        <v>8</v>
      </c>
      <c r="N136" s="9">
        <v>7</v>
      </c>
      <c r="O136" s="9">
        <v>2</v>
      </c>
      <c r="P136" s="9">
        <v>2</v>
      </c>
      <c r="Q136" s="2">
        <f t="shared" si="2"/>
        <v>9</v>
      </c>
    </row>
    <row r="137" spans="1:17" ht="14.25" customHeight="1">
      <c r="A137" s="50">
        <v>136</v>
      </c>
      <c r="B137" s="51" t="s">
        <v>133</v>
      </c>
      <c r="C137" s="52" t="s">
        <v>649</v>
      </c>
      <c r="D137" s="51" t="s">
        <v>1243</v>
      </c>
      <c r="E137" s="52" t="s">
        <v>1253</v>
      </c>
      <c r="F137" s="9">
        <v>0</v>
      </c>
      <c r="G137" s="9">
        <v>22</v>
      </c>
      <c r="H137" s="9">
        <v>16</v>
      </c>
      <c r="I137" s="9">
        <v>6</v>
      </c>
      <c r="J137" s="9">
        <v>0</v>
      </c>
      <c r="K137" s="9">
        <v>0</v>
      </c>
      <c r="L137" s="9">
        <v>0</v>
      </c>
      <c r="M137" s="9">
        <v>6</v>
      </c>
      <c r="N137" s="9">
        <v>4</v>
      </c>
      <c r="O137" s="9">
        <v>0</v>
      </c>
      <c r="P137" s="9">
        <v>2</v>
      </c>
      <c r="Q137" s="2">
        <f t="shared" si="2"/>
        <v>16</v>
      </c>
    </row>
    <row r="138" spans="1:17" ht="14.25" customHeight="1">
      <c r="A138" s="50">
        <v>137</v>
      </c>
      <c r="B138" s="9" t="s">
        <v>133</v>
      </c>
      <c r="C138" s="52" t="s">
        <v>649</v>
      </c>
      <c r="D138" s="9" t="s">
        <v>144</v>
      </c>
      <c r="E138" s="52" t="s">
        <v>661</v>
      </c>
      <c r="F138" s="9">
        <v>0</v>
      </c>
      <c r="G138" s="9">
        <v>81</v>
      </c>
      <c r="H138" s="9">
        <v>23</v>
      </c>
      <c r="I138" s="9">
        <v>58</v>
      </c>
      <c r="J138" s="9">
        <v>0</v>
      </c>
      <c r="K138" s="9">
        <v>0</v>
      </c>
      <c r="L138" s="9">
        <v>0</v>
      </c>
      <c r="M138" s="9">
        <v>86</v>
      </c>
      <c r="N138" s="9">
        <v>24</v>
      </c>
      <c r="O138" s="9">
        <v>1</v>
      </c>
      <c r="P138" s="9">
        <v>26</v>
      </c>
      <c r="Q138" s="2">
        <f t="shared" si="2"/>
        <v>23</v>
      </c>
    </row>
    <row r="139" spans="1:17" ht="14.25" customHeight="1">
      <c r="A139" s="50">
        <v>138</v>
      </c>
      <c r="B139" s="51" t="s">
        <v>133</v>
      </c>
      <c r="C139" s="52" t="s">
        <v>649</v>
      </c>
      <c r="D139" s="51" t="s">
        <v>1244</v>
      </c>
      <c r="E139" s="52" t="s">
        <v>1254</v>
      </c>
      <c r="F139" s="9">
        <v>0</v>
      </c>
      <c r="G139" s="9">
        <v>1</v>
      </c>
      <c r="H139" s="9">
        <v>0</v>
      </c>
      <c r="I139" s="9">
        <v>1</v>
      </c>
      <c r="J139" s="9">
        <v>0</v>
      </c>
      <c r="K139" s="9">
        <v>0</v>
      </c>
      <c r="L139" s="9">
        <v>0</v>
      </c>
      <c r="M139" s="9">
        <v>0</v>
      </c>
      <c r="N139" s="9">
        <v>3</v>
      </c>
      <c r="O139" s="9">
        <v>0</v>
      </c>
      <c r="P139" s="9">
        <v>0</v>
      </c>
      <c r="Q139" s="2">
        <f t="shared" si="2"/>
        <v>0</v>
      </c>
    </row>
    <row r="140" spans="1:17" ht="14.25" customHeight="1">
      <c r="A140" s="50">
        <v>139</v>
      </c>
      <c r="B140" s="51" t="s">
        <v>133</v>
      </c>
      <c r="C140" s="52" t="s">
        <v>649</v>
      </c>
      <c r="D140" s="51" t="s">
        <v>1190</v>
      </c>
      <c r="E140" s="52" t="s">
        <v>1196</v>
      </c>
      <c r="F140" s="9">
        <v>0</v>
      </c>
      <c r="G140" s="9">
        <v>3</v>
      </c>
      <c r="H140" s="9">
        <v>1</v>
      </c>
      <c r="I140" s="9">
        <v>2</v>
      </c>
      <c r="J140" s="9">
        <v>0</v>
      </c>
      <c r="K140" s="9">
        <v>0</v>
      </c>
      <c r="L140" s="9">
        <v>0</v>
      </c>
      <c r="M140" s="9">
        <v>0</v>
      </c>
      <c r="N140" s="9">
        <v>2</v>
      </c>
      <c r="O140" s="9">
        <v>0</v>
      </c>
      <c r="P140" s="9">
        <v>0</v>
      </c>
      <c r="Q140" s="2">
        <f t="shared" si="2"/>
        <v>1</v>
      </c>
    </row>
    <row r="141" spans="1:17" ht="14.25" customHeight="1">
      <c r="A141" s="50">
        <v>140</v>
      </c>
      <c r="B141" s="9" t="s">
        <v>133</v>
      </c>
      <c r="C141" s="52" t="s">
        <v>649</v>
      </c>
      <c r="D141" s="9" t="s">
        <v>145</v>
      </c>
      <c r="E141" s="52" t="s">
        <v>662</v>
      </c>
      <c r="F141" s="9">
        <v>0</v>
      </c>
      <c r="G141" s="9">
        <v>91</v>
      </c>
      <c r="H141" s="9">
        <v>33</v>
      </c>
      <c r="I141" s="9">
        <v>58</v>
      </c>
      <c r="J141" s="9">
        <v>0</v>
      </c>
      <c r="K141" s="9">
        <v>0</v>
      </c>
      <c r="L141" s="9">
        <v>0</v>
      </c>
      <c r="M141" s="9">
        <v>251</v>
      </c>
      <c r="N141" s="9">
        <v>42</v>
      </c>
      <c r="O141" s="9">
        <v>1</v>
      </c>
      <c r="P141" s="9">
        <v>67</v>
      </c>
      <c r="Q141" s="2">
        <f t="shared" si="2"/>
        <v>33</v>
      </c>
    </row>
    <row r="142" spans="1:17" ht="14.25" customHeight="1">
      <c r="A142" s="50">
        <v>141</v>
      </c>
      <c r="B142" s="51" t="s">
        <v>133</v>
      </c>
      <c r="C142" s="52" t="s">
        <v>649</v>
      </c>
      <c r="D142" s="51" t="s">
        <v>1172</v>
      </c>
      <c r="E142" s="52" t="s">
        <v>1178</v>
      </c>
      <c r="F142" s="9">
        <v>0</v>
      </c>
      <c r="G142" s="9">
        <v>15</v>
      </c>
      <c r="H142" s="9">
        <v>8</v>
      </c>
      <c r="I142" s="9">
        <v>7</v>
      </c>
      <c r="J142" s="9">
        <v>0</v>
      </c>
      <c r="K142" s="9">
        <v>0</v>
      </c>
      <c r="L142" s="9">
        <v>0</v>
      </c>
      <c r="M142" s="9">
        <v>25</v>
      </c>
      <c r="N142" s="9">
        <v>33</v>
      </c>
      <c r="O142" s="9">
        <v>0</v>
      </c>
      <c r="P142" s="9">
        <v>14</v>
      </c>
      <c r="Q142" s="2">
        <f t="shared" si="2"/>
        <v>8</v>
      </c>
    </row>
    <row r="143" spans="1:17" ht="14.25" customHeight="1">
      <c r="A143" s="50">
        <v>142</v>
      </c>
      <c r="B143" s="9" t="s">
        <v>133</v>
      </c>
      <c r="C143" s="52" t="s">
        <v>649</v>
      </c>
      <c r="D143" s="9" t="s">
        <v>146</v>
      </c>
      <c r="E143" s="52" t="s">
        <v>663</v>
      </c>
      <c r="F143" s="9">
        <v>0</v>
      </c>
      <c r="G143" s="9">
        <v>1009</v>
      </c>
      <c r="H143" s="9">
        <v>379</v>
      </c>
      <c r="I143" s="9">
        <v>630</v>
      </c>
      <c r="J143" s="9">
        <v>0</v>
      </c>
      <c r="K143" s="9">
        <v>0</v>
      </c>
      <c r="L143" s="9">
        <v>70</v>
      </c>
      <c r="M143" s="9">
        <v>1124</v>
      </c>
      <c r="N143" s="9">
        <v>2525</v>
      </c>
      <c r="O143" s="9">
        <v>38</v>
      </c>
      <c r="P143" s="9">
        <v>476</v>
      </c>
      <c r="Q143" s="2">
        <f t="shared" si="2"/>
        <v>309</v>
      </c>
    </row>
    <row r="144" spans="1:17" ht="14.25" customHeight="1">
      <c r="A144" s="50">
        <v>143</v>
      </c>
      <c r="B144" s="9" t="s">
        <v>133</v>
      </c>
      <c r="C144" s="52" t="s">
        <v>649</v>
      </c>
      <c r="D144" s="9" t="s">
        <v>147</v>
      </c>
      <c r="E144" s="52" t="s">
        <v>664</v>
      </c>
      <c r="F144" s="9">
        <v>0</v>
      </c>
      <c r="G144" s="9">
        <v>40</v>
      </c>
      <c r="H144" s="9">
        <v>13</v>
      </c>
      <c r="I144" s="9">
        <v>27</v>
      </c>
      <c r="J144" s="9">
        <v>0</v>
      </c>
      <c r="K144" s="9">
        <v>0</v>
      </c>
      <c r="L144" s="9">
        <v>0</v>
      </c>
      <c r="M144" s="9">
        <v>21</v>
      </c>
      <c r="N144" s="9">
        <v>15</v>
      </c>
      <c r="O144" s="9">
        <v>0</v>
      </c>
      <c r="P144" s="9">
        <v>2</v>
      </c>
      <c r="Q144" s="2">
        <f t="shared" si="2"/>
        <v>13</v>
      </c>
    </row>
    <row r="145" spans="1:17" ht="14.25" customHeight="1">
      <c r="A145" s="50">
        <v>144</v>
      </c>
      <c r="B145" s="9" t="s">
        <v>133</v>
      </c>
      <c r="C145" s="52" t="s">
        <v>649</v>
      </c>
      <c r="D145" s="9" t="s">
        <v>148</v>
      </c>
      <c r="E145" s="52" t="s">
        <v>665</v>
      </c>
      <c r="F145" s="9">
        <v>0</v>
      </c>
      <c r="G145" s="9">
        <v>42</v>
      </c>
      <c r="H145" s="9">
        <v>5</v>
      </c>
      <c r="I145" s="9">
        <v>37</v>
      </c>
      <c r="J145" s="9">
        <v>0</v>
      </c>
      <c r="K145" s="9">
        <v>0</v>
      </c>
      <c r="L145" s="9">
        <v>0</v>
      </c>
      <c r="M145" s="9">
        <v>13</v>
      </c>
      <c r="N145" s="9">
        <v>51</v>
      </c>
      <c r="O145" s="9">
        <v>1</v>
      </c>
      <c r="P145" s="9">
        <v>4</v>
      </c>
      <c r="Q145" s="2">
        <f t="shared" si="2"/>
        <v>5</v>
      </c>
    </row>
    <row r="146" spans="1:17" ht="14.25" customHeight="1">
      <c r="A146" s="50">
        <v>145</v>
      </c>
      <c r="B146" s="9" t="s">
        <v>133</v>
      </c>
      <c r="C146" s="52" t="s">
        <v>649</v>
      </c>
      <c r="D146" s="9" t="s">
        <v>149</v>
      </c>
      <c r="E146" s="52" t="s">
        <v>666</v>
      </c>
      <c r="F146" s="9">
        <v>0</v>
      </c>
      <c r="G146" s="9">
        <v>17</v>
      </c>
      <c r="H146" s="9">
        <v>3</v>
      </c>
      <c r="I146" s="9">
        <v>14</v>
      </c>
      <c r="J146" s="9">
        <v>0</v>
      </c>
      <c r="K146" s="9">
        <v>0</v>
      </c>
      <c r="L146" s="9">
        <v>0</v>
      </c>
      <c r="M146" s="9">
        <v>4</v>
      </c>
      <c r="N146" s="9">
        <v>35</v>
      </c>
      <c r="O146" s="9">
        <v>1</v>
      </c>
      <c r="P146" s="9">
        <v>3</v>
      </c>
      <c r="Q146" s="2">
        <f t="shared" si="2"/>
        <v>3</v>
      </c>
    </row>
    <row r="147" spans="1:17" ht="14.25" customHeight="1">
      <c r="A147" s="50">
        <v>146</v>
      </c>
      <c r="B147" s="9" t="s">
        <v>133</v>
      </c>
      <c r="C147" s="52" t="s">
        <v>649</v>
      </c>
      <c r="D147" s="9" t="s">
        <v>1023</v>
      </c>
      <c r="E147" s="52" t="s">
        <v>1024</v>
      </c>
      <c r="F147" s="9">
        <v>0</v>
      </c>
      <c r="G147" s="9">
        <v>49</v>
      </c>
      <c r="H147" s="9">
        <v>12</v>
      </c>
      <c r="I147" s="9">
        <v>37</v>
      </c>
      <c r="J147" s="9">
        <v>0</v>
      </c>
      <c r="K147" s="9">
        <v>0</v>
      </c>
      <c r="L147" s="9">
        <v>0</v>
      </c>
      <c r="M147" s="9">
        <v>28</v>
      </c>
      <c r="N147" s="9">
        <v>23</v>
      </c>
      <c r="O147" s="9">
        <v>0</v>
      </c>
      <c r="P147" s="9">
        <v>19</v>
      </c>
      <c r="Q147" s="2">
        <f t="shared" si="2"/>
        <v>12</v>
      </c>
    </row>
    <row r="148" spans="1:17" ht="14.25" customHeight="1">
      <c r="A148" s="50">
        <v>147</v>
      </c>
      <c r="B148" s="9" t="s">
        <v>133</v>
      </c>
      <c r="C148" s="52" t="s">
        <v>649</v>
      </c>
      <c r="D148" s="9" t="s">
        <v>499</v>
      </c>
      <c r="E148" s="52" t="s">
        <v>960</v>
      </c>
      <c r="F148" s="9">
        <v>0</v>
      </c>
      <c r="G148" s="9">
        <v>52</v>
      </c>
      <c r="H148" s="9">
        <v>18</v>
      </c>
      <c r="I148" s="9">
        <v>34</v>
      </c>
      <c r="J148" s="9">
        <v>0</v>
      </c>
      <c r="K148" s="9">
        <v>0</v>
      </c>
      <c r="L148" s="9">
        <v>0</v>
      </c>
      <c r="M148" s="9">
        <v>124</v>
      </c>
      <c r="N148" s="9">
        <v>8</v>
      </c>
      <c r="O148" s="9">
        <v>5</v>
      </c>
      <c r="P148" s="9">
        <v>37</v>
      </c>
      <c r="Q148" s="2">
        <f t="shared" si="2"/>
        <v>18</v>
      </c>
    </row>
    <row r="149" spans="1:17" ht="14.25" customHeight="1">
      <c r="A149" s="50">
        <v>148</v>
      </c>
      <c r="B149" s="9" t="s">
        <v>133</v>
      </c>
      <c r="C149" s="52" t="s">
        <v>649</v>
      </c>
      <c r="D149" s="9" t="s">
        <v>1087</v>
      </c>
      <c r="E149" s="52" t="s">
        <v>1098</v>
      </c>
      <c r="F149" s="9">
        <v>0</v>
      </c>
      <c r="G149" s="9">
        <v>75</v>
      </c>
      <c r="H149" s="9">
        <v>39</v>
      </c>
      <c r="I149" s="9">
        <v>36</v>
      </c>
      <c r="J149" s="9">
        <v>0</v>
      </c>
      <c r="K149" s="9">
        <v>0</v>
      </c>
      <c r="L149" s="9">
        <v>0</v>
      </c>
      <c r="M149" s="9">
        <v>25</v>
      </c>
      <c r="N149" s="9">
        <v>46</v>
      </c>
      <c r="O149" s="9">
        <v>1</v>
      </c>
      <c r="P149" s="9">
        <v>14</v>
      </c>
      <c r="Q149" s="2">
        <f t="shared" si="2"/>
        <v>39</v>
      </c>
    </row>
    <row r="150" spans="1:17" ht="14.25" customHeight="1">
      <c r="A150" s="50">
        <v>149</v>
      </c>
      <c r="B150" s="9" t="s">
        <v>133</v>
      </c>
      <c r="C150" s="52" t="s">
        <v>649</v>
      </c>
      <c r="D150" s="9" t="s">
        <v>150</v>
      </c>
      <c r="E150" s="52" t="s">
        <v>667</v>
      </c>
      <c r="F150" s="9">
        <v>0</v>
      </c>
      <c r="G150" s="9">
        <v>194</v>
      </c>
      <c r="H150" s="9">
        <v>106</v>
      </c>
      <c r="I150" s="9">
        <v>88</v>
      </c>
      <c r="J150" s="9">
        <v>0</v>
      </c>
      <c r="K150" s="9">
        <v>0</v>
      </c>
      <c r="L150" s="9">
        <v>0</v>
      </c>
      <c r="M150" s="9">
        <v>136</v>
      </c>
      <c r="N150" s="9">
        <v>212</v>
      </c>
      <c r="O150" s="9">
        <v>8</v>
      </c>
      <c r="P150" s="9">
        <v>60</v>
      </c>
      <c r="Q150" s="2">
        <f t="shared" si="2"/>
        <v>106</v>
      </c>
    </row>
    <row r="151" spans="1:17" ht="14.25" customHeight="1">
      <c r="A151" s="50">
        <v>150</v>
      </c>
      <c r="B151" s="9" t="s">
        <v>133</v>
      </c>
      <c r="C151" s="52" t="s">
        <v>649</v>
      </c>
      <c r="D151" s="9" t="s">
        <v>151</v>
      </c>
      <c r="E151" s="52" t="s">
        <v>668</v>
      </c>
      <c r="F151" s="9">
        <v>0</v>
      </c>
      <c r="G151" s="9">
        <v>54</v>
      </c>
      <c r="H151" s="9">
        <v>10</v>
      </c>
      <c r="I151" s="9">
        <v>44</v>
      </c>
      <c r="J151" s="9">
        <v>0</v>
      </c>
      <c r="K151" s="9">
        <v>0</v>
      </c>
      <c r="L151" s="9">
        <v>0</v>
      </c>
      <c r="M151" s="9">
        <v>18</v>
      </c>
      <c r="N151" s="9">
        <v>18</v>
      </c>
      <c r="O151" s="9">
        <v>0</v>
      </c>
      <c r="P151" s="9">
        <v>11</v>
      </c>
      <c r="Q151" s="2">
        <f t="shared" si="2"/>
        <v>10</v>
      </c>
    </row>
    <row r="152" spans="1:17" ht="14.25" customHeight="1">
      <c r="A152" s="50">
        <v>151</v>
      </c>
      <c r="B152" s="9" t="s">
        <v>133</v>
      </c>
      <c r="C152" s="52" t="s">
        <v>649</v>
      </c>
      <c r="D152" s="9" t="s">
        <v>996</v>
      </c>
      <c r="E152" s="52" t="s">
        <v>997</v>
      </c>
      <c r="F152" s="9">
        <v>0</v>
      </c>
      <c r="G152" s="9">
        <v>53</v>
      </c>
      <c r="H152" s="9">
        <v>10</v>
      </c>
      <c r="I152" s="9">
        <v>43</v>
      </c>
      <c r="J152" s="9">
        <v>0</v>
      </c>
      <c r="K152" s="9">
        <v>0</v>
      </c>
      <c r="L152" s="9">
        <v>0</v>
      </c>
      <c r="M152" s="9">
        <v>34</v>
      </c>
      <c r="N152" s="9">
        <v>36</v>
      </c>
      <c r="O152" s="9">
        <v>0</v>
      </c>
      <c r="P152" s="9">
        <v>11</v>
      </c>
      <c r="Q152" s="2">
        <f t="shared" si="2"/>
        <v>10</v>
      </c>
    </row>
    <row r="153" spans="1:17" ht="14.25" customHeight="1">
      <c r="A153" s="50">
        <v>152</v>
      </c>
      <c r="B153" s="9" t="s">
        <v>133</v>
      </c>
      <c r="C153" s="52" t="s">
        <v>649</v>
      </c>
      <c r="D153" s="51" t="s">
        <v>1137</v>
      </c>
      <c r="E153" s="52" t="s">
        <v>1146</v>
      </c>
      <c r="F153" s="9">
        <v>0</v>
      </c>
      <c r="G153" s="9">
        <v>18</v>
      </c>
      <c r="H153" s="9">
        <v>4</v>
      </c>
      <c r="I153" s="9">
        <v>14</v>
      </c>
      <c r="J153" s="9">
        <v>0</v>
      </c>
      <c r="K153" s="9">
        <v>0</v>
      </c>
      <c r="L153" s="9">
        <v>0</v>
      </c>
      <c r="M153" s="9">
        <v>18</v>
      </c>
      <c r="N153" s="9">
        <v>3</v>
      </c>
      <c r="O153" s="9">
        <v>0</v>
      </c>
      <c r="P153" s="9">
        <v>1</v>
      </c>
      <c r="Q153" s="2">
        <f t="shared" si="2"/>
        <v>4</v>
      </c>
    </row>
    <row r="154" spans="1:17" ht="14.25" customHeight="1">
      <c r="A154" s="50">
        <v>153</v>
      </c>
      <c r="B154" s="9" t="s">
        <v>133</v>
      </c>
      <c r="C154" s="52" t="s">
        <v>649</v>
      </c>
      <c r="D154" s="9" t="s">
        <v>152</v>
      </c>
      <c r="E154" s="52" t="s">
        <v>669</v>
      </c>
      <c r="F154" s="9">
        <v>0</v>
      </c>
      <c r="G154" s="9">
        <v>22</v>
      </c>
      <c r="H154" s="9">
        <v>4</v>
      </c>
      <c r="I154" s="9">
        <v>18</v>
      </c>
      <c r="J154" s="9">
        <v>0</v>
      </c>
      <c r="K154" s="9">
        <v>0</v>
      </c>
      <c r="L154" s="9">
        <v>0</v>
      </c>
      <c r="M154" s="9">
        <v>10</v>
      </c>
      <c r="N154" s="9">
        <v>31</v>
      </c>
      <c r="O154" s="9">
        <v>0</v>
      </c>
      <c r="P154" s="9">
        <v>9</v>
      </c>
      <c r="Q154" s="2">
        <f t="shared" si="2"/>
        <v>4</v>
      </c>
    </row>
    <row r="155" spans="1:17" ht="14.25" customHeight="1">
      <c r="A155" s="50">
        <v>154</v>
      </c>
      <c r="B155" s="9" t="s">
        <v>133</v>
      </c>
      <c r="C155" s="52" t="s">
        <v>649</v>
      </c>
      <c r="D155" s="9" t="s">
        <v>153</v>
      </c>
      <c r="E155" s="52" t="s">
        <v>670</v>
      </c>
      <c r="F155" s="9">
        <v>0</v>
      </c>
      <c r="G155" s="9">
        <v>161</v>
      </c>
      <c r="H155" s="9">
        <v>43</v>
      </c>
      <c r="I155" s="9">
        <v>118</v>
      </c>
      <c r="J155" s="9">
        <v>0</v>
      </c>
      <c r="K155" s="9">
        <v>0</v>
      </c>
      <c r="L155" s="9">
        <v>0</v>
      </c>
      <c r="M155" s="9">
        <v>45</v>
      </c>
      <c r="N155" s="9">
        <v>195</v>
      </c>
      <c r="O155" s="9">
        <v>5</v>
      </c>
      <c r="P155" s="9">
        <v>28</v>
      </c>
      <c r="Q155" s="2">
        <f t="shared" si="2"/>
        <v>43</v>
      </c>
    </row>
    <row r="156" spans="1:17" ht="14.25" customHeight="1">
      <c r="A156" s="50">
        <v>155</v>
      </c>
      <c r="B156" s="9" t="s">
        <v>133</v>
      </c>
      <c r="C156" s="52" t="s">
        <v>649</v>
      </c>
      <c r="D156" s="9" t="s">
        <v>1025</v>
      </c>
      <c r="E156" s="52" t="s">
        <v>1026</v>
      </c>
      <c r="F156" s="9">
        <v>0</v>
      </c>
      <c r="G156" s="9">
        <v>39</v>
      </c>
      <c r="H156" s="9">
        <v>10</v>
      </c>
      <c r="I156" s="9">
        <v>29</v>
      </c>
      <c r="J156" s="9">
        <v>0</v>
      </c>
      <c r="K156" s="9">
        <v>0</v>
      </c>
      <c r="L156" s="9">
        <v>0</v>
      </c>
      <c r="M156" s="9">
        <v>68</v>
      </c>
      <c r="N156" s="9">
        <v>2</v>
      </c>
      <c r="O156" s="9">
        <v>2</v>
      </c>
      <c r="P156" s="9">
        <v>16</v>
      </c>
      <c r="Q156" s="2">
        <f t="shared" si="2"/>
        <v>10</v>
      </c>
    </row>
    <row r="157" spans="1:17" ht="14.25" customHeight="1">
      <c r="A157" s="50">
        <v>156</v>
      </c>
      <c r="B157" s="9" t="s">
        <v>154</v>
      </c>
      <c r="C157" s="52" t="s">
        <v>671</v>
      </c>
      <c r="D157" s="9" t="s">
        <v>155</v>
      </c>
      <c r="E157" s="52" t="s">
        <v>672</v>
      </c>
      <c r="F157" s="9">
        <v>0</v>
      </c>
      <c r="G157" s="9">
        <v>2414</v>
      </c>
      <c r="H157" s="9">
        <v>1337</v>
      </c>
      <c r="I157" s="9">
        <v>1077</v>
      </c>
      <c r="J157" s="9">
        <v>0</v>
      </c>
      <c r="K157" s="9">
        <v>0</v>
      </c>
      <c r="L157" s="9">
        <v>0</v>
      </c>
      <c r="M157" s="9">
        <v>3859</v>
      </c>
      <c r="N157" s="9">
        <v>6511</v>
      </c>
      <c r="O157" s="9">
        <v>574</v>
      </c>
      <c r="P157" s="9">
        <v>1838</v>
      </c>
      <c r="Q157" s="2">
        <f t="shared" si="2"/>
        <v>1337</v>
      </c>
    </row>
    <row r="158" spans="1:17" ht="14.25" customHeight="1">
      <c r="A158" s="50">
        <v>157</v>
      </c>
      <c r="B158" s="9" t="s">
        <v>154</v>
      </c>
      <c r="C158" s="52" t="s">
        <v>671</v>
      </c>
      <c r="D158" s="9" t="s">
        <v>156</v>
      </c>
      <c r="E158" s="52" t="s">
        <v>673</v>
      </c>
      <c r="F158" s="9">
        <v>0</v>
      </c>
      <c r="G158" s="9">
        <v>1475</v>
      </c>
      <c r="H158" s="9">
        <v>659</v>
      </c>
      <c r="I158" s="9">
        <v>816</v>
      </c>
      <c r="J158" s="9">
        <v>0</v>
      </c>
      <c r="K158" s="9">
        <v>0</v>
      </c>
      <c r="L158" s="9">
        <v>0</v>
      </c>
      <c r="M158" s="9">
        <v>1625</v>
      </c>
      <c r="N158" s="9">
        <v>3306</v>
      </c>
      <c r="O158" s="9">
        <v>242</v>
      </c>
      <c r="P158" s="9">
        <v>777</v>
      </c>
      <c r="Q158" s="2">
        <f t="shared" si="2"/>
        <v>659</v>
      </c>
    </row>
    <row r="159" spans="1:17" ht="14.25" customHeight="1">
      <c r="A159" s="50">
        <v>158</v>
      </c>
      <c r="B159" s="9" t="s">
        <v>157</v>
      </c>
      <c r="C159" s="52" t="s">
        <v>674</v>
      </c>
      <c r="D159" s="9" t="s">
        <v>158</v>
      </c>
      <c r="E159" s="52" t="s">
        <v>675</v>
      </c>
      <c r="F159" s="9">
        <v>0</v>
      </c>
      <c r="G159" s="9">
        <v>642</v>
      </c>
      <c r="H159" s="9">
        <v>362</v>
      </c>
      <c r="I159" s="9">
        <v>280</v>
      </c>
      <c r="J159" s="9">
        <v>0</v>
      </c>
      <c r="K159" s="9">
        <v>0</v>
      </c>
      <c r="L159" s="9">
        <v>0</v>
      </c>
      <c r="M159" s="9">
        <v>545</v>
      </c>
      <c r="N159" s="9">
        <v>1421</v>
      </c>
      <c r="O159" s="9">
        <v>130</v>
      </c>
      <c r="P159" s="9">
        <v>201</v>
      </c>
      <c r="Q159" s="2">
        <f t="shared" si="2"/>
        <v>362</v>
      </c>
    </row>
    <row r="160" spans="1:17" ht="14.25" customHeight="1">
      <c r="A160" s="50">
        <v>159</v>
      </c>
      <c r="B160" s="9" t="s">
        <v>157</v>
      </c>
      <c r="C160" s="52" t="s">
        <v>674</v>
      </c>
      <c r="D160" s="9" t="s">
        <v>159</v>
      </c>
      <c r="E160" s="52" t="s">
        <v>676</v>
      </c>
      <c r="F160" s="9">
        <v>0</v>
      </c>
      <c r="G160" s="9">
        <v>201</v>
      </c>
      <c r="H160" s="9">
        <v>144</v>
      </c>
      <c r="I160" s="9">
        <v>57</v>
      </c>
      <c r="J160" s="9">
        <v>0</v>
      </c>
      <c r="K160" s="9">
        <v>0</v>
      </c>
      <c r="L160" s="9">
        <v>0</v>
      </c>
      <c r="M160" s="9">
        <v>370</v>
      </c>
      <c r="N160" s="9">
        <v>371</v>
      </c>
      <c r="O160" s="9">
        <v>72</v>
      </c>
      <c r="P160" s="9">
        <v>65</v>
      </c>
      <c r="Q160" s="2">
        <f t="shared" si="2"/>
        <v>144</v>
      </c>
    </row>
    <row r="161" spans="1:17" ht="14.25" customHeight="1">
      <c r="A161" s="50">
        <v>160</v>
      </c>
      <c r="B161" s="9" t="s">
        <v>157</v>
      </c>
      <c r="C161" s="52" t="s">
        <v>674</v>
      </c>
      <c r="D161" s="9" t="s">
        <v>160</v>
      </c>
      <c r="E161" s="52" t="s">
        <v>677</v>
      </c>
      <c r="F161" s="9">
        <v>0</v>
      </c>
      <c r="G161" s="9">
        <v>120</v>
      </c>
      <c r="H161" s="9">
        <v>81</v>
      </c>
      <c r="I161" s="9">
        <v>39</v>
      </c>
      <c r="J161" s="9">
        <v>0</v>
      </c>
      <c r="K161" s="9">
        <v>0</v>
      </c>
      <c r="L161" s="9">
        <v>0</v>
      </c>
      <c r="M161" s="9">
        <v>35</v>
      </c>
      <c r="N161" s="9">
        <v>127</v>
      </c>
      <c r="O161" s="9">
        <v>2</v>
      </c>
      <c r="P161" s="9">
        <v>12</v>
      </c>
      <c r="Q161" s="2">
        <f t="shared" si="2"/>
        <v>81</v>
      </c>
    </row>
    <row r="162" spans="1:17" ht="14.25" customHeight="1">
      <c r="A162" s="50">
        <v>161</v>
      </c>
      <c r="B162" s="9" t="s">
        <v>157</v>
      </c>
      <c r="C162" s="52" t="s">
        <v>674</v>
      </c>
      <c r="D162" s="9" t="s">
        <v>161</v>
      </c>
      <c r="E162" s="52" t="s">
        <v>678</v>
      </c>
      <c r="F162" s="9">
        <v>0</v>
      </c>
      <c r="G162" s="9">
        <v>214</v>
      </c>
      <c r="H162" s="9">
        <v>129</v>
      </c>
      <c r="I162" s="9">
        <v>85</v>
      </c>
      <c r="J162" s="9">
        <v>0</v>
      </c>
      <c r="K162" s="9">
        <v>0</v>
      </c>
      <c r="L162" s="9">
        <v>0</v>
      </c>
      <c r="M162" s="9">
        <v>267</v>
      </c>
      <c r="N162" s="9">
        <v>243</v>
      </c>
      <c r="O162" s="9">
        <v>91</v>
      </c>
      <c r="P162" s="9">
        <v>78</v>
      </c>
      <c r="Q162" s="2">
        <f t="shared" si="2"/>
        <v>129</v>
      </c>
    </row>
    <row r="163" spans="1:17" ht="14.25" customHeight="1">
      <c r="A163" s="50">
        <v>162</v>
      </c>
      <c r="B163" s="9" t="s">
        <v>157</v>
      </c>
      <c r="C163" s="52" t="s">
        <v>674</v>
      </c>
      <c r="D163" s="9" t="s">
        <v>162</v>
      </c>
      <c r="E163" s="52" t="s">
        <v>679</v>
      </c>
      <c r="F163" s="9">
        <v>0</v>
      </c>
      <c r="G163" s="9">
        <v>163</v>
      </c>
      <c r="H163" s="9">
        <v>100</v>
      </c>
      <c r="I163" s="9">
        <v>63</v>
      </c>
      <c r="J163" s="9">
        <v>0</v>
      </c>
      <c r="K163" s="9">
        <v>0</v>
      </c>
      <c r="L163" s="9">
        <v>0</v>
      </c>
      <c r="M163" s="9">
        <v>93</v>
      </c>
      <c r="N163" s="9">
        <v>284</v>
      </c>
      <c r="O163" s="9">
        <v>28</v>
      </c>
      <c r="P163" s="9">
        <v>28</v>
      </c>
      <c r="Q163" s="2">
        <f t="shared" si="2"/>
        <v>100</v>
      </c>
    </row>
    <row r="164" spans="1:17" ht="14.25" customHeight="1">
      <c r="A164" s="50">
        <v>163</v>
      </c>
      <c r="B164" s="9" t="s">
        <v>157</v>
      </c>
      <c r="C164" s="52" t="s">
        <v>674</v>
      </c>
      <c r="D164" s="9" t="s">
        <v>163</v>
      </c>
      <c r="E164" s="52" t="s">
        <v>680</v>
      </c>
      <c r="F164" s="9">
        <v>0</v>
      </c>
      <c r="G164" s="9">
        <v>62</v>
      </c>
      <c r="H164" s="9">
        <v>55</v>
      </c>
      <c r="I164" s="9">
        <v>7</v>
      </c>
      <c r="J164" s="9">
        <v>0</v>
      </c>
      <c r="K164" s="9">
        <v>0</v>
      </c>
      <c r="L164" s="9">
        <v>0</v>
      </c>
      <c r="M164" s="9">
        <v>57</v>
      </c>
      <c r="N164" s="9">
        <v>160</v>
      </c>
      <c r="O164" s="9">
        <v>14</v>
      </c>
      <c r="P164" s="9">
        <v>20</v>
      </c>
      <c r="Q164" s="2">
        <f t="shared" si="2"/>
        <v>55</v>
      </c>
    </row>
    <row r="165" spans="1:17" ht="14.25" customHeight="1">
      <c r="A165" s="50">
        <v>164</v>
      </c>
      <c r="B165" s="9" t="s">
        <v>157</v>
      </c>
      <c r="C165" s="52" t="s">
        <v>674</v>
      </c>
      <c r="D165" s="9" t="s">
        <v>164</v>
      </c>
      <c r="E165" s="52" t="s">
        <v>681</v>
      </c>
      <c r="F165" s="9">
        <v>0</v>
      </c>
      <c r="G165" s="9">
        <v>786</v>
      </c>
      <c r="H165" s="9">
        <v>393</v>
      </c>
      <c r="I165" s="9">
        <v>393</v>
      </c>
      <c r="J165" s="9">
        <v>0</v>
      </c>
      <c r="K165" s="9">
        <v>0</v>
      </c>
      <c r="L165" s="9">
        <v>0</v>
      </c>
      <c r="M165" s="9">
        <v>79</v>
      </c>
      <c r="N165" s="9">
        <v>147</v>
      </c>
      <c r="O165" s="9">
        <v>20</v>
      </c>
      <c r="P165" s="9">
        <v>23</v>
      </c>
      <c r="Q165" s="2">
        <f t="shared" si="2"/>
        <v>393</v>
      </c>
    </row>
    <row r="166" spans="1:17" ht="14.25" customHeight="1">
      <c r="A166" s="50">
        <v>165</v>
      </c>
      <c r="B166" s="9" t="s">
        <v>157</v>
      </c>
      <c r="C166" s="52" t="s">
        <v>674</v>
      </c>
      <c r="D166" s="9" t="s">
        <v>165</v>
      </c>
      <c r="E166" s="52" t="s">
        <v>682</v>
      </c>
      <c r="F166" s="9">
        <v>0</v>
      </c>
      <c r="G166" s="9">
        <v>175</v>
      </c>
      <c r="H166" s="9">
        <v>111</v>
      </c>
      <c r="I166" s="9">
        <v>64</v>
      </c>
      <c r="J166" s="9">
        <v>0</v>
      </c>
      <c r="K166" s="9">
        <v>0</v>
      </c>
      <c r="L166" s="9">
        <v>0</v>
      </c>
      <c r="M166" s="9">
        <v>48</v>
      </c>
      <c r="N166" s="9">
        <v>752</v>
      </c>
      <c r="O166" s="9">
        <v>16</v>
      </c>
      <c r="P166" s="9">
        <v>16</v>
      </c>
      <c r="Q166" s="2">
        <f t="shared" si="2"/>
        <v>111</v>
      </c>
    </row>
    <row r="167" spans="1:17" ht="14.25" customHeight="1">
      <c r="A167" s="50">
        <v>166</v>
      </c>
      <c r="B167" s="9" t="s">
        <v>157</v>
      </c>
      <c r="C167" s="52" t="s">
        <v>674</v>
      </c>
      <c r="D167" s="9" t="s">
        <v>1111</v>
      </c>
      <c r="E167" s="52" t="s">
        <v>1122</v>
      </c>
      <c r="F167" s="9">
        <v>0</v>
      </c>
      <c r="G167" s="9">
        <v>16</v>
      </c>
      <c r="H167" s="9">
        <v>8</v>
      </c>
      <c r="I167" s="9">
        <v>8</v>
      </c>
      <c r="J167" s="9">
        <v>0</v>
      </c>
      <c r="K167" s="9">
        <v>0</v>
      </c>
      <c r="L167" s="9">
        <v>0</v>
      </c>
      <c r="M167" s="9">
        <v>13</v>
      </c>
      <c r="N167" s="9">
        <v>22</v>
      </c>
      <c r="O167" s="9">
        <v>4</v>
      </c>
      <c r="P167" s="9">
        <v>4</v>
      </c>
      <c r="Q167" s="2">
        <f t="shared" si="2"/>
        <v>8</v>
      </c>
    </row>
    <row r="168" spans="1:17" ht="14.25" customHeight="1">
      <c r="A168" s="50">
        <v>167</v>
      </c>
      <c r="B168" s="9" t="s">
        <v>157</v>
      </c>
      <c r="C168" s="52" t="s">
        <v>674</v>
      </c>
      <c r="D168" s="9" t="s">
        <v>166</v>
      </c>
      <c r="E168" s="52" t="s">
        <v>683</v>
      </c>
      <c r="F168" s="9">
        <v>0</v>
      </c>
      <c r="G168" s="9">
        <v>43</v>
      </c>
      <c r="H168" s="9">
        <v>32</v>
      </c>
      <c r="I168" s="9">
        <v>11</v>
      </c>
      <c r="J168" s="9">
        <v>0</v>
      </c>
      <c r="K168" s="9">
        <v>0</v>
      </c>
      <c r="L168" s="9">
        <v>0</v>
      </c>
      <c r="M168" s="9">
        <v>149</v>
      </c>
      <c r="N168" s="9">
        <v>74</v>
      </c>
      <c r="O168" s="9">
        <v>78</v>
      </c>
      <c r="P168" s="9">
        <v>13</v>
      </c>
      <c r="Q168" s="2">
        <f t="shared" si="2"/>
        <v>32</v>
      </c>
    </row>
    <row r="169" spans="1:17" ht="14.25" customHeight="1">
      <c r="A169" s="50">
        <v>168</v>
      </c>
      <c r="B169" s="9" t="s">
        <v>157</v>
      </c>
      <c r="C169" s="52" t="s">
        <v>674</v>
      </c>
      <c r="D169" s="9" t="s">
        <v>167</v>
      </c>
      <c r="E169" s="52" t="s">
        <v>684</v>
      </c>
      <c r="F169" s="9">
        <v>0</v>
      </c>
      <c r="G169" s="9">
        <v>18</v>
      </c>
      <c r="H169" s="9">
        <v>15</v>
      </c>
      <c r="I169" s="9">
        <v>3</v>
      </c>
      <c r="J169" s="9">
        <v>0</v>
      </c>
      <c r="K169" s="9">
        <v>0</v>
      </c>
      <c r="L169" s="9">
        <v>0</v>
      </c>
      <c r="M169" s="9">
        <v>18</v>
      </c>
      <c r="N169" s="9">
        <v>22</v>
      </c>
      <c r="O169" s="9">
        <v>5</v>
      </c>
      <c r="P169" s="9">
        <v>3</v>
      </c>
      <c r="Q169" s="2">
        <f t="shared" si="2"/>
        <v>15</v>
      </c>
    </row>
    <row r="170" spans="1:17" ht="14.25" customHeight="1">
      <c r="A170" s="50">
        <v>169</v>
      </c>
      <c r="B170" s="9" t="s">
        <v>168</v>
      </c>
      <c r="C170" s="52" t="s">
        <v>685</v>
      </c>
      <c r="D170" s="9" t="s">
        <v>169</v>
      </c>
      <c r="E170" s="52" t="s">
        <v>685</v>
      </c>
      <c r="F170" s="9">
        <v>0</v>
      </c>
      <c r="G170" s="9">
        <v>111</v>
      </c>
      <c r="H170" s="9">
        <v>109</v>
      </c>
      <c r="I170" s="9">
        <v>2</v>
      </c>
      <c r="J170" s="9">
        <v>0</v>
      </c>
      <c r="K170" s="9">
        <v>0</v>
      </c>
      <c r="L170" s="9">
        <v>0</v>
      </c>
      <c r="M170" s="9">
        <v>403</v>
      </c>
      <c r="N170" s="9">
        <v>136</v>
      </c>
      <c r="O170" s="9">
        <v>29</v>
      </c>
      <c r="P170" s="9">
        <v>134</v>
      </c>
      <c r="Q170" s="2">
        <f t="shared" si="2"/>
        <v>109</v>
      </c>
    </row>
    <row r="171" spans="1:17" ht="14.25" customHeight="1">
      <c r="A171" s="50">
        <v>170</v>
      </c>
      <c r="B171" s="9" t="s">
        <v>170</v>
      </c>
      <c r="C171" s="52" t="s">
        <v>686</v>
      </c>
      <c r="D171" s="9" t="s">
        <v>171</v>
      </c>
      <c r="E171" s="52" t="s">
        <v>687</v>
      </c>
      <c r="F171" s="9">
        <v>0</v>
      </c>
      <c r="G171" s="9">
        <v>2588</v>
      </c>
      <c r="H171" s="9">
        <v>362</v>
      </c>
      <c r="I171" s="9">
        <v>2226</v>
      </c>
      <c r="J171" s="9">
        <v>0</v>
      </c>
      <c r="K171" s="9">
        <v>0</v>
      </c>
      <c r="L171" s="9">
        <v>0</v>
      </c>
      <c r="M171" s="9">
        <v>120</v>
      </c>
      <c r="N171" s="9">
        <v>809</v>
      </c>
      <c r="O171" s="9">
        <v>4</v>
      </c>
      <c r="P171" s="9">
        <v>59</v>
      </c>
      <c r="Q171" s="2">
        <f t="shared" si="2"/>
        <v>362</v>
      </c>
    </row>
    <row r="172" spans="1:17" ht="14.25" customHeight="1">
      <c r="A172" s="50">
        <v>171</v>
      </c>
      <c r="B172" s="9" t="s">
        <v>170</v>
      </c>
      <c r="C172" s="52" t="s">
        <v>686</v>
      </c>
      <c r="D172" s="9" t="s">
        <v>172</v>
      </c>
      <c r="E172" s="52" t="s">
        <v>688</v>
      </c>
      <c r="F172" s="9">
        <v>0</v>
      </c>
      <c r="G172" s="9">
        <v>1880</v>
      </c>
      <c r="H172" s="9">
        <v>215</v>
      </c>
      <c r="I172" s="9">
        <v>1665</v>
      </c>
      <c r="J172" s="9">
        <v>0</v>
      </c>
      <c r="K172" s="9">
        <v>0</v>
      </c>
      <c r="L172" s="9">
        <v>0</v>
      </c>
      <c r="M172" s="9">
        <v>146</v>
      </c>
      <c r="N172" s="9">
        <v>384</v>
      </c>
      <c r="O172" s="9">
        <v>0</v>
      </c>
      <c r="P172" s="9">
        <v>57</v>
      </c>
      <c r="Q172" s="2">
        <f t="shared" si="2"/>
        <v>215</v>
      </c>
    </row>
    <row r="173" spans="1:17" ht="14.25" customHeight="1">
      <c r="A173" s="50">
        <v>172</v>
      </c>
      <c r="B173" s="9" t="s">
        <v>170</v>
      </c>
      <c r="C173" s="52" t="s">
        <v>686</v>
      </c>
      <c r="D173" s="9" t="s">
        <v>173</v>
      </c>
      <c r="E173" s="52" t="s">
        <v>689</v>
      </c>
      <c r="F173" s="9">
        <v>0</v>
      </c>
      <c r="G173" s="9">
        <v>1588</v>
      </c>
      <c r="H173" s="9">
        <v>94</v>
      </c>
      <c r="I173" s="9">
        <v>1494</v>
      </c>
      <c r="J173" s="9">
        <v>0</v>
      </c>
      <c r="K173" s="9">
        <v>0</v>
      </c>
      <c r="L173" s="9">
        <v>0</v>
      </c>
      <c r="M173" s="9">
        <v>32</v>
      </c>
      <c r="N173" s="9">
        <v>315</v>
      </c>
      <c r="O173" s="9">
        <v>1</v>
      </c>
      <c r="P173" s="9">
        <v>9</v>
      </c>
      <c r="Q173" s="2">
        <f t="shared" si="2"/>
        <v>94</v>
      </c>
    </row>
    <row r="174" spans="1:17" ht="14.25" customHeight="1">
      <c r="A174" s="50">
        <v>173</v>
      </c>
      <c r="B174" s="9" t="s">
        <v>170</v>
      </c>
      <c r="C174" s="52" t="s">
        <v>686</v>
      </c>
      <c r="D174" s="9" t="s">
        <v>174</v>
      </c>
      <c r="E174" s="52" t="s">
        <v>690</v>
      </c>
      <c r="F174" s="9">
        <v>0</v>
      </c>
      <c r="G174" s="9">
        <v>2804</v>
      </c>
      <c r="H174" s="9">
        <v>473</v>
      </c>
      <c r="I174" s="9">
        <v>2331</v>
      </c>
      <c r="J174" s="9">
        <v>0</v>
      </c>
      <c r="K174" s="9">
        <v>0</v>
      </c>
      <c r="L174" s="9">
        <v>0</v>
      </c>
      <c r="M174" s="9">
        <v>246</v>
      </c>
      <c r="N174" s="9">
        <v>1151</v>
      </c>
      <c r="O174" s="9">
        <v>7</v>
      </c>
      <c r="P174" s="9">
        <v>42</v>
      </c>
      <c r="Q174" s="2">
        <f t="shared" si="2"/>
        <v>473</v>
      </c>
    </row>
    <row r="175" spans="1:17" ht="14.25" customHeight="1">
      <c r="A175" s="50">
        <v>174</v>
      </c>
      <c r="B175" s="9" t="s">
        <v>170</v>
      </c>
      <c r="C175" s="52" t="s">
        <v>686</v>
      </c>
      <c r="D175" s="9" t="s">
        <v>175</v>
      </c>
      <c r="E175" s="52" t="s">
        <v>691</v>
      </c>
      <c r="F175" s="9">
        <v>0</v>
      </c>
      <c r="G175" s="9">
        <v>3132</v>
      </c>
      <c r="H175" s="9">
        <v>953</v>
      </c>
      <c r="I175" s="9">
        <v>2179</v>
      </c>
      <c r="J175" s="9">
        <v>0</v>
      </c>
      <c r="K175" s="9">
        <v>0</v>
      </c>
      <c r="L175" s="9">
        <v>0</v>
      </c>
      <c r="M175" s="9">
        <v>178</v>
      </c>
      <c r="N175" s="9">
        <v>607</v>
      </c>
      <c r="O175" s="9">
        <v>13</v>
      </c>
      <c r="P175" s="9">
        <v>61</v>
      </c>
      <c r="Q175" s="2">
        <f t="shared" si="2"/>
        <v>953</v>
      </c>
    </row>
    <row r="176" spans="1:17" ht="14.25" customHeight="1">
      <c r="A176" s="50">
        <v>175</v>
      </c>
      <c r="B176" s="9" t="s">
        <v>170</v>
      </c>
      <c r="C176" s="52" t="s">
        <v>686</v>
      </c>
      <c r="D176" s="9" t="s">
        <v>176</v>
      </c>
      <c r="E176" s="52" t="s">
        <v>692</v>
      </c>
      <c r="F176" s="9">
        <v>0</v>
      </c>
      <c r="G176" s="9">
        <v>640</v>
      </c>
      <c r="H176" s="9">
        <v>31</v>
      </c>
      <c r="I176" s="9">
        <v>609</v>
      </c>
      <c r="J176" s="9">
        <v>0</v>
      </c>
      <c r="K176" s="9">
        <v>0</v>
      </c>
      <c r="L176" s="9">
        <v>0</v>
      </c>
      <c r="M176" s="9">
        <v>6</v>
      </c>
      <c r="N176" s="9">
        <v>147</v>
      </c>
      <c r="O176" s="9">
        <v>0</v>
      </c>
      <c r="P176" s="9">
        <v>1</v>
      </c>
      <c r="Q176" s="2">
        <f t="shared" si="2"/>
        <v>31</v>
      </c>
    </row>
    <row r="177" spans="1:17" ht="14.25" customHeight="1">
      <c r="A177" s="50">
        <v>176</v>
      </c>
      <c r="B177" s="9" t="s">
        <v>170</v>
      </c>
      <c r="C177" s="52" t="s">
        <v>686</v>
      </c>
      <c r="D177" s="9" t="s">
        <v>177</v>
      </c>
      <c r="E177" s="52" t="s">
        <v>693</v>
      </c>
      <c r="F177" s="9">
        <v>0</v>
      </c>
      <c r="G177" s="9">
        <v>1691</v>
      </c>
      <c r="H177" s="9">
        <v>328</v>
      </c>
      <c r="I177" s="9">
        <v>1363</v>
      </c>
      <c r="J177" s="9">
        <v>0</v>
      </c>
      <c r="K177" s="9">
        <v>0</v>
      </c>
      <c r="L177" s="9">
        <v>0</v>
      </c>
      <c r="M177" s="9">
        <v>36</v>
      </c>
      <c r="N177" s="9">
        <v>272</v>
      </c>
      <c r="O177" s="9">
        <v>0</v>
      </c>
      <c r="P177" s="9">
        <v>13</v>
      </c>
      <c r="Q177" s="2">
        <f t="shared" si="2"/>
        <v>328</v>
      </c>
    </row>
    <row r="178" spans="1:17" ht="14.25" customHeight="1">
      <c r="A178" s="50">
        <v>177</v>
      </c>
      <c r="B178" s="9" t="s">
        <v>170</v>
      </c>
      <c r="C178" s="52" t="s">
        <v>686</v>
      </c>
      <c r="D178" s="9" t="s">
        <v>178</v>
      </c>
      <c r="E178" s="52" t="s">
        <v>694</v>
      </c>
      <c r="F178" s="9">
        <v>0</v>
      </c>
      <c r="G178" s="9">
        <v>694</v>
      </c>
      <c r="H178" s="9">
        <v>143</v>
      </c>
      <c r="I178" s="9">
        <v>551</v>
      </c>
      <c r="J178" s="9">
        <v>0</v>
      </c>
      <c r="K178" s="9">
        <v>0</v>
      </c>
      <c r="L178" s="9">
        <v>0</v>
      </c>
      <c r="M178" s="9">
        <v>78</v>
      </c>
      <c r="N178" s="9">
        <v>679</v>
      </c>
      <c r="O178" s="9">
        <v>0</v>
      </c>
      <c r="P178" s="9">
        <v>20</v>
      </c>
      <c r="Q178" s="2">
        <f t="shared" si="2"/>
        <v>143</v>
      </c>
    </row>
    <row r="179" spans="1:17" ht="14.25" customHeight="1">
      <c r="A179" s="50">
        <v>178</v>
      </c>
      <c r="B179" s="9" t="s">
        <v>170</v>
      </c>
      <c r="C179" s="52" t="s">
        <v>686</v>
      </c>
      <c r="D179" s="9" t="s">
        <v>179</v>
      </c>
      <c r="E179" s="52" t="s">
        <v>695</v>
      </c>
      <c r="F179" s="9">
        <v>0</v>
      </c>
      <c r="G179" s="9">
        <v>1246</v>
      </c>
      <c r="H179" s="9">
        <v>156</v>
      </c>
      <c r="I179" s="9">
        <v>1090</v>
      </c>
      <c r="J179" s="9">
        <v>0</v>
      </c>
      <c r="K179" s="9">
        <v>0</v>
      </c>
      <c r="L179" s="9">
        <v>0</v>
      </c>
      <c r="M179" s="9">
        <v>25</v>
      </c>
      <c r="N179" s="9">
        <v>255</v>
      </c>
      <c r="O179" s="9">
        <v>0</v>
      </c>
      <c r="P179" s="9">
        <v>5</v>
      </c>
      <c r="Q179" s="2">
        <f t="shared" si="2"/>
        <v>156</v>
      </c>
    </row>
    <row r="180" spans="1:17" ht="14.25" customHeight="1">
      <c r="A180" s="50">
        <v>179</v>
      </c>
      <c r="B180" s="9" t="s">
        <v>170</v>
      </c>
      <c r="C180" s="52" t="s">
        <v>686</v>
      </c>
      <c r="D180" s="9" t="s">
        <v>180</v>
      </c>
      <c r="E180" s="52" t="s">
        <v>696</v>
      </c>
      <c r="F180" s="9">
        <v>0</v>
      </c>
      <c r="G180" s="9">
        <v>672</v>
      </c>
      <c r="H180" s="9">
        <v>108</v>
      </c>
      <c r="I180" s="9">
        <v>564</v>
      </c>
      <c r="J180" s="9">
        <v>0</v>
      </c>
      <c r="K180" s="9">
        <v>0</v>
      </c>
      <c r="L180" s="9">
        <v>0</v>
      </c>
      <c r="M180" s="9">
        <v>22</v>
      </c>
      <c r="N180" s="9">
        <v>166</v>
      </c>
      <c r="O180" s="9">
        <v>0</v>
      </c>
      <c r="P180" s="9">
        <v>7</v>
      </c>
      <c r="Q180" s="2">
        <f t="shared" si="2"/>
        <v>108</v>
      </c>
    </row>
    <row r="181" spans="1:17" ht="14.25" customHeight="1">
      <c r="A181" s="50">
        <v>180</v>
      </c>
      <c r="B181" s="9" t="s">
        <v>170</v>
      </c>
      <c r="C181" s="52" t="s">
        <v>686</v>
      </c>
      <c r="D181" s="9" t="s">
        <v>181</v>
      </c>
      <c r="E181" s="52" t="s">
        <v>697</v>
      </c>
      <c r="F181" s="9">
        <v>0</v>
      </c>
      <c r="G181" s="9">
        <v>830</v>
      </c>
      <c r="H181" s="9">
        <v>76</v>
      </c>
      <c r="I181" s="9">
        <v>754</v>
      </c>
      <c r="J181" s="9">
        <v>0</v>
      </c>
      <c r="K181" s="9">
        <v>0</v>
      </c>
      <c r="L181" s="9">
        <v>0</v>
      </c>
      <c r="M181" s="9">
        <v>39</v>
      </c>
      <c r="N181" s="9">
        <v>146</v>
      </c>
      <c r="O181" s="9">
        <v>0</v>
      </c>
      <c r="P181" s="9">
        <v>5</v>
      </c>
      <c r="Q181" s="2">
        <f t="shared" si="2"/>
        <v>76</v>
      </c>
    </row>
    <row r="182" spans="1:17" ht="14.25" customHeight="1">
      <c r="A182" s="50">
        <v>181</v>
      </c>
      <c r="B182" s="9" t="s">
        <v>1216</v>
      </c>
      <c r="C182" s="52" t="s">
        <v>1223</v>
      </c>
      <c r="D182" s="9" t="s">
        <v>1217</v>
      </c>
      <c r="E182" s="52" t="s">
        <v>1230</v>
      </c>
      <c r="F182" s="9">
        <v>0</v>
      </c>
      <c r="G182" s="9">
        <v>875</v>
      </c>
      <c r="H182" s="9">
        <v>757</v>
      </c>
      <c r="I182" s="9">
        <v>118</v>
      </c>
      <c r="J182" s="9">
        <v>0</v>
      </c>
      <c r="K182" s="9">
        <v>0</v>
      </c>
      <c r="L182" s="9">
        <v>0</v>
      </c>
      <c r="M182" s="9">
        <v>486</v>
      </c>
      <c r="N182" s="9">
        <v>199</v>
      </c>
      <c r="O182" s="9">
        <v>225</v>
      </c>
      <c r="P182" s="9">
        <v>75</v>
      </c>
      <c r="Q182" s="2">
        <f t="shared" si="2"/>
        <v>757</v>
      </c>
    </row>
    <row r="183" spans="1:17" ht="14.25" customHeight="1">
      <c r="A183" s="50">
        <v>182</v>
      </c>
      <c r="B183" s="9" t="s">
        <v>182</v>
      </c>
      <c r="C183" s="52" t="s">
        <v>698</v>
      </c>
      <c r="D183" s="9" t="s">
        <v>183</v>
      </c>
      <c r="E183" s="52" t="s">
        <v>698</v>
      </c>
      <c r="F183" s="9">
        <v>0</v>
      </c>
      <c r="G183" s="9">
        <v>56014</v>
      </c>
      <c r="H183" s="9">
        <v>36197</v>
      </c>
      <c r="I183" s="9">
        <v>19817</v>
      </c>
      <c r="J183" s="9">
        <v>0</v>
      </c>
      <c r="K183" s="9">
        <v>0</v>
      </c>
      <c r="L183" s="9">
        <v>0</v>
      </c>
      <c r="M183" s="9">
        <v>110543</v>
      </c>
      <c r="N183" s="9">
        <v>92663</v>
      </c>
      <c r="O183" s="9">
        <v>28474</v>
      </c>
      <c r="P183" s="9">
        <v>33071</v>
      </c>
      <c r="Q183" s="2">
        <f t="shared" si="2"/>
        <v>36197</v>
      </c>
    </row>
    <row r="184" spans="1:17" ht="14.25" customHeight="1">
      <c r="A184" s="50">
        <v>183</v>
      </c>
      <c r="B184" s="51" t="s">
        <v>182</v>
      </c>
      <c r="C184" s="52" t="s">
        <v>698</v>
      </c>
      <c r="D184" s="51" t="s">
        <v>492</v>
      </c>
      <c r="E184" s="52" t="s">
        <v>955</v>
      </c>
      <c r="F184" s="9">
        <v>0</v>
      </c>
      <c r="G184" s="9">
        <v>3</v>
      </c>
      <c r="H184" s="9">
        <v>1</v>
      </c>
      <c r="I184" s="9">
        <v>2</v>
      </c>
      <c r="J184" s="9">
        <v>0</v>
      </c>
      <c r="K184" s="9">
        <v>0</v>
      </c>
      <c r="L184" s="9">
        <v>0</v>
      </c>
      <c r="M184" s="9">
        <v>817</v>
      </c>
      <c r="N184" s="9">
        <v>411005</v>
      </c>
      <c r="O184" s="9">
        <v>274</v>
      </c>
      <c r="P184" s="9">
        <v>219</v>
      </c>
      <c r="Q184" s="2">
        <f t="shared" si="2"/>
        <v>1</v>
      </c>
    </row>
    <row r="185" spans="1:17" ht="14.25" customHeight="1">
      <c r="A185" s="50">
        <v>184</v>
      </c>
      <c r="B185" s="9" t="s">
        <v>184</v>
      </c>
      <c r="C185" s="52" t="s">
        <v>699</v>
      </c>
      <c r="D185" s="9" t="s">
        <v>185</v>
      </c>
      <c r="E185" s="52" t="s">
        <v>699</v>
      </c>
      <c r="F185" s="9">
        <v>0</v>
      </c>
      <c r="G185" s="9">
        <v>2576</v>
      </c>
      <c r="H185" s="9">
        <v>1633</v>
      </c>
      <c r="I185" s="9">
        <v>943</v>
      </c>
      <c r="J185" s="9">
        <v>0</v>
      </c>
      <c r="K185" s="9">
        <v>0</v>
      </c>
      <c r="L185" s="9">
        <v>0</v>
      </c>
      <c r="M185" s="9">
        <v>6428</v>
      </c>
      <c r="N185" s="9">
        <v>4795</v>
      </c>
      <c r="O185" s="9">
        <v>974</v>
      </c>
      <c r="P185" s="9">
        <v>1970</v>
      </c>
      <c r="Q185" s="2">
        <f t="shared" si="2"/>
        <v>1633</v>
      </c>
    </row>
    <row r="186" spans="1:17" ht="14.25" customHeight="1">
      <c r="A186" s="50">
        <v>185</v>
      </c>
      <c r="B186" s="51" t="s">
        <v>493</v>
      </c>
      <c r="C186" s="52" t="s">
        <v>956</v>
      </c>
      <c r="D186" s="51" t="s">
        <v>502</v>
      </c>
      <c r="E186" s="52" t="s">
        <v>956</v>
      </c>
      <c r="F186" s="9">
        <v>0</v>
      </c>
      <c r="G186" s="9">
        <v>3751</v>
      </c>
      <c r="H186" s="9">
        <v>3751</v>
      </c>
      <c r="I186" s="9">
        <v>0</v>
      </c>
      <c r="J186" s="9">
        <v>0</v>
      </c>
      <c r="K186" s="9">
        <v>0</v>
      </c>
      <c r="L186" s="9">
        <v>3751</v>
      </c>
      <c r="M186" s="9">
        <v>0</v>
      </c>
      <c r="N186" s="9">
        <v>7797</v>
      </c>
      <c r="O186" s="9">
        <v>0</v>
      </c>
      <c r="P186" s="9">
        <v>0</v>
      </c>
      <c r="Q186" s="2">
        <f t="shared" si="2"/>
        <v>0</v>
      </c>
    </row>
    <row r="187" spans="1:17" ht="14.25" customHeight="1">
      <c r="A187" s="50">
        <v>186</v>
      </c>
      <c r="B187" s="9" t="s">
        <v>493</v>
      </c>
      <c r="C187" s="52" t="s">
        <v>956</v>
      </c>
      <c r="D187" s="9" t="s">
        <v>503</v>
      </c>
      <c r="E187" s="52" t="s">
        <v>965</v>
      </c>
      <c r="F187" s="9">
        <v>0</v>
      </c>
      <c r="G187" s="9">
        <v>5001</v>
      </c>
      <c r="H187" s="9">
        <v>5001</v>
      </c>
      <c r="I187" s="9">
        <v>0</v>
      </c>
      <c r="J187" s="9">
        <v>0</v>
      </c>
      <c r="K187" s="9">
        <v>0</v>
      </c>
      <c r="L187" s="9">
        <v>5001</v>
      </c>
      <c r="M187" s="9">
        <v>0</v>
      </c>
      <c r="N187" s="9">
        <v>45588</v>
      </c>
      <c r="O187" s="9">
        <v>0</v>
      </c>
      <c r="P187" s="9">
        <v>0</v>
      </c>
      <c r="Q187" s="2">
        <f t="shared" si="2"/>
        <v>0</v>
      </c>
    </row>
    <row r="188" spans="1:17" ht="14.25" customHeight="1">
      <c r="A188" s="50">
        <v>187</v>
      </c>
      <c r="B188" s="51" t="s">
        <v>493</v>
      </c>
      <c r="C188" s="52" t="s">
        <v>956</v>
      </c>
      <c r="D188" s="51" t="s">
        <v>1005</v>
      </c>
      <c r="E188" s="52" t="s">
        <v>1006</v>
      </c>
      <c r="F188" s="9">
        <v>0</v>
      </c>
      <c r="G188" s="9">
        <v>2168</v>
      </c>
      <c r="H188" s="9">
        <v>2168</v>
      </c>
      <c r="I188" s="9">
        <v>0</v>
      </c>
      <c r="J188" s="9">
        <v>0</v>
      </c>
      <c r="K188" s="9">
        <v>0</v>
      </c>
      <c r="L188" s="9">
        <v>2168</v>
      </c>
      <c r="M188" s="9">
        <v>0</v>
      </c>
      <c r="N188" s="9">
        <v>8061</v>
      </c>
      <c r="O188" s="9">
        <v>0</v>
      </c>
      <c r="P188" s="9">
        <v>0</v>
      </c>
      <c r="Q188" s="2">
        <f t="shared" si="2"/>
        <v>0</v>
      </c>
    </row>
    <row r="189" spans="1:17" ht="14.25" customHeight="1">
      <c r="A189" s="50">
        <v>188</v>
      </c>
      <c r="B189" s="51" t="s">
        <v>493</v>
      </c>
      <c r="C189" s="52" t="s">
        <v>956</v>
      </c>
      <c r="D189" s="51" t="s">
        <v>504</v>
      </c>
      <c r="E189" s="52" t="s">
        <v>966</v>
      </c>
      <c r="F189" s="9">
        <v>0</v>
      </c>
      <c r="G189" s="9">
        <v>39431</v>
      </c>
      <c r="H189" s="9">
        <v>39429</v>
      </c>
      <c r="I189" s="9">
        <v>2</v>
      </c>
      <c r="J189" s="9">
        <v>0</v>
      </c>
      <c r="K189" s="9">
        <v>0</v>
      </c>
      <c r="L189" s="9">
        <v>39431</v>
      </c>
      <c r="M189" s="9">
        <v>0</v>
      </c>
      <c r="N189" s="9">
        <v>45142</v>
      </c>
      <c r="O189" s="9">
        <v>0</v>
      </c>
      <c r="P189" s="9">
        <v>0</v>
      </c>
      <c r="Q189" s="58">
        <f t="shared" si="2"/>
        <v>-2</v>
      </c>
    </row>
    <row r="190" spans="1:17" ht="14.25" customHeight="1">
      <c r="A190" s="50">
        <v>189</v>
      </c>
      <c r="B190" s="51" t="s">
        <v>493</v>
      </c>
      <c r="C190" s="52" t="s">
        <v>956</v>
      </c>
      <c r="D190" s="51" t="s">
        <v>985</v>
      </c>
      <c r="E190" s="52" t="s">
        <v>994</v>
      </c>
      <c r="F190" s="9">
        <v>0</v>
      </c>
      <c r="G190" s="9">
        <v>17485</v>
      </c>
      <c r="H190" s="9">
        <v>17485</v>
      </c>
      <c r="I190" s="9">
        <v>0</v>
      </c>
      <c r="J190" s="9">
        <v>0</v>
      </c>
      <c r="K190" s="9">
        <v>0</v>
      </c>
      <c r="L190" s="9">
        <v>17485</v>
      </c>
      <c r="M190" s="9">
        <v>0</v>
      </c>
      <c r="N190" s="9">
        <v>9329</v>
      </c>
      <c r="O190" s="9">
        <v>0</v>
      </c>
      <c r="P190" s="9">
        <v>0</v>
      </c>
      <c r="Q190" s="2">
        <f t="shared" si="2"/>
        <v>0</v>
      </c>
    </row>
    <row r="191" spans="1:17" ht="14.25" customHeight="1">
      <c r="A191" s="50">
        <v>190</v>
      </c>
      <c r="B191" s="9" t="s">
        <v>493</v>
      </c>
      <c r="C191" s="52" t="s">
        <v>956</v>
      </c>
      <c r="D191" s="9" t="s">
        <v>505</v>
      </c>
      <c r="E191" s="52" t="s">
        <v>967</v>
      </c>
      <c r="F191" s="9">
        <v>0</v>
      </c>
      <c r="G191" s="9">
        <v>9270</v>
      </c>
      <c r="H191" s="9">
        <v>9270</v>
      </c>
      <c r="I191" s="9">
        <v>0</v>
      </c>
      <c r="J191" s="9">
        <v>0</v>
      </c>
      <c r="K191" s="9">
        <v>0</v>
      </c>
      <c r="L191" s="9">
        <v>9270</v>
      </c>
      <c r="M191" s="9">
        <v>0</v>
      </c>
      <c r="N191" s="9">
        <v>75444</v>
      </c>
      <c r="O191" s="9">
        <v>0</v>
      </c>
      <c r="P191" s="9">
        <v>0</v>
      </c>
      <c r="Q191" s="2">
        <f t="shared" si="2"/>
        <v>0</v>
      </c>
    </row>
    <row r="192" spans="1:17" ht="14.25" customHeight="1">
      <c r="A192" s="50">
        <v>191</v>
      </c>
      <c r="B192" s="51" t="s">
        <v>493</v>
      </c>
      <c r="C192" s="52" t="s">
        <v>956</v>
      </c>
      <c r="D192" s="51" t="s">
        <v>506</v>
      </c>
      <c r="E192" s="52" t="s">
        <v>968</v>
      </c>
      <c r="F192" s="9">
        <v>0</v>
      </c>
      <c r="G192" s="9">
        <v>1837</v>
      </c>
      <c r="H192" s="9">
        <v>1837</v>
      </c>
      <c r="I192" s="9">
        <v>0</v>
      </c>
      <c r="J192" s="9">
        <v>0</v>
      </c>
      <c r="K192" s="9">
        <v>0</v>
      </c>
      <c r="L192" s="9">
        <v>1837</v>
      </c>
      <c r="M192" s="9">
        <v>0</v>
      </c>
      <c r="N192" s="9">
        <v>16021</v>
      </c>
      <c r="O192" s="9">
        <v>0</v>
      </c>
      <c r="P192" s="9">
        <v>0</v>
      </c>
      <c r="Q192" s="2">
        <f t="shared" si="2"/>
        <v>0</v>
      </c>
    </row>
    <row r="193" spans="1:17" ht="14.25" customHeight="1">
      <c r="A193" s="50">
        <v>192</v>
      </c>
      <c r="B193" s="51" t="s">
        <v>493</v>
      </c>
      <c r="C193" s="52" t="s">
        <v>956</v>
      </c>
      <c r="D193" s="51" t="s">
        <v>986</v>
      </c>
      <c r="E193" s="52" t="s">
        <v>995</v>
      </c>
      <c r="F193" s="9">
        <v>0</v>
      </c>
      <c r="G193" s="9">
        <v>249</v>
      </c>
      <c r="H193" s="9">
        <v>249</v>
      </c>
      <c r="I193" s="9">
        <v>0</v>
      </c>
      <c r="J193" s="9">
        <v>0</v>
      </c>
      <c r="K193" s="9">
        <v>0</v>
      </c>
      <c r="L193" s="9">
        <v>249</v>
      </c>
      <c r="M193" s="9">
        <v>0</v>
      </c>
      <c r="N193" s="9">
        <v>1541</v>
      </c>
      <c r="O193" s="9">
        <v>0</v>
      </c>
      <c r="P193" s="9">
        <v>0</v>
      </c>
      <c r="Q193" s="2">
        <f t="shared" si="2"/>
        <v>0</v>
      </c>
    </row>
    <row r="194" spans="1:17" ht="14.25" customHeight="1">
      <c r="A194" s="50">
        <v>193</v>
      </c>
      <c r="B194" s="9" t="s">
        <v>493</v>
      </c>
      <c r="C194" s="52" t="s">
        <v>956</v>
      </c>
      <c r="D194" s="9" t="s">
        <v>998</v>
      </c>
      <c r="E194" s="52" t="s">
        <v>999</v>
      </c>
      <c r="F194" s="9">
        <v>0</v>
      </c>
      <c r="G194" s="9">
        <v>381</v>
      </c>
      <c r="H194" s="9">
        <v>381</v>
      </c>
      <c r="I194" s="9">
        <v>0</v>
      </c>
      <c r="J194" s="9">
        <v>0</v>
      </c>
      <c r="K194" s="9">
        <v>0</v>
      </c>
      <c r="L194" s="9">
        <v>381</v>
      </c>
      <c r="M194" s="9">
        <v>0</v>
      </c>
      <c r="N194" s="9">
        <v>4658</v>
      </c>
      <c r="O194" s="9">
        <v>0</v>
      </c>
      <c r="P194" s="9">
        <v>0</v>
      </c>
      <c r="Q194" s="2">
        <f t="shared" si="2"/>
        <v>0</v>
      </c>
    </row>
    <row r="195" spans="1:17" ht="14.25" customHeight="1">
      <c r="A195" s="50">
        <v>194</v>
      </c>
      <c r="B195" s="9" t="s">
        <v>493</v>
      </c>
      <c r="C195" s="52" t="s">
        <v>956</v>
      </c>
      <c r="D195" s="9" t="s">
        <v>1007</v>
      </c>
      <c r="E195" s="52" t="s">
        <v>1008</v>
      </c>
      <c r="F195" s="9">
        <v>0</v>
      </c>
      <c r="G195" s="9">
        <v>11647</v>
      </c>
      <c r="H195" s="9">
        <v>11647</v>
      </c>
      <c r="I195" s="9">
        <v>0</v>
      </c>
      <c r="J195" s="9">
        <v>0</v>
      </c>
      <c r="K195" s="9">
        <v>0</v>
      </c>
      <c r="L195" s="9">
        <v>11647</v>
      </c>
      <c r="M195" s="9">
        <v>0</v>
      </c>
      <c r="N195" s="9">
        <v>16932</v>
      </c>
      <c r="O195" s="9">
        <v>0</v>
      </c>
      <c r="P195" s="9">
        <v>0</v>
      </c>
      <c r="Q195" s="2">
        <f t="shared" ref="Q195:Q258" si="3">H195-L195</f>
        <v>0</v>
      </c>
    </row>
    <row r="196" spans="1:17" ht="14.25" customHeight="1">
      <c r="A196" s="50">
        <v>195</v>
      </c>
      <c r="B196" s="9" t="s">
        <v>493</v>
      </c>
      <c r="C196" s="52" t="s">
        <v>956</v>
      </c>
      <c r="D196" s="9" t="s">
        <v>1009</v>
      </c>
      <c r="E196" s="52" t="s">
        <v>1010</v>
      </c>
      <c r="F196" s="9">
        <v>0</v>
      </c>
      <c r="G196" s="9">
        <v>1647</v>
      </c>
      <c r="H196" s="9">
        <v>1644</v>
      </c>
      <c r="I196" s="9">
        <v>3</v>
      </c>
      <c r="J196" s="9">
        <v>0</v>
      </c>
      <c r="K196" s="9">
        <v>0</v>
      </c>
      <c r="L196" s="9">
        <v>1647</v>
      </c>
      <c r="M196" s="9">
        <v>0</v>
      </c>
      <c r="N196" s="9">
        <v>38180</v>
      </c>
      <c r="O196" s="9">
        <v>0</v>
      </c>
      <c r="P196" s="9">
        <v>0</v>
      </c>
      <c r="Q196" s="58">
        <f t="shared" si="3"/>
        <v>-3</v>
      </c>
    </row>
    <row r="197" spans="1:17" ht="14.25" customHeight="1">
      <c r="A197" s="50">
        <v>196</v>
      </c>
      <c r="B197" s="9" t="s">
        <v>493</v>
      </c>
      <c r="C197" s="52" t="s">
        <v>956</v>
      </c>
      <c r="D197" s="9" t="s">
        <v>507</v>
      </c>
      <c r="E197" s="52" t="s">
        <v>969</v>
      </c>
      <c r="F197" s="9">
        <v>0</v>
      </c>
      <c r="G197" s="9">
        <v>12970</v>
      </c>
      <c r="H197" s="9">
        <v>12970</v>
      </c>
      <c r="I197" s="9">
        <v>0</v>
      </c>
      <c r="J197" s="9">
        <v>0</v>
      </c>
      <c r="K197" s="9">
        <v>0</v>
      </c>
      <c r="L197" s="9">
        <v>12970</v>
      </c>
      <c r="M197" s="9">
        <v>0</v>
      </c>
      <c r="N197" s="9">
        <v>3035</v>
      </c>
      <c r="O197" s="9">
        <v>0</v>
      </c>
      <c r="P197" s="9">
        <v>0</v>
      </c>
      <c r="Q197" s="2">
        <f t="shared" si="3"/>
        <v>0</v>
      </c>
    </row>
    <row r="198" spans="1:17" ht="14.25" customHeight="1">
      <c r="A198" s="50">
        <v>197</v>
      </c>
      <c r="B198" s="9" t="s">
        <v>493</v>
      </c>
      <c r="C198" s="52" t="s">
        <v>956</v>
      </c>
      <c r="D198" s="9" t="s">
        <v>508</v>
      </c>
      <c r="E198" s="52" t="s">
        <v>970</v>
      </c>
      <c r="F198" s="9">
        <v>0</v>
      </c>
      <c r="G198" s="9">
        <v>33922</v>
      </c>
      <c r="H198" s="9">
        <v>33920</v>
      </c>
      <c r="I198" s="9">
        <v>2</v>
      </c>
      <c r="J198" s="9">
        <v>0</v>
      </c>
      <c r="K198" s="9">
        <v>0</v>
      </c>
      <c r="L198" s="9">
        <v>33922</v>
      </c>
      <c r="M198" s="9">
        <v>0</v>
      </c>
      <c r="N198" s="9">
        <v>87097</v>
      </c>
      <c r="O198" s="9">
        <v>0</v>
      </c>
      <c r="P198" s="9">
        <v>0</v>
      </c>
      <c r="Q198" s="58">
        <f t="shared" si="3"/>
        <v>-2</v>
      </c>
    </row>
    <row r="199" spans="1:17" ht="14.25" customHeight="1">
      <c r="A199" s="50">
        <v>198</v>
      </c>
      <c r="B199" s="9" t="s">
        <v>493</v>
      </c>
      <c r="C199" s="52" t="s">
        <v>956</v>
      </c>
      <c r="D199" s="9" t="s">
        <v>494</v>
      </c>
      <c r="E199" s="52" t="s">
        <v>957</v>
      </c>
      <c r="F199" s="9">
        <v>0</v>
      </c>
      <c r="G199" s="9">
        <v>22219</v>
      </c>
      <c r="H199" s="9">
        <v>22219</v>
      </c>
      <c r="I199" s="9">
        <v>0</v>
      </c>
      <c r="J199" s="9">
        <v>0</v>
      </c>
      <c r="K199" s="9">
        <v>0</v>
      </c>
      <c r="L199" s="9">
        <v>22219</v>
      </c>
      <c r="M199" s="9">
        <v>0</v>
      </c>
      <c r="N199" s="9">
        <v>128197</v>
      </c>
      <c r="O199" s="9">
        <v>0</v>
      </c>
      <c r="P199" s="9">
        <v>0</v>
      </c>
      <c r="Q199" s="2">
        <f t="shared" si="3"/>
        <v>0</v>
      </c>
    </row>
    <row r="200" spans="1:17" ht="14.25" customHeight="1">
      <c r="A200" s="50">
        <v>199</v>
      </c>
      <c r="B200" s="51" t="s">
        <v>493</v>
      </c>
      <c r="C200" s="52" t="s">
        <v>956</v>
      </c>
      <c r="D200" s="51" t="s">
        <v>1011</v>
      </c>
      <c r="E200" s="52" t="s">
        <v>1012</v>
      </c>
      <c r="F200" s="9">
        <v>0</v>
      </c>
      <c r="G200" s="9">
        <v>3642</v>
      </c>
      <c r="H200" s="9">
        <v>3642</v>
      </c>
      <c r="I200" s="9">
        <v>0</v>
      </c>
      <c r="J200" s="9">
        <v>0</v>
      </c>
      <c r="K200" s="9">
        <v>0</v>
      </c>
      <c r="L200" s="9">
        <v>3642</v>
      </c>
      <c r="M200" s="9">
        <v>0</v>
      </c>
      <c r="N200" s="9">
        <v>4024</v>
      </c>
      <c r="O200" s="9">
        <v>0</v>
      </c>
      <c r="P200" s="9">
        <v>0</v>
      </c>
      <c r="Q200" s="2">
        <f t="shared" si="3"/>
        <v>0</v>
      </c>
    </row>
    <row r="201" spans="1:17" ht="14.25" customHeight="1">
      <c r="A201" s="50">
        <v>200</v>
      </c>
      <c r="B201" s="9" t="s">
        <v>493</v>
      </c>
      <c r="C201" s="52" t="s">
        <v>956</v>
      </c>
      <c r="D201" s="9" t="s">
        <v>509</v>
      </c>
      <c r="E201" s="52" t="s">
        <v>971</v>
      </c>
      <c r="F201" s="9">
        <v>0</v>
      </c>
      <c r="G201" s="9">
        <v>20554</v>
      </c>
      <c r="H201" s="9">
        <v>20554</v>
      </c>
      <c r="I201" s="9">
        <v>0</v>
      </c>
      <c r="J201" s="9">
        <v>0</v>
      </c>
      <c r="K201" s="9">
        <v>0</v>
      </c>
      <c r="L201" s="9">
        <v>20554</v>
      </c>
      <c r="M201" s="9">
        <v>0</v>
      </c>
      <c r="N201" s="9">
        <v>154594</v>
      </c>
      <c r="O201" s="9">
        <v>0</v>
      </c>
      <c r="P201" s="9">
        <v>0</v>
      </c>
      <c r="Q201" s="2">
        <f t="shared" si="3"/>
        <v>0</v>
      </c>
    </row>
    <row r="202" spans="1:17" ht="14.25" customHeight="1">
      <c r="A202" s="50">
        <v>201</v>
      </c>
      <c r="B202" s="51" t="s">
        <v>493</v>
      </c>
      <c r="C202" s="52" t="s">
        <v>956</v>
      </c>
      <c r="D202" s="51" t="s">
        <v>510</v>
      </c>
      <c r="E202" s="52" t="s">
        <v>972</v>
      </c>
      <c r="F202" s="9">
        <v>0</v>
      </c>
      <c r="G202" s="9">
        <v>1427</v>
      </c>
      <c r="H202" s="9">
        <v>1427</v>
      </c>
      <c r="I202" s="9">
        <v>0</v>
      </c>
      <c r="J202" s="9">
        <v>0</v>
      </c>
      <c r="K202" s="9">
        <v>0</v>
      </c>
      <c r="L202" s="9">
        <v>1427</v>
      </c>
      <c r="M202" s="9">
        <v>0</v>
      </c>
      <c r="N202" s="9">
        <v>2577</v>
      </c>
      <c r="O202" s="9">
        <v>0</v>
      </c>
      <c r="P202" s="9">
        <v>0</v>
      </c>
      <c r="Q202" s="2">
        <f t="shared" si="3"/>
        <v>0</v>
      </c>
    </row>
    <row r="203" spans="1:17" ht="14.25" customHeight="1">
      <c r="A203" s="50">
        <v>202</v>
      </c>
      <c r="B203" s="9" t="s">
        <v>493</v>
      </c>
      <c r="C203" s="52" t="s">
        <v>956</v>
      </c>
      <c r="D203" s="9" t="s">
        <v>511</v>
      </c>
      <c r="E203" s="52" t="s">
        <v>973</v>
      </c>
      <c r="F203" s="9">
        <v>0</v>
      </c>
      <c r="G203" s="9">
        <v>16267</v>
      </c>
      <c r="H203" s="9">
        <v>16252</v>
      </c>
      <c r="I203" s="9">
        <v>15</v>
      </c>
      <c r="J203" s="9">
        <v>0</v>
      </c>
      <c r="K203" s="9">
        <v>0</v>
      </c>
      <c r="L203" s="9">
        <v>16267</v>
      </c>
      <c r="M203" s="9">
        <v>0</v>
      </c>
      <c r="N203" s="9">
        <v>58919</v>
      </c>
      <c r="O203" s="9">
        <v>0</v>
      </c>
      <c r="P203" s="9">
        <v>0</v>
      </c>
      <c r="Q203" s="58">
        <f t="shared" si="3"/>
        <v>-15</v>
      </c>
    </row>
    <row r="204" spans="1:17" ht="14.25" customHeight="1">
      <c r="A204" s="50">
        <v>203</v>
      </c>
      <c r="B204" s="51" t="s">
        <v>493</v>
      </c>
      <c r="C204" s="52" t="s">
        <v>956</v>
      </c>
      <c r="D204" s="51" t="s">
        <v>512</v>
      </c>
      <c r="E204" s="52" t="s">
        <v>974</v>
      </c>
      <c r="F204" s="9">
        <v>0</v>
      </c>
      <c r="G204" s="9">
        <v>12579</v>
      </c>
      <c r="H204" s="9">
        <v>12578</v>
      </c>
      <c r="I204" s="9">
        <v>1</v>
      </c>
      <c r="J204" s="9">
        <v>0</v>
      </c>
      <c r="K204" s="9">
        <v>0</v>
      </c>
      <c r="L204" s="9">
        <v>12579</v>
      </c>
      <c r="M204" s="9">
        <v>0</v>
      </c>
      <c r="N204" s="9">
        <v>87531</v>
      </c>
      <c r="O204" s="9">
        <v>0</v>
      </c>
      <c r="P204" s="9">
        <v>0</v>
      </c>
      <c r="Q204" s="58">
        <f t="shared" si="3"/>
        <v>-1</v>
      </c>
    </row>
    <row r="205" spans="1:17" ht="14.25" customHeight="1">
      <c r="A205" s="50">
        <v>204</v>
      </c>
      <c r="B205" s="51" t="s">
        <v>493</v>
      </c>
      <c r="C205" s="52" t="s">
        <v>956</v>
      </c>
      <c r="D205" s="51" t="s">
        <v>495</v>
      </c>
      <c r="E205" s="52" t="s">
        <v>958</v>
      </c>
      <c r="F205" s="9">
        <v>0</v>
      </c>
      <c r="G205" s="9">
        <v>2163</v>
      </c>
      <c r="H205" s="9">
        <v>2163</v>
      </c>
      <c r="I205" s="9">
        <v>0</v>
      </c>
      <c r="J205" s="9">
        <v>0</v>
      </c>
      <c r="K205" s="9">
        <v>0</v>
      </c>
      <c r="L205" s="9">
        <v>2163</v>
      </c>
      <c r="M205" s="9">
        <v>0</v>
      </c>
      <c r="N205" s="9">
        <v>16005</v>
      </c>
      <c r="O205" s="9">
        <v>0</v>
      </c>
      <c r="P205" s="9">
        <v>0</v>
      </c>
      <c r="Q205" s="2">
        <f t="shared" si="3"/>
        <v>0</v>
      </c>
    </row>
    <row r="206" spans="1:17" ht="14.25" customHeight="1">
      <c r="A206" s="50">
        <v>205</v>
      </c>
      <c r="B206" s="9" t="s">
        <v>493</v>
      </c>
      <c r="C206" s="52" t="s">
        <v>956</v>
      </c>
      <c r="D206" s="9" t="s">
        <v>513</v>
      </c>
      <c r="E206" s="52" t="s">
        <v>975</v>
      </c>
      <c r="F206" s="9">
        <v>0</v>
      </c>
      <c r="G206" s="9">
        <v>176878</v>
      </c>
      <c r="H206" s="9">
        <v>176874</v>
      </c>
      <c r="I206" s="9">
        <v>4</v>
      </c>
      <c r="J206" s="9">
        <v>0</v>
      </c>
      <c r="K206" s="9">
        <v>0</v>
      </c>
      <c r="L206" s="9">
        <v>176878</v>
      </c>
      <c r="M206" s="9">
        <v>0</v>
      </c>
      <c r="N206" s="9">
        <v>209226</v>
      </c>
      <c r="O206" s="9">
        <v>0</v>
      </c>
      <c r="P206" s="9">
        <v>0</v>
      </c>
      <c r="Q206" s="58">
        <f t="shared" si="3"/>
        <v>-4</v>
      </c>
    </row>
    <row r="207" spans="1:17" ht="14.25" customHeight="1">
      <c r="A207" s="50">
        <v>206</v>
      </c>
      <c r="B207" s="51" t="s">
        <v>493</v>
      </c>
      <c r="C207" s="52" t="s">
        <v>956</v>
      </c>
      <c r="D207" s="51" t="s">
        <v>514</v>
      </c>
      <c r="E207" s="52" t="s">
        <v>976</v>
      </c>
      <c r="F207" s="9">
        <v>0</v>
      </c>
      <c r="G207" s="9">
        <v>5000</v>
      </c>
      <c r="H207" s="9">
        <v>5000</v>
      </c>
      <c r="I207" s="9">
        <v>0</v>
      </c>
      <c r="J207" s="9">
        <v>0</v>
      </c>
      <c r="K207" s="9">
        <v>0</v>
      </c>
      <c r="L207" s="9">
        <v>5000</v>
      </c>
      <c r="M207" s="9">
        <v>0</v>
      </c>
      <c r="N207" s="9">
        <v>6319</v>
      </c>
      <c r="O207" s="9">
        <v>0</v>
      </c>
      <c r="P207" s="9">
        <v>0</v>
      </c>
      <c r="Q207" s="2">
        <f t="shared" si="3"/>
        <v>0</v>
      </c>
    </row>
    <row r="208" spans="1:17" ht="14.25" customHeight="1">
      <c r="A208" s="50">
        <v>207</v>
      </c>
      <c r="B208" s="9" t="s">
        <v>493</v>
      </c>
      <c r="C208" s="52" t="s">
        <v>956</v>
      </c>
      <c r="D208" s="9" t="s">
        <v>515</v>
      </c>
      <c r="E208" s="52" t="s">
        <v>977</v>
      </c>
      <c r="F208" s="9">
        <v>0</v>
      </c>
      <c r="G208" s="9">
        <v>233503</v>
      </c>
      <c r="H208" s="9">
        <v>233488</v>
      </c>
      <c r="I208" s="9">
        <v>15</v>
      </c>
      <c r="J208" s="9">
        <v>0</v>
      </c>
      <c r="K208" s="9">
        <v>0</v>
      </c>
      <c r="L208" s="9">
        <v>233503</v>
      </c>
      <c r="M208" s="9">
        <v>0</v>
      </c>
      <c r="N208" s="9">
        <v>499253</v>
      </c>
      <c r="O208" s="9">
        <v>0</v>
      </c>
      <c r="P208" s="9">
        <v>0</v>
      </c>
      <c r="Q208" s="58">
        <f t="shared" si="3"/>
        <v>-15</v>
      </c>
    </row>
    <row r="209" spans="1:17" ht="14.25" customHeight="1">
      <c r="A209" s="50">
        <v>208</v>
      </c>
      <c r="B209" s="9" t="s">
        <v>978</v>
      </c>
      <c r="C209" s="52" t="s">
        <v>987</v>
      </c>
      <c r="D209" s="9" t="s">
        <v>980</v>
      </c>
      <c r="E209" s="52" t="s">
        <v>988</v>
      </c>
      <c r="F209" s="9">
        <v>0</v>
      </c>
      <c r="G209" s="9">
        <v>212</v>
      </c>
      <c r="H209" s="9">
        <v>8</v>
      </c>
      <c r="I209" s="9">
        <v>204</v>
      </c>
      <c r="J209" s="9">
        <v>0</v>
      </c>
      <c r="K209" s="9">
        <v>0</v>
      </c>
      <c r="L209" s="9">
        <v>0</v>
      </c>
      <c r="M209" s="9">
        <v>102</v>
      </c>
      <c r="N209" s="9">
        <v>579</v>
      </c>
      <c r="O209" s="9">
        <v>12</v>
      </c>
      <c r="P209" s="9">
        <v>10</v>
      </c>
      <c r="Q209" s="2">
        <f t="shared" si="3"/>
        <v>8</v>
      </c>
    </row>
    <row r="210" spans="1:17" ht="14.25" customHeight="1">
      <c r="A210" s="50">
        <v>209</v>
      </c>
      <c r="B210" s="9" t="s">
        <v>978</v>
      </c>
      <c r="C210" s="52" t="s">
        <v>987</v>
      </c>
      <c r="D210" s="9" t="s">
        <v>1112</v>
      </c>
      <c r="E210" s="52" t="s">
        <v>1123</v>
      </c>
      <c r="F210" s="9">
        <v>0</v>
      </c>
      <c r="G210" s="9">
        <v>349</v>
      </c>
      <c r="H210" s="9">
        <v>16</v>
      </c>
      <c r="I210" s="9">
        <v>333</v>
      </c>
      <c r="J210" s="9">
        <v>0</v>
      </c>
      <c r="K210" s="9">
        <v>0</v>
      </c>
      <c r="L210" s="9">
        <v>0</v>
      </c>
      <c r="M210" s="9">
        <v>89</v>
      </c>
      <c r="N210" s="9">
        <v>1145</v>
      </c>
      <c r="O210" s="9">
        <v>9</v>
      </c>
      <c r="P210" s="9">
        <v>8</v>
      </c>
      <c r="Q210" s="2">
        <f t="shared" si="3"/>
        <v>16</v>
      </c>
    </row>
    <row r="211" spans="1:17" ht="14.25" customHeight="1">
      <c r="A211" s="50">
        <v>210</v>
      </c>
      <c r="B211" s="9" t="s">
        <v>978</v>
      </c>
      <c r="C211" s="52" t="s">
        <v>987</v>
      </c>
      <c r="D211" s="9" t="s">
        <v>1027</v>
      </c>
      <c r="E211" s="52" t="s">
        <v>1028</v>
      </c>
      <c r="F211" s="9">
        <v>0</v>
      </c>
      <c r="G211" s="9">
        <v>738</v>
      </c>
      <c r="H211" s="9">
        <v>98</v>
      </c>
      <c r="I211" s="9">
        <v>640</v>
      </c>
      <c r="J211" s="9">
        <v>0</v>
      </c>
      <c r="K211" s="9">
        <v>0</v>
      </c>
      <c r="L211" s="9">
        <v>0</v>
      </c>
      <c r="M211" s="9">
        <v>678</v>
      </c>
      <c r="N211" s="9">
        <v>4715</v>
      </c>
      <c r="O211" s="9">
        <v>59</v>
      </c>
      <c r="P211" s="9">
        <v>44</v>
      </c>
      <c r="Q211" s="2">
        <f t="shared" si="3"/>
        <v>98</v>
      </c>
    </row>
    <row r="212" spans="1:17" ht="14.25" customHeight="1">
      <c r="A212" s="50">
        <v>211</v>
      </c>
      <c r="B212" s="9" t="s">
        <v>978</v>
      </c>
      <c r="C212" s="52" t="s">
        <v>987</v>
      </c>
      <c r="D212" s="9" t="s">
        <v>1029</v>
      </c>
      <c r="E212" s="52" t="s">
        <v>1030</v>
      </c>
      <c r="F212" s="9">
        <v>0</v>
      </c>
      <c r="G212" s="9">
        <v>964</v>
      </c>
      <c r="H212" s="9">
        <v>66</v>
      </c>
      <c r="I212" s="9">
        <v>898</v>
      </c>
      <c r="J212" s="9">
        <v>0</v>
      </c>
      <c r="K212" s="9">
        <v>0</v>
      </c>
      <c r="L212" s="9">
        <v>0</v>
      </c>
      <c r="M212" s="9">
        <v>676</v>
      </c>
      <c r="N212" s="9">
        <v>3963</v>
      </c>
      <c r="O212" s="9">
        <v>129</v>
      </c>
      <c r="P212" s="9">
        <v>107</v>
      </c>
      <c r="Q212" s="2">
        <f t="shared" si="3"/>
        <v>66</v>
      </c>
    </row>
    <row r="213" spans="1:17" ht="14.25" customHeight="1">
      <c r="A213" s="50">
        <v>212</v>
      </c>
      <c r="B213" s="9" t="s">
        <v>978</v>
      </c>
      <c r="C213" s="52" t="s">
        <v>987</v>
      </c>
      <c r="D213" s="51" t="s">
        <v>1138</v>
      </c>
      <c r="E213" s="52" t="s">
        <v>1150</v>
      </c>
      <c r="F213" s="9">
        <v>0</v>
      </c>
      <c r="G213" s="9">
        <v>238</v>
      </c>
      <c r="H213" s="9">
        <v>52</v>
      </c>
      <c r="I213" s="9">
        <v>186</v>
      </c>
      <c r="J213" s="9">
        <v>0</v>
      </c>
      <c r="K213" s="9">
        <v>0</v>
      </c>
      <c r="L213" s="9">
        <v>0</v>
      </c>
      <c r="M213" s="9">
        <v>1497</v>
      </c>
      <c r="N213" s="9">
        <v>4485</v>
      </c>
      <c r="O213" s="9">
        <v>455</v>
      </c>
      <c r="P213" s="9">
        <v>436</v>
      </c>
      <c r="Q213" s="2">
        <f t="shared" si="3"/>
        <v>52</v>
      </c>
    </row>
    <row r="214" spans="1:17" ht="14.25" customHeight="1">
      <c r="A214" s="50">
        <v>213</v>
      </c>
      <c r="B214" s="51" t="s">
        <v>978</v>
      </c>
      <c r="C214" s="52" t="s">
        <v>987</v>
      </c>
      <c r="D214" s="51" t="s">
        <v>1197</v>
      </c>
      <c r="E214" s="52" t="s">
        <v>1203</v>
      </c>
      <c r="F214" s="9">
        <v>0</v>
      </c>
      <c r="G214" s="9">
        <v>104</v>
      </c>
      <c r="H214" s="9">
        <v>16</v>
      </c>
      <c r="I214" s="9">
        <v>88</v>
      </c>
      <c r="J214" s="9">
        <v>0</v>
      </c>
      <c r="K214" s="9">
        <v>0</v>
      </c>
      <c r="L214" s="9">
        <v>0</v>
      </c>
      <c r="M214" s="9">
        <v>126</v>
      </c>
      <c r="N214" s="9">
        <v>553</v>
      </c>
      <c r="O214" s="9">
        <v>6</v>
      </c>
      <c r="P214" s="9">
        <v>36</v>
      </c>
      <c r="Q214" s="2">
        <f t="shared" si="3"/>
        <v>16</v>
      </c>
    </row>
    <row r="215" spans="1:17" ht="14.25" customHeight="1">
      <c r="A215" s="50">
        <v>214</v>
      </c>
      <c r="B215" s="9" t="s">
        <v>978</v>
      </c>
      <c r="C215" s="52" t="s">
        <v>987</v>
      </c>
      <c r="D215" s="9" t="s">
        <v>1088</v>
      </c>
      <c r="E215" s="52" t="s">
        <v>1099</v>
      </c>
      <c r="F215" s="9">
        <v>0</v>
      </c>
      <c r="G215" s="9">
        <v>286</v>
      </c>
      <c r="H215" s="9">
        <v>21</v>
      </c>
      <c r="I215" s="9">
        <v>265</v>
      </c>
      <c r="J215" s="9">
        <v>0</v>
      </c>
      <c r="K215" s="9">
        <v>0</v>
      </c>
      <c r="L215" s="9">
        <v>0</v>
      </c>
      <c r="M215" s="9">
        <v>317</v>
      </c>
      <c r="N215" s="9">
        <v>1867</v>
      </c>
      <c r="O215" s="9">
        <v>13</v>
      </c>
      <c r="P215" s="9">
        <v>91</v>
      </c>
      <c r="Q215" s="2">
        <f t="shared" si="3"/>
        <v>21</v>
      </c>
    </row>
    <row r="216" spans="1:17" ht="14.25" customHeight="1">
      <c r="A216" s="50">
        <v>215</v>
      </c>
      <c r="B216" s="9" t="s">
        <v>978</v>
      </c>
      <c r="C216" s="52" t="s">
        <v>987</v>
      </c>
      <c r="D216" s="9" t="s">
        <v>1113</v>
      </c>
      <c r="E216" s="52" t="s">
        <v>1124</v>
      </c>
      <c r="F216" s="9">
        <v>0</v>
      </c>
      <c r="G216" s="9">
        <v>138</v>
      </c>
      <c r="H216" s="9">
        <v>22</v>
      </c>
      <c r="I216" s="9">
        <v>116</v>
      </c>
      <c r="J216" s="9">
        <v>0</v>
      </c>
      <c r="K216" s="9">
        <v>0</v>
      </c>
      <c r="L216" s="9">
        <v>0</v>
      </c>
      <c r="M216" s="9">
        <v>297</v>
      </c>
      <c r="N216" s="9">
        <v>1517</v>
      </c>
      <c r="O216" s="9">
        <v>15</v>
      </c>
      <c r="P216" s="9">
        <v>60</v>
      </c>
      <c r="Q216" s="2">
        <f t="shared" si="3"/>
        <v>22</v>
      </c>
    </row>
    <row r="217" spans="1:17" ht="14.25" customHeight="1">
      <c r="A217" s="50">
        <v>216</v>
      </c>
      <c r="B217" s="9" t="s">
        <v>978</v>
      </c>
      <c r="C217" s="52" t="s">
        <v>987</v>
      </c>
      <c r="D217" s="9" t="s">
        <v>1114</v>
      </c>
      <c r="E217" s="52" t="s">
        <v>1125</v>
      </c>
      <c r="F217" s="9">
        <v>0</v>
      </c>
      <c r="G217" s="9">
        <v>189</v>
      </c>
      <c r="H217" s="9">
        <v>47</v>
      </c>
      <c r="I217" s="9">
        <v>142</v>
      </c>
      <c r="J217" s="9">
        <v>0</v>
      </c>
      <c r="K217" s="9">
        <v>0</v>
      </c>
      <c r="L217" s="9">
        <v>0</v>
      </c>
      <c r="M217" s="9">
        <v>509</v>
      </c>
      <c r="N217" s="9">
        <v>1986</v>
      </c>
      <c r="O217" s="9">
        <v>20</v>
      </c>
      <c r="P217" s="9">
        <v>210</v>
      </c>
      <c r="Q217" s="2">
        <f t="shared" si="3"/>
        <v>47</v>
      </c>
    </row>
    <row r="218" spans="1:17" ht="14.25" customHeight="1">
      <c r="A218" s="50">
        <v>217</v>
      </c>
      <c r="B218" s="9" t="s">
        <v>978</v>
      </c>
      <c r="C218" s="52" t="s">
        <v>987</v>
      </c>
      <c r="D218" s="9" t="s">
        <v>1017</v>
      </c>
      <c r="E218" s="52" t="s">
        <v>1018</v>
      </c>
      <c r="F218" s="9">
        <v>0</v>
      </c>
      <c r="G218" s="9">
        <v>535</v>
      </c>
      <c r="H218" s="9">
        <v>39</v>
      </c>
      <c r="I218" s="9">
        <v>496</v>
      </c>
      <c r="J218" s="9">
        <v>0</v>
      </c>
      <c r="K218" s="9">
        <v>0</v>
      </c>
      <c r="L218" s="9">
        <v>0</v>
      </c>
      <c r="M218" s="9">
        <v>35</v>
      </c>
      <c r="N218" s="9">
        <v>396</v>
      </c>
      <c r="O218" s="9">
        <v>3</v>
      </c>
      <c r="P218" s="9">
        <v>5</v>
      </c>
      <c r="Q218" s="2">
        <f t="shared" si="3"/>
        <v>39</v>
      </c>
    </row>
    <row r="219" spans="1:17" ht="14.25" customHeight="1">
      <c r="A219" s="50">
        <v>218</v>
      </c>
      <c r="B219" s="9" t="s">
        <v>978</v>
      </c>
      <c r="C219" s="52" t="s">
        <v>987</v>
      </c>
      <c r="D219" s="9" t="s">
        <v>1031</v>
      </c>
      <c r="E219" s="52" t="s">
        <v>1032</v>
      </c>
      <c r="F219" s="9">
        <v>0</v>
      </c>
      <c r="G219" s="9">
        <v>569</v>
      </c>
      <c r="H219" s="9">
        <v>40</v>
      </c>
      <c r="I219" s="9">
        <v>529</v>
      </c>
      <c r="J219" s="9">
        <v>0</v>
      </c>
      <c r="K219" s="9">
        <v>0</v>
      </c>
      <c r="L219" s="9">
        <v>0</v>
      </c>
      <c r="M219" s="9">
        <v>144</v>
      </c>
      <c r="N219" s="9">
        <v>532</v>
      </c>
      <c r="O219" s="9">
        <v>6</v>
      </c>
      <c r="P219" s="9">
        <v>6</v>
      </c>
      <c r="Q219" s="2">
        <f t="shared" si="3"/>
        <v>40</v>
      </c>
    </row>
    <row r="220" spans="1:17" ht="14.25" customHeight="1">
      <c r="A220" s="50">
        <v>219</v>
      </c>
      <c r="B220" s="51" t="s">
        <v>978</v>
      </c>
      <c r="C220" s="52" t="s">
        <v>987</v>
      </c>
      <c r="D220" s="51" t="s">
        <v>1170</v>
      </c>
      <c r="E220" s="52" t="s">
        <v>1176</v>
      </c>
      <c r="F220" s="9">
        <v>0</v>
      </c>
      <c r="G220" s="9">
        <v>71</v>
      </c>
      <c r="H220" s="9">
        <v>5</v>
      </c>
      <c r="I220" s="9">
        <v>66</v>
      </c>
      <c r="J220" s="9">
        <v>0</v>
      </c>
      <c r="K220" s="9">
        <v>0</v>
      </c>
      <c r="L220" s="9">
        <v>0</v>
      </c>
      <c r="M220" s="9">
        <v>68</v>
      </c>
      <c r="N220" s="9">
        <v>1560</v>
      </c>
      <c r="O220" s="9">
        <v>4</v>
      </c>
      <c r="P220" s="9">
        <v>3</v>
      </c>
      <c r="Q220" s="2">
        <f t="shared" si="3"/>
        <v>5</v>
      </c>
    </row>
    <row r="221" spans="1:17" ht="14.25" customHeight="1">
      <c r="A221" s="50">
        <v>220</v>
      </c>
      <c r="B221" s="9" t="s">
        <v>978</v>
      </c>
      <c r="C221" s="52" t="s">
        <v>987</v>
      </c>
      <c r="D221" s="9" t="s">
        <v>1033</v>
      </c>
      <c r="E221" s="52" t="s">
        <v>1034</v>
      </c>
      <c r="F221" s="9">
        <v>0</v>
      </c>
      <c r="G221" s="9">
        <v>142</v>
      </c>
      <c r="H221" s="9">
        <v>7</v>
      </c>
      <c r="I221" s="9">
        <v>135</v>
      </c>
      <c r="J221" s="9">
        <v>0</v>
      </c>
      <c r="K221" s="9">
        <v>0</v>
      </c>
      <c r="L221" s="9">
        <v>0</v>
      </c>
      <c r="M221" s="9">
        <v>25</v>
      </c>
      <c r="N221" s="9">
        <v>259</v>
      </c>
      <c r="O221" s="9">
        <v>1</v>
      </c>
      <c r="P221" s="9">
        <v>1</v>
      </c>
      <c r="Q221" s="2">
        <f t="shared" si="3"/>
        <v>7</v>
      </c>
    </row>
    <row r="222" spans="1:17" ht="14.25" customHeight="1">
      <c r="A222" s="50">
        <v>221</v>
      </c>
      <c r="B222" s="9" t="s">
        <v>978</v>
      </c>
      <c r="C222" s="52" t="s">
        <v>987</v>
      </c>
      <c r="D222" s="9" t="s">
        <v>1089</v>
      </c>
      <c r="E222" s="52" t="s">
        <v>1100</v>
      </c>
      <c r="F222" s="9">
        <v>0</v>
      </c>
      <c r="G222" s="9">
        <v>270</v>
      </c>
      <c r="H222" s="9">
        <v>16</v>
      </c>
      <c r="I222" s="9">
        <v>254</v>
      </c>
      <c r="J222" s="9">
        <v>0</v>
      </c>
      <c r="K222" s="9">
        <v>0</v>
      </c>
      <c r="L222" s="9">
        <v>0</v>
      </c>
      <c r="M222" s="9">
        <v>46</v>
      </c>
      <c r="N222" s="9">
        <v>778</v>
      </c>
      <c r="O222" s="9">
        <v>1</v>
      </c>
      <c r="P222" s="9">
        <v>4</v>
      </c>
      <c r="Q222" s="2">
        <f t="shared" si="3"/>
        <v>16</v>
      </c>
    </row>
    <row r="223" spans="1:17" ht="14.25" customHeight="1">
      <c r="A223" s="50">
        <v>222</v>
      </c>
      <c r="B223" s="9" t="s">
        <v>978</v>
      </c>
      <c r="C223" s="52" t="s">
        <v>987</v>
      </c>
      <c r="D223" s="9" t="s">
        <v>1035</v>
      </c>
      <c r="E223" s="52" t="s">
        <v>1036</v>
      </c>
      <c r="F223" s="9">
        <v>0</v>
      </c>
      <c r="G223" s="9">
        <v>120</v>
      </c>
      <c r="H223" s="9">
        <v>9</v>
      </c>
      <c r="I223" s="9">
        <v>111</v>
      </c>
      <c r="J223" s="9">
        <v>0</v>
      </c>
      <c r="K223" s="9">
        <v>0</v>
      </c>
      <c r="L223" s="9">
        <v>0</v>
      </c>
      <c r="M223" s="9">
        <v>68</v>
      </c>
      <c r="N223" s="9">
        <v>749</v>
      </c>
      <c r="O223" s="9">
        <v>1</v>
      </c>
      <c r="P223" s="9">
        <v>8</v>
      </c>
      <c r="Q223" s="2">
        <f t="shared" si="3"/>
        <v>9</v>
      </c>
    </row>
    <row r="224" spans="1:17" ht="14.25" customHeight="1">
      <c r="A224" s="50">
        <v>223</v>
      </c>
      <c r="B224" s="9" t="s">
        <v>978</v>
      </c>
      <c r="C224" s="52" t="s">
        <v>987</v>
      </c>
      <c r="D224" s="9" t="s">
        <v>1037</v>
      </c>
      <c r="E224" s="52" t="s">
        <v>1038</v>
      </c>
      <c r="F224" s="9">
        <v>0</v>
      </c>
      <c r="G224" s="9">
        <v>456</v>
      </c>
      <c r="H224" s="9">
        <v>25</v>
      </c>
      <c r="I224" s="9">
        <v>431</v>
      </c>
      <c r="J224" s="9">
        <v>0</v>
      </c>
      <c r="K224" s="9">
        <v>0</v>
      </c>
      <c r="L224" s="9">
        <v>0</v>
      </c>
      <c r="M224" s="9">
        <v>58</v>
      </c>
      <c r="N224" s="9">
        <v>373</v>
      </c>
      <c r="O224" s="9">
        <v>4</v>
      </c>
      <c r="P224" s="9">
        <v>7</v>
      </c>
      <c r="Q224" s="2">
        <f t="shared" si="3"/>
        <v>25</v>
      </c>
    </row>
    <row r="225" spans="1:17" ht="14.25" customHeight="1">
      <c r="A225" s="50">
        <v>224</v>
      </c>
      <c r="B225" s="9" t="s">
        <v>978</v>
      </c>
      <c r="C225" s="52" t="s">
        <v>987</v>
      </c>
      <c r="D225" s="9" t="s">
        <v>1039</v>
      </c>
      <c r="E225" s="52" t="s">
        <v>1040</v>
      </c>
      <c r="F225" s="9">
        <v>0</v>
      </c>
      <c r="G225" s="9">
        <v>304</v>
      </c>
      <c r="H225" s="9">
        <v>24</v>
      </c>
      <c r="I225" s="9">
        <v>280</v>
      </c>
      <c r="J225" s="9">
        <v>0</v>
      </c>
      <c r="K225" s="9">
        <v>0</v>
      </c>
      <c r="L225" s="9">
        <v>0</v>
      </c>
      <c r="M225" s="9">
        <v>179</v>
      </c>
      <c r="N225" s="9">
        <v>914</v>
      </c>
      <c r="O225" s="9">
        <v>14</v>
      </c>
      <c r="P225" s="9">
        <v>12</v>
      </c>
      <c r="Q225" s="2">
        <f t="shared" si="3"/>
        <v>24</v>
      </c>
    </row>
    <row r="226" spans="1:17" ht="14.25" customHeight="1">
      <c r="A226" s="50">
        <v>225</v>
      </c>
      <c r="B226" s="9" t="s">
        <v>978</v>
      </c>
      <c r="C226" s="52" t="s">
        <v>987</v>
      </c>
      <c r="D226" s="9" t="s">
        <v>1041</v>
      </c>
      <c r="E226" s="52" t="s">
        <v>1042</v>
      </c>
      <c r="F226" s="9">
        <v>0</v>
      </c>
      <c r="G226" s="9">
        <v>130</v>
      </c>
      <c r="H226" s="9">
        <v>12</v>
      </c>
      <c r="I226" s="9">
        <v>118</v>
      </c>
      <c r="J226" s="9">
        <v>0</v>
      </c>
      <c r="K226" s="9">
        <v>0</v>
      </c>
      <c r="L226" s="9">
        <v>0</v>
      </c>
      <c r="M226" s="9">
        <v>71</v>
      </c>
      <c r="N226" s="9">
        <v>486</v>
      </c>
      <c r="O226" s="9">
        <v>3</v>
      </c>
      <c r="P226" s="9">
        <v>6</v>
      </c>
      <c r="Q226" s="2">
        <f t="shared" si="3"/>
        <v>12</v>
      </c>
    </row>
    <row r="227" spans="1:17" ht="14.25" customHeight="1">
      <c r="A227" s="50">
        <v>226</v>
      </c>
      <c r="B227" s="9" t="s">
        <v>978</v>
      </c>
      <c r="C227" s="52" t="s">
        <v>987</v>
      </c>
      <c r="D227" s="9" t="s">
        <v>1115</v>
      </c>
      <c r="E227" s="52" t="s">
        <v>1126</v>
      </c>
      <c r="F227" s="9">
        <v>0</v>
      </c>
      <c r="G227" s="9">
        <v>259</v>
      </c>
      <c r="H227" s="9">
        <v>27</v>
      </c>
      <c r="I227" s="9">
        <v>232</v>
      </c>
      <c r="J227" s="9">
        <v>0</v>
      </c>
      <c r="K227" s="9">
        <v>0</v>
      </c>
      <c r="L227" s="9">
        <v>0</v>
      </c>
      <c r="M227" s="9">
        <v>470</v>
      </c>
      <c r="N227" s="9">
        <v>3120</v>
      </c>
      <c r="O227" s="9">
        <v>39</v>
      </c>
      <c r="P227" s="9">
        <v>45</v>
      </c>
      <c r="Q227" s="2">
        <f t="shared" si="3"/>
        <v>27</v>
      </c>
    </row>
    <row r="228" spans="1:17" ht="14.25" customHeight="1">
      <c r="A228" s="50">
        <v>227</v>
      </c>
      <c r="B228" s="9" t="s">
        <v>978</v>
      </c>
      <c r="C228" s="52" t="s">
        <v>987</v>
      </c>
      <c r="D228" s="9" t="s">
        <v>1218</v>
      </c>
      <c r="E228" s="52" t="s">
        <v>1231</v>
      </c>
      <c r="F228" s="9">
        <v>0</v>
      </c>
      <c r="G228" s="9">
        <v>284</v>
      </c>
      <c r="H228" s="9">
        <v>14</v>
      </c>
      <c r="I228" s="9">
        <v>270</v>
      </c>
      <c r="J228" s="9">
        <v>0</v>
      </c>
      <c r="K228" s="9">
        <v>0</v>
      </c>
      <c r="L228" s="9">
        <v>0</v>
      </c>
      <c r="M228" s="9">
        <v>1171</v>
      </c>
      <c r="N228" s="9">
        <v>274</v>
      </c>
      <c r="O228" s="9">
        <v>503</v>
      </c>
      <c r="P228" s="9">
        <v>288</v>
      </c>
      <c r="Q228" s="2">
        <f t="shared" si="3"/>
        <v>14</v>
      </c>
    </row>
    <row r="229" spans="1:17" ht="14.25" customHeight="1">
      <c r="A229" s="50">
        <v>228</v>
      </c>
      <c r="B229" s="9" t="s">
        <v>978</v>
      </c>
      <c r="C229" s="52" t="s">
        <v>987</v>
      </c>
      <c r="D229" s="9" t="s">
        <v>1116</v>
      </c>
      <c r="E229" s="52" t="s">
        <v>1127</v>
      </c>
      <c r="F229" s="9">
        <v>0</v>
      </c>
      <c r="G229" s="9">
        <v>849</v>
      </c>
      <c r="H229" s="9">
        <v>38</v>
      </c>
      <c r="I229" s="9">
        <v>811</v>
      </c>
      <c r="J229" s="9">
        <v>0</v>
      </c>
      <c r="K229" s="9">
        <v>0</v>
      </c>
      <c r="L229" s="9">
        <v>0</v>
      </c>
      <c r="M229" s="9">
        <v>193</v>
      </c>
      <c r="N229" s="9">
        <v>1933</v>
      </c>
      <c r="O229" s="9">
        <v>24</v>
      </c>
      <c r="P229" s="9">
        <v>29</v>
      </c>
      <c r="Q229" s="2">
        <f t="shared" si="3"/>
        <v>38</v>
      </c>
    </row>
    <row r="230" spans="1:17" ht="14.25" customHeight="1">
      <c r="A230" s="50">
        <v>229</v>
      </c>
      <c r="B230" s="9" t="s">
        <v>978</v>
      </c>
      <c r="C230" s="52" t="s">
        <v>987</v>
      </c>
      <c r="D230" s="9" t="s">
        <v>1043</v>
      </c>
      <c r="E230" s="52" t="s">
        <v>1044</v>
      </c>
      <c r="F230" s="9">
        <v>0</v>
      </c>
      <c r="G230" s="9">
        <v>426</v>
      </c>
      <c r="H230" s="9">
        <v>41</v>
      </c>
      <c r="I230" s="9">
        <v>385</v>
      </c>
      <c r="J230" s="9">
        <v>0</v>
      </c>
      <c r="K230" s="9">
        <v>0</v>
      </c>
      <c r="L230" s="9">
        <v>0</v>
      </c>
      <c r="M230" s="9">
        <v>460</v>
      </c>
      <c r="N230" s="9">
        <v>1629</v>
      </c>
      <c r="O230" s="9">
        <v>69</v>
      </c>
      <c r="P230" s="9">
        <v>48</v>
      </c>
      <c r="Q230" s="2">
        <f t="shared" si="3"/>
        <v>41</v>
      </c>
    </row>
    <row r="231" spans="1:17" ht="14.25" customHeight="1">
      <c r="A231" s="50">
        <v>230</v>
      </c>
      <c r="B231" s="9" t="s">
        <v>978</v>
      </c>
      <c r="C231" s="52" t="s">
        <v>987</v>
      </c>
      <c r="D231" s="51" t="s">
        <v>1139</v>
      </c>
      <c r="E231" s="52" t="s">
        <v>1148</v>
      </c>
      <c r="F231" s="9">
        <v>0</v>
      </c>
      <c r="G231" s="9">
        <v>222</v>
      </c>
      <c r="H231" s="9">
        <v>8</v>
      </c>
      <c r="I231" s="9">
        <v>214</v>
      </c>
      <c r="J231" s="9">
        <v>0</v>
      </c>
      <c r="K231" s="9">
        <v>0</v>
      </c>
      <c r="L231" s="9">
        <v>0</v>
      </c>
      <c r="M231" s="9">
        <v>165</v>
      </c>
      <c r="N231" s="9">
        <v>1247</v>
      </c>
      <c r="O231" s="9">
        <v>8</v>
      </c>
      <c r="P231" s="9">
        <v>15</v>
      </c>
      <c r="Q231" s="2">
        <f t="shared" si="3"/>
        <v>8</v>
      </c>
    </row>
    <row r="232" spans="1:17" ht="14.25" customHeight="1">
      <c r="A232" s="50">
        <v>231</v>
      </c>
      <c r="B232" s="9" t="s">
        <v>978</v>
      </c>
      <c r="C232" s="52" t="s">
        <v>987</v>
      </c>
      <c r="D232" s="51" t="s">
        <v>1140</v>
      </c>
      <c r="E232" s="52" t="s">
        <v>1149</v>
      </c>
      <c r="F232" s="9">
        <v>0</v>
      </c>
      <c r="G232" s="9">
        <v>143</v>
      </c>
      <c r="H232" s="9">
        <v>5</v>
      </c>
      <c r="I232" s="9">
        <v>138</v>
      </c>
      <c r="J232" s="9">
        <v>0</v>
      </c>
      <c r="K232" s="9">
        <v>0</v>
      </c>
      <c r="L232" s="9">
        <v>0</v>
      </c>
      <c r="M232" s="9">
        <v>173</v>
      </c>
      <c r="N232" s="9">
        <v>1350</v>
      </c>
      <c r="O232" s="9">
        <v>15</v>
      </c>
      <c r="P232" s="9">
        <v>15</v>
      </c>
      <c r="Q232" s="2">
        <f t="shared" si="3"/>
        <v>5</v>
      </c>
    </row>
    <row r="233" spans="1:17" ht="14.25" customHeight="1">
      <c r="A233" s="50">
        <v>232</v>
      </c>
      <c r="B233" s="51" t="s">
        <v>978</v>
      </c>
      <c r="C233" s="52" t="s">
        <v>987</v>
      </c>
      <c r="D233" s="51" t="s">
        <v>1134</v>
      </c>
      <c r="E233" s="52" t="s">
        <v>1235</v>
      </c>
      <c r="F233" s="9">
        <v>0</v>
      </c>
      <c r="G233" s="9">
        <v>303</v>
      </c>
      <c r="H233" s="9">
        <v>17</v>
      </c>
      <c r="I233" s="9">
        <v>286</v>
      </c>
      <c r="J233" s="9">
        <v>0</v>
      </c>
      <c r="K233" s="9">
        <v>0</v>
      </c>
      <c r="L233" s="9">
        <v>0</v>
      </c>
      <c r="M233" s="9">
        <v>186</v>
      </c>
      <c r="N233" s="9">
        <v>1978</v>
      </c>
      <c r="O233" s="9">
        <v>18</v>
      </c>
      <c r="P233" s="9">
        <v>27</v>
      </c>
      <c r="Q233" s="2">
        <f t="shared" si="3"/>
        <v>17</v>
      </c>
    </row>
    <row r="234" spans="1:17" ht="14.25" customHeight="1">
      <c r="A234" s="50">
        <v>233</v>
      </c>
      <c r="B234" s="9" t="s">
        <v>978</v>
      </c>
      <c r="C234" s="52" t="s">
        <v>987</v>
      </c>
      <c r="D234" s="9" t="s">
        <v>1117</v>
      </c>
      <c r="E234" s="52" t="s">
        <v>1128</v>
      </c>
      <c r="F234" s="9">
        <v>0</v>
      </c>
      <c r="G234" s="9">
        <v>889</v>
      </c>
      <c r="H234" s="9">
        <v>94</v>
      </c>
      <c r="I234" s="9">
        <v>795</v>
      </c>
      <c r="J234" s="9">
        <v>0</v>
      </c>
      <c r="K234" s="9">
        <v>0</v>
      </c>
      <c r="L234" s="9">
        <v>0</v>
      </c>
      <c r="M234" s="9">
        <v>863</v>
      </c>
      <c r="N234" s="9">
        <v>1443</v>
      </c>
      <c r="O234" s="9">
        <v>211</v>
      </c>
      <c r="P234" s="9">
        <v>157</v>
      </c>
      <c r="Q234" s="2">
        <f t="shared" si="3"/>
        <v>94</v>
      </c>
    </row>
    <row r="235" spans="1:17" ht="14.25" customHeight="1">
      <c r="A235" s="50">
        <v>234</v>
      </c>
      <c r="B235" s="9" t="s">
        <v>978</v>
      </c>
      <c r="C235" s="52" t="s">
        <v>987</v>
      </c>
      <c r="D235" s="9" t="s">
        <v>1090</v>
      </c>
      <c r="E235" s="52" t="s">
        <v>1101</v>
      </c>
      <c r="F235" s="9">
        <v>0</v>
      </c>
      <c r="G235" s="9">
        <v>119</v>
      </c>
      <c r="H235" s="9">
        <v>11</v>
      </c>
      <c r="I235" s="9">
        <v>108</v>
      </c>
      <c r="J235" s="9">
        <v>0</v>
      </c>
      <c r="K235" s="9">
        <v>0</v>
      </c>
      <c r="L235" s="9">
        <v>0</v>
      </c>
      <c r="M235" s="9">
        <v>539</v>
      </c>
      <c r="N235" s="9">
        <v>1077</v>
      </c>
      <c r="O235" s="9">
        <v>89</v>
      </c>
      <c r="P235" s="9">
        <v>85</v>
      </c>
      <c r="Q235" s="2">
        <f t="shared" si="3"/>
        <v>11</v>
      </c>
    </row>
    <row r="236" spans="1:17" ht="14.25" customHeight="1">
      <c r="A236" s="50">
        <v>235</v>
      </c>
      <c r="B236" s="9" t="s">
        <v>978</v>
      </c>
      <c r="C236" s="52" t="s">
        <v>987</v>
      </c>
      <c r="D236" s="9" t="s">
        <v>1091</v>
      </c>
      <c r="E236" s="52" t="s">
        <v>1102</v>
      </c>
      <c r="F236" s="9">
        <v>0</v>
      </c>
      <c r="G236" s="9">
        <v>493</v>
      </c>
      <c r="H236" s="9">
        <v>44</v>
      </c>
      <c r="I236" s="9">
        <v>449</v>
      </c>
      <c r="J236" s="9">
        <v>0</v>
      </c>
      <c r="K236" s="9">
        <v>0</v>
      </c>
      <c r="L236" s="9">
        <v>0</v>
      </c>
      <c r="M236" s="9">
        <v>555</v>
      </c>
      <c r="N236" s="9">
        <v>2683</v>
      </c>
      <c r="O236" s="9">
        <v>36</v>
      </c>
      <c r="P236" s="9">
        <v>34</v>
      </c>
      <c r="Q236" s="2">
        <f t="shared" si="3"/>
        <v>44</v>
      </c>
    </row>
    <row r="237" spans="1:17" ht="14.25" customHeight="1">
      <c r="A237" s="50">
        <v>236</v>
      </c>
      <c r="B237" s="9" t="s">
        <v>978</v>
      </c>
      <c r="C237" s="52" t="s">
        <v>987</v>
      </c>
      <c r="D237" s="9" t="s">
        <v>1092</v>
      </c>
      <c r="E237" s="52" t="s">
        <v>1103</v>
      </c>
      <c r="F237" s="9">
        <v>0</v>
      </c>
      <c r="G237" s="9">
        <v>459</v>
      </c>
      <c r="H237" s="9">
        <v>33</v>
      </c>
      <c r="I237" s="9">
        <v>426</v>
      </c>
      <c r="J237" s="9">
        <v>0</v>
      </c>
      <c r="K237" s="9">
        <v>0</v>
      </c>
      <c r="L237" s="9">
        <v>0</v>
      </c>
      <c r="M237" s="9">
        <v>326</v>
      </c>
      <c r="N237" s="9">
        <v>2079</v>
      </c>
      <c r="O237" s="9">
        <v>19</v>
      </c>
      <c r="P237" s="9">
        <v>22</v>
      </c>
      <c r="Q237" s="2">
        <f t="shared" si="3"/>
        <v>33</v>
      </c>
    </row>
    <row r="238" spans="1:17" ht="14.25" customHeight="1">
      <c r="A238" s="50">
        <v>237</v>
      </c>
      <c r="B238" s="9" t="s">
        <v>978</v>
      </c>
      <c r="C238" s="52" t="s">
        <v>987</v>
      </c>
      <c r="D238" s="9" t="s">
        <v>1093</v>
      </c>
      <c r="E238" s="52" t="s">
        <v>1104</v>
      </c>
      <c r="F238" s="9">
        <v>0</v>
      </c>
      <c r="G238" s="9">
        <v>321</v>
      </c>
      <c r="H238" s="9">
        <v>14</v>
      </c>
      <c r="I238" s="9">
        <v>307</v>
      </c>
      <c r="J238" s="9">
        <v>0</v>
      </c>
      <c r="K238" s="9">
        <v>0</v>
      </c>
      <c r="L238" s="9">
        <v>0</v>
      </c>
      <c r="M238" s="9">
        <v>549</v>
      </c>
      <c r="N238" s="9">
        <v>1488</v>
      </c>
      <c r="O238" s="9">
        <v>242</v>
      </c>
      <c r="P238" s="9">
        <v>62</v>
      </c>
      <c r="Q238" s="2">
        <f t="shared" si="3"/>
        <v>14</v>
      </c>
    </row>
    <row r="239" spans="1:17" ht="14.25" customHeight="1">
      <c r="A239" s="50">
        <v>238</v>
      </c>
      <c r="B239" s="9" t="s">
        <v>978</v>
      </c>
      <c r="C239" s="52" t="s">
        <v>987</v>
      </c>
      <c r="D239" s="9" t="s">
        <v>1118</v>
      </c>
      <c r="E239" s="52" t="s">
        <v>1129</v>
      </c>
      <c r="F239" s="9">
        <v>0</v>
      </c>
      <c r="G239" s="9">
        <v>74</v>
      </c>
      <c r="H239" s="9">
        <v>13</v>
      </c>
      <c r="I239" s="9">
        <v>61</v>
      </c>
      <c r="J239" s="9">
        <v>0</v>
      </c>
      <c r="K239" s="9">
        <v>0</v>
      </c>
      <c r="L239" s="9">
        <v>0</v>
      </c>
      <c r="M239" s="9">
        <v>66</v>
      </c>
      <c r="N239" s="9">
        <v>386</v>
      </c>
      <c r="O239" s="9">
        <v>7</v>
      </c>
      <c r="P239" s="9">
        <v>7</v>
      </c>
      <c r="Q239" s="2">
        <f t="shared" si="3"/>
        <v>13</v>
      </c>
    </row>
    <row r="240" spans="1:17" ht="14.25" customHeight="1">
      <c r="A240" s="50">
        <v>239</v>
      </c>
      <c r="B240" s="9" t="s">
        <v>979</v>
      </c>
      <c r="C240" s="52" t="s">
        <v>989</v>
      </c>
      <c r="D240" s="9" t="s">
        <v>981</v>
      </c>
      <c r="E240" s="52" t="s">
        <v>990</v>
      </c>
      <c r="F240" s="9">
        <v>0</v>
      </c>
      <c r="G240" s="9">
        <v>7</v>
      </c>
      <c r="H240" s="9">
        <v>2</v>
      </c>
      <c r="I240" s="9">
        <v>5</v>
      </c>
      <c r="J240" s="9">
        <v>0</v>
      </c>
      <c r="K240" s="9">
        <v>0</v>
      </c>
      <c r="L240" s="9">
        <v>0</v>
      </c>
      <c r="M240" s="9">
        <v>4</v>
      </c>
      <c r="N240" s="9">
        <v>31</v>
      </c>
      <c r="O240" s="9">
        <v>0</v>
      </c>
      <c r="P240" s="9">
        <v>4</v>
      </c>
      <c r="Q240" s="2">
        <f t="shared" si="3"/>
        <v>2</v>
      </c>
    </row>
    <row r="241" spans="1:17" ht="14.25" customHeight="1">
      <c r="A241" s="50">
        <v>240</v>
      </c>
      <c r="B241" s="51" t="s">
        <v>979</v>
      </c>
      <c r="C241" s="52" t="s">
        <v>989</v>
      </c>
      <c r="D241" s="51" t="s">
        <v>1245</v>
      </c>
      <c r="E241" s="52" t="s">
        <v>1255</v>
      </c>
      <c r="F241" s="9">
        <v>0</v>
      </c>
      <c r="G241" s="9">
        <v>2</v>
      </c>
      <c r="H241" s="9">
        <v>0</v>
      </c>
      <c r="I241" s="9">
        <v>2</v>
      </c>
      <c r="J241" s="9">
        <v>0</v>
      </c>
      <c r="K241" s="9">
        <v>0</v>
      </c>
      <c r="L241" s="9">
        <v>0</v>
      </c>
      <c r="M241" s="9">
        <v>1</v>
      </c>
      <c r="N241" s="9">
        <v>4</v>
      </c>
      <c r="O241" s="9">
        <v>0</v>
      </c>
      <c r="P241" s="9">
        <v>0</v>
      </c>
      <c r="Q241" s="2">
        <f t="shared" si="3"/>
        <v>0</v>
      </c>
    </row>
    <row r="242" spans="1:17" ht="14.25" customHeight="1">
      <c r="A242" s="50">
        <v>241</v>
      </c>
      <c r="B242" s="9" t="s">
        <v>1045</v>
      </c>
      <c r="C242" s="52" t="s">
        <v>1046</v>
      </c>
      <c r="D242" s="9" t="s">
        <v>1047</v>
      </c>
      <c r="E242" s="52" t="s">
        <v>1048</v>
      </c>
      <c r="F242" s="9">
        <v>0</v>
      </c>
      <c r="G242" s="9">
        <v>6255</v>
      </c>
      <c r="H242" s="9">
        <v>3897</v>
      </c>
      <c r="I242" s="9">
        <v>2358</v>
      </c>
      <c r="J242" s="9">
        <v>0</v>
      </c>
      <c r="K242" s="9">
        <v>0</v>
      </c>
      <c r="L242" s="9">
        <v>0</v>
      </c>
      <c r="M242" s="9">
        <v>6989</v>
      </c>
      <c r="N242" s="9">
        <v>6451</v>
      </c>
      <c r="O242" s="9">
        <v>2057</v>
      </c>
      <c r="P242" s="9">
        <v>2310</v>
      </c>
      <c r="Q242" s="2">
        <f t="shared" si="3"/>
        <v>3897</v>
      </c>
    </row>
    <row r="243" spans="1:17" ht="14.25" customHeight="1">
      <c r="A243" s="50">
        <v>242</v>
      </c>
      <c r="B243" s="9" t="s">
        <v>1049</v>
      </c>
      <c r="C243" s="52" t="s">
        <v>1050</v>
      </c>
      <c r="D243" s="9" t="s">
        <v>1094</v>
      </c>
      <c r="E243" s="52" t="s">
        <v>1105</v>
      </c>
      <c r="F243" s="9">
        <v>0</v>
      </c>
      <c r="G243" s="9">
        <v>135</v>
      </c>
      <c r="H243" s="9">
        <v>100</v>
      </c>
      <c r="I243" s="9">
        <v>35</v>
      </c>
      <c r="J243" s="9">
        <v>0</v>
      </c>
      <c r="K243" s="9">
        <v>0</v>
      </c>
      <c r="L243" s="9">
        <v>0</v>
      </c>
      <c r="M243" s="9">
        <v>114</v>
      </c>
      <c r="N243" s="9">
        <v>193</v>
      </c>
      <c r="O243" s="9">
        <v>16</v>
      </c>
      <c r="P243" s="9">
        <v>35</v>
      </c>
      <c r="Q243" s="2">
        <f t="shared" si="3"/>
        <v>100</v>
      </c>
    </row>
    <row r="244" spans="1:17" ht="14.25" customHeight="1">
      <c r="A244" s="50">
        <v>243</v>
      </c>
      <c r="B244" s="51" t="s">
        <v>1049</v>
      </c>
      <c r="C244" s="52" t="s">
        <v>1050</v>
      </c>
      <c r="D244" s="51" t="s">
        <v>1135</v>
      </c>
      <c r="E244" s="52" t="s">
        <v>1236</v>
      </c>
      <c r="F244" s="9">
        <v>0</v>
      </c>
      <c r="G244" s="9">
        <v>104</v>
      </c>
      <c r="H244" s="9">
        <v>58</v>
      </c>
      <c r="I244" s="9">
        <v>46</v>
      </c>
      <c r="J244" s="9">
        <v>0</v>
      </c>
      <c r="K244" s="9">
        <v>0</v>
      </c>
      <c r="L244" s="9">
        <v>0</v>
      </c>
      <c r="M244" s="9">
        <v>117</v>
      </c>
      <c r="N244" s="9">
        <v>144</v>
      </c>
      <c r="O244" s="9">
        <v>22</v>
      </c>
      <c r="P244" s="9">
        <v>40</v>
      </c>
      <c r="Q244" s="2">
        <f t="shared" si="3"/>
        <v>58</v>
      </c>
    </row>
    <row r="245" spans="1:17" ht="14.25" customHeight="1">
      <c r="A245" s="50">
        <v>244</v>
      </c>
      <c r="B245" s="9" t="s">
        <v>1049</v>
      </c>
      <c r="C245" s="52" t="s">
        <v>1050</v>
      </c>
      <c r="D245" s="9" t="s">
        <v>1051</v>
      </c>
      <c r="E245" s="52" t="s">
        <v>1052</v>
      </c>
      <c r="F245" s="9">
        <v>0</v>
      </c>
      <c r="G245" s="9">
        <v>91</v>
      </c>
      <c r="H245" s="9">
        <v>57</v>
      </c>
      <c r="I245" s="9">
        <v>34</v>
      </c>
      <c r="J245" s="9">
        <v>0</v>
      </c>
      <c r="K245" s="9">
        <v>0</v>
      </c>
      <c r="L245" s="9">
        <v>0</v>
      </c>
      <c r="M245" s="9">
        <v>56</v>
      </c>
      <c r="N245" s="9">
        <v>206</v>
      </c>
      <c r="O245" s="9">
        <v>11</v>
      </c>
      <c r="P245" s="9">
        <v>5</v>
      </c>
      <c r="Q245" s="2">
        <f t="shared" si="3"/>
        <v>57</v>
      </c>
    </row>
    <row r="246" spans="1:17" ht="14.25" customHeight="1">
      <c r="A246" s="50">
        <v>245</v>
      </c>
      <c r="B246" s="9" t="s">
        <v>1049</v>
      </c>
      <c r="C246" s="52" t="s">
        <v>1050</v>
      </c>
      <c r="D246" s="9" t="s">
        <v>1053</v>
      </c>
      <c r="E246" s="52" t="s">
        <v>1054</v>
      </c>
      <c r="F246" s="9">
        <v>0</v>
      </c>
      <c r="G246" s="9">
        <v>386</v>
      </c>
      <c r="H246" s="9">
        <v>156</v>
      </c>
      <c r="I246" s="9">
        <v>230</v>
      </c>
      <c r="J246" s="9">
        <v>0</v>
      </c>
      <c r="K246" s="9">
        <v>0</v>
      </c>
      <c r="L246" s="9">
        <v>0</v>
      </c>
      <c r="M246" s="9">
        <v>289</v>
      </c>
      <c r="N246" s="9">
        <v>617</v>
      </c>
      <c r="O246" s="9">
        <v>60</v>
      </c>
      <c r="P246" s="9">
        <v>94</v>
      </c>
      <c r="Q246" s="2">
        <f t="shared" si="3"/>
        <v>156</v>
      </c>
    </row>
    <row r="247" spans="1:17" ht="14.25" customHeight="1">
      <c r="A247" s="50">
        <v>246</v>
      </c>
      <c r="B247" s="9" t="s">
        <v>1049</v>
      </c>
      <c r="C247" s="52" t="s">
        <v>1050</v>
      </c>
      <c r="D247" s="9" t="s">
        <v>1055</v>
      </c>
      <c r="E247" s="52" t="s">
        <v>1056</v>
      </c>
      <c r="F247" s="9">
        <v>0</v>
      </c>
      <c r="G247" s="9">
        <v>48</v>
      </c>
      <c r="H247" s="9">
        <v>26</v>
      </c>
      <c r="I247" s="9">
        <v>22</v>
      </c>
      <c r="J247" s="9">
        <v>0</v>
      </c>
      <c r="K247" s="9">
        <v>0</v>
      </c>
      <c r="L247" s="9">
        <v>0</v>
      </c>
      <c r="M247" s="9">
        <v>26</v>
      </c>
      <c r="N247" s="9">
        <v>57</v>
      </c>
      <c r="O247" s="9">
        <v>12</v>
      </c>
      <c r="P247" s="9">
        <v>5</v>
      </c>
      <c r="Q247" s="2">
        <f t="shared" si="3"/>
        <v>26</v>
      </c>
    </row>
    <row r="248" spans="1:17" ht="14.25" customHeight="1">
      <c r="A248" s="50">
        <v>247</v>
      </c>
      <c r="B248" s="9" t="s">
        <v>1049</v>
      </c>
      <c r="C248" s="52" t="s">
        <v>1050</v>
      </c>
      <c r="D248" s="9" t="s">
        <v>1057</v>
      </c>
      <c r="E248" s="52" t="s">
        <v>1058</v>
      </c>
      <c r="F248" s="9">
        <v>0</v>
      </c>
      <c r="G248" s="9">
        <v>194</v>
      </c>
      <c r="H248" s="9">
        <v>111</v>
      </c>
      <c r="I248" s="9">
        <v>83</v>
      </c>
      <c r="J248" s="9">
        <v>0</v>
      </c>
      <c r="K248" s="9">
        <v>0</v>
      </c>
      <c r="L248" s="9">
        <v>0</v>
      </c>
      <c r="M248" s="9">
        <v>242</v>
      </c>
      <c r="N248" s="9">
        <v>140</v>
      </c>
      <c r="O248" s="9">
        <v>23</v>
      </c>
      <c r="P248" s="9">
        <v>55</v>
      </c>
      <c r="Q248" s="2">
        <f t="shared" si="3"/>
        <v>111</v>
      </c>
    </row>
    <row r="249" spans="1:17" ht="14.25" customHeight="1">
      <c r="A249" s="50">
        <v>248</v>
      </c>
      <c r="B249" s="9" t="s">
        <v>1049</v>
      </c>
      <c r="C249" s="52" t="s">
        <v>1050</v>
      </c>
      <c r="D249" s="9" t="s">
        <v>1059</v>
      </c>
      <c r="E249" s="52" t="s">
        <v>1060</v>
      </c>
      <c r="F249" s="9">
        <v>0</v>
      </c>
      <c r="G249" s="9">
        <v>214</v>
      </c>
      <c r="H249" s="9">
        <v>51</v>
      </c>
      <c r="I249" s="9">
        <v>163</v>
      </c>
      <c r="J249" s="9">
        <v>0</v>
      </c>
      <c r="K249" s="9">
        <v>0</v>
      </c>
      <c r="L249" s="9">
        <v>0</v>
      </c>
      <c r="M249" s="9">
        <v>61</v>
      </c>
      <c r="N249" s="9">
        <v>259</v>
      </c>
      <c r="O249" s="9">
        <v>4</v>
      </c>
      <c r="P249" s="9">
        <v>18</v>
      </c>
      <c r="Q249" s="2">
        <f t="shared" si="3"/>
        <v>51</v>
      </c>
    </row>
    <row r="250" spans="1:17" ht="14.25" customHeight="1">
      <c r="A250" s="50">
        <v>249</v>
      </c>
      <c r="B250" s="9" t="s">
        <v>1049</v>
      </c>
      <c r="C250" s="52" t="s">
        <v>1050</v>
      </c>
      <c r="D250" s="9" t="s">
        <v>1219</v>
      </c>
      <c r="E250" s="52" t="s">
        <v>1232</v>
      </c>
      <c r="F250" s="9">
        <v>0</v>
      </c>
      <c r="G250" s="9">
        <v>55</v>
      </c>
      <c r="H250" s="9">
        <v>28</v>
      </c>
      <c r="I250" s="9">
        <v>27</v>
      </c>
      <c r="J250" s="9">
        <v>0</v>
      </c>
      <c r="K250" s="9">
        <v>0</v>
      </c>
      <c r="L250" s="9">
        <v>0</v>
      </c>
      <c r="M250" s="9">
        <v>14</v>
      </c>
      <c r="N250" s="9">
        <v>152</v>
      </c>
      <c r="O250" s="9">
        <v>5</v>
      </c>
      <c r="P250" s="9">
        <v>4</v>
      </c>
      <c r="Q250" s="2">
        <f t="shared" si="3"/>
        <v>28</v>
      </c>
    </row>
    <row r="251" spans="1:17" ht="14.25" customHeight="1">
      <c r="A251" s="50">
        <v>250</v>
      </c>
      <c r="B251" s="9" t="s">
        <v>1049</v>
      </c>
      <c r="C251" s="52" t="s">
        <v>1050</v>
      </c>
      <c r="D251" s="9" t="s">
        <v>1061</v>
      </c>
      <c r="E251" s="52" t="s">
        <v>1062</v>
      </c>
      <c r="F251" s="9">
        <v>0</v>
      </c>
      <c r="G251" s="9">
        <v>171</v>
      </c>
      <c r="H251" s="9">
        <v>94</v>
      </c>
      <c r="I251" s="9">
        <v>77</v>
      </c>
      <c r="J251" s="9">
        <v>0</v>
      </c>
      <c r="K251" s="9">
        <v>0</v>
      </c>
      <c r="L251" s="9">
        <v>0</v>
      </c>
      <c r="M251" s="9">
        <v>77</v>
      </c>
      <c r="N251" s="9">
        <v>194</v>
      </c>
      <c r="O251" s="9">
        <v>22</v>
      </c>
      <c r="P251" s="9">
        <v>24</v>
      </c>
      <c r="Q251" s="2">
        <f t="shared" si="3"/>
        <v>94</v>
      </c>
    </row>
    <row r="252" spans="1:17" ht="14.25" customHeight="1">
      <c r="A252" s="50">
        <v>251</v>
      </c>
      <c r="B252" s="9" t="s">
        <v>1049</v>
      </c>
      <c r="C252" s="52" t="s">
        <v>1050</v>
      </c>
      <c r="D252" s="9" t="s">
        <v>1063</v>
      </c>
      <c r="E252" s="52" t="s">
        <v>1064</v>
      </c>
      <c r="F252" s="9">
        <v>0</v>
      </c>
      <c r="G252" s="9">
        <v>63</v>
      </c>
      <c r="H252" s="9">
        <v>29</v>
      </c>
      <c r="I252" s="9">
        <v>34</v>
      </c>
      <c r="J252" s="9">
        <v>0</v>
      </c>
      <c r="K252" s="9">
        <v>0</v>
      </c>
      <c r="L252" s="9">
        <v>0</v>
      </c>
      <c r="M252" s="9">
        <v>43</v>
      </c>
      <c r="N252" s="9">
        <v>75</v>
      </c>
      <c r="O252" s="9">
        <v>9</v>
      </c>
      <c r="P252" s="9">
        <v>16</v>
      </c>
      <c r="Q252" s="2">
        <f t="shared" si="3"/>
        <v>29</v>
      </c>
    </row>
    <row r="253" spans="1:17" ht="14.25" customHeight="1">
      <c r="A253" s="50">
        <v>252</v>
      </c>
      <c r="B253" s="9" t="s">
        <v>1049</v>
      </c>
      <c r="C253" s="52" t="s">
        <v>1050</v>
      </c>
      <c r="D253" s="9" t="s">
        <v>1095</v>
      </c>
      <c r="E253" s="52" t="s">
        <v>1106</v>
      </c>
      <c r="F253" s="9">
        <v>0</v>
      </c>
      <c r="G253" s="9">
        <v>66</v>
      </c>
      <c r="H253" s="9">
        <v>51</v>
      </c>
      <c r="I253" s="9">
        <v>15</v>
      </c>
      <c r="J253" s="9">
        <v>0</v>
      </c>
      <c r="K253" s="9">
        <v>0</v>
      </c>
      <c r="L253" s="9">
        <v>0</v>
      </c>
      <c r="M253" s="9">
        <v>28</v>
      </c>
      <c r="N253" s="9">
        <v>158</v>
      </c>
      <c r="O253" s="9">
        <v>9</v>
      </c>
      <c r="P253" s="9">
        <v>4</v>
      </c>
      <c r="Q253" s="2">
        <f t="shared" si="3"/>
        <v>51</v>
      </c>
    </row>
    <row r="254" spans="1:17" ht="14.25" customHeight="1">
      <c r="A254" s="50">
        <v>253</v>
      </c>
      <c r="B254" s="9" t="s">
        <v>1049</v>
      </c>
      <c r="C254" s="52" t="s">
        <v>1050</v>
      </c>
      <c r="D254" s="9" t="s">
        <v>1119</v>
      </c>
      <c r="E254" s="52" t="s">
        <v>1130</v>
      </c>
      <c r="F254" s="9">
        <v>0</v>
      </c>
      <c r="G254" s="9">
        <v>12</v>
      </c>
      <c r="H254" s="9">
        <v>6</v>
      </c>
      <c r="I254" s="9">
        <v>6</v>
      </c>
      <c r="J254" s="9">
        <v>0</v>
      </c>
      <c r="K254" s="9">
        <v>0</v>
      </c>
      <c r="L254" s="9">
        <v>0</v>
      </c>
      <c r="M254" s="9">
        <v>7</v>
      </c>
      <c r="N254" s="9">
        <v>15</v>
      </c>
      <c r="O254" s="9">
        <v>1</v>
      </c>
      <c r="P254" s="9">
        <v>3</v>
      </c>
      <c r="Q254" s="2">
        <f t="shared" si="3"/>
        <v>6</v>
      </c>
    </row>
    <row r="255" spans="1:17" ht="14.25" customHeight="1">
      <c r="A255" s="50">
        <v>254</v>
      </c>
      <c r="B255" s="51" t="s">
        <v>1049</v>
      </c>
      <c r="C255" s="52" t="s">
        <v>1050</v>
      </c>
      <c r="D255" s="51" t="s">
        <v>1198</v>
      </c>
      <c r="E255" s="52" t="s">
        <v>1204</v>
      </c>
      <c r="F255" s="9">
        <v>0</v>
      </c>
      <c r="G255" s="9">
        <v>1</v>
      </c>
      <c r="H255" s="9">
        <v>1</v>
      </c>
      <c r="I255" s="9">
        <v>0</v>
      </c>
      <c r="J255" s="9">
        <v>0</v>
      </c>
      <c r="K255" s="9">
        <v>0</v>
      </c>
      <c r="L255" s="9">
        <v>0</v>
      </c>
      <c r="M255" s="9">
        <v>0</v>
      </c>
      <c r="N255" s="9">
        <v>1</v>
      </c>
      <c r="O255" s="9">
        <v>0</v>
      </c>
      <c r="P255" s="9">
        <v>0</v>
      </c>
      <c r="Q255" s="2">
        <f t="shared" si="3"/>
        <v>1</v>
      </c>
    </row>
    <row r="256" spans="1:17" ht="14.25" customHeight="1">
      <c r="A256" s="50">
        <v>255</v>
      </c>
      <c r="B256" s="9" t="s">
        <v>1049</v>
      </c>
      <c r="C256" s="52" t="s">
        <v>1050</v>
      </c>
      <c r="D256" s="9" t="s">
        <v>1065</v>
      </c>
      <c r="E256" s="52" t="s">
        <v>1066</v>
      </c>
      <c r="F256" s="9">
        <v>0</v>
      </c>
      <c r="G256" s="9">
        <v>69</v>
      </c>
      <c r="H256" s="9">
        <v>43</v>
      </c>
      <c r="I256" s="9">
        <v>26</v>
      </c>
      <c r="J256" s="9">
        <v>0</v>
      </c>
      <c r="K256" s="9">
        <v>0</v>
      </c>
      <c r="L256" s="9">
        <v>0</v>
      </c>
      <c r="M256" s="9">
        <v>44</v>
      </c>
      <c r="N256" s="9">
        <v>105</v>
      </c>
      <c r="O256" s="9">
        <v>9</v>
      </c>
      <c r="P256" s="9">
        <v>13</v>
      </c>
      <c r="Q256" s="2">
        <f t="shared" si="3"/>
        <v>43</v>
      </c>
    </row>
    <row r="257" spans="1:17" ht="14.25" customHeight="1">
      <c r="A257" s="50">
        <v>256</v>
      </c>
      <c r="B257" s="9" t="s">
        <v>1049</v>
      </c>
      <c r="C257" s="52" t="s">
        <v>1050</v>
      </c>
      <c r="D257" s="9" t="s">
        <v>1067</v>
      </c>
      <c r="E257" s="52" t="s">
        <v>1068</v>
      </c>
      <c r="F257" s="9">
        <v>0</v>
      </c>
      <c r="G257" s="9">
        <v>128</v>
      </c>
      <c r="H257" s="9">
        <v>71</v>
      </c>
      <c r="I257" s="9">
        <v>57</v>
      </c>
      <c r="J257" s="9">
        <v>0</v>
      </c>
      <c r="K257" s="9">
        <v>0</v>
      </c>
      <c r="L257" s="9">
        <v>0</v>
      </c>
      <c r="M257" s="9">
        <v>314</v>
      </c>
      <c r="N257" s="9">
        <v>58</v>
      </c>
      <c r="O257" s="9">
        <v>47</v>
      </c>
      <c r="P257" s="9">
        <v>52</v>
      </c>
      <c r="Q257" s="2">
        <f t="shared" si="3"/>
        <v>71</v>
      </c>
    </row>
    <row r="258" spans="1:17" ht="14.25" customHeight="1">
      <c r="A258" s="50">
        <v>257</v>
      </c>
      <c r="B258" s="9" t="s">
        <v>1049</v>
      </c>
      <c r="C258" s="52" t="s">
        <v>1050</v>
      </c>
      <c r="D258" s="9" t="s">
        <v>1096</v>
      </c>
      <c r="E258" s="52" t="s">
        <v>1107</v>
      </c>
      <c r="F258" s="9">
        <v>0</v>
      </c>
      <c r="G258" s="9">
        <v>65</v>
      </c>
      <c r="H258" s="9">
        <v>46</v>
      </c>
      <c r="I258" s="9">
        <v>19</v>
      </c>
      <c r="J258" s="9">
        <v>0</v>
      </c>
      <c r="K258" s="9">
        <v>0</v>
      </c>
      <c r="L258" s="9">
        <v>0</v>
      </c>
      <c r="M258" s="9">
        <v>78</v>
      </c>
      <c r="N258" s="9">
        <v>32</v>
      </c>
      <c r="O258" s="9">
        <v>23</v>
      </c>
      <c r="P258" s="9">
        <v>18</v>
      </c>
      <c r="Q258" s="2">
        <f t="shared" si="3"/>
        <v>46</v>
      </c>
    </row>
    <row r="259" spans="1:17" ht="14.25" customHeight="1">
      <c r="A259" s="50">
        <v>258</v>
      </c>
      <c r="B259" s="9" t="s">
        <v>1049</v>
      </c>
      <c r="C259" s="52" t="s">
        <v>1050</v>
      </c>
      <c r="D259" s="9" t="s">
        <v>1069</v>
      </c>
      <c r="E259" s="52" t="s">
        <v>1070</v>
      </c>
      <c r="F259" s="9">
        <v>0</v>
      </c>
      <c r="G259" s="9">
        <v>187</v>
      </c>
      <c r="H259" s="9">
        <v>101</v>
      </c>
      <c r="I259" s="9">
        <v>86</v>
      </c>
      <c r="J259" s="9">
        <v>0</v>
      </c>
      <c r="K259" s="9">
        <v>0</v>
      </c>
      <c r="L259" s="9">
        <v>0</v>
      </c>
      <c r="M259" s="9">
        <v>211</v>
      </c>
      <c r="N259" s="9">
        <v>286</v>
      </c>
      <c r="O259" s="9">
        <v>65</v>
      </c>
      <c r="P259" s="9">
        <v>49</v>
      </c>
      <c r="Q259" s="2">
        <f t="shared" ref="Q259:Q322" si="4">H259-L259</f>
        <v>101</v>
      </c>
    </row>
    <row r="260" spans="1:17" ht="14.25" customHeight="1">
      <c r="A260" s="50">
        <v>259</v>
      </c>
      <c r="B260" s="9" t="s">
        <v>1049</v>
      </c>
      <c r="C260" s="52" t="s">
        <v>1050</v>
      </c>
      <c r="D260" s="9" t="s">
        <v>1071</v>
      </c>
      <c r="E260" s="52" t="s">
        <v>1072</v>
      </c>
      <c r="F260" s="9">
        <v>0</v>
      </c>
      <c r="G260" s="9">
        <v>137</v>
      </c>
      <c r="H260" s="9">
        <v>92</v>
      </c>
      <c r="I260" s="9">
        <v>45</v>
      </c>
      <c r="J260" s="9">
        <v>0</v>
      </c>
      <c r="K260" s="9">
        <v>0</v>
      </c>
      <c r="L260" s="9">
        <v>0</v>
      </c>
      <c r="M260" s="9">
        <v>107</v>
      </c>
      <c r="N260" s="9">
        <v>270</v>
      </c>
      <c r="O260" s="9">
        <v>40</v>
      </c>
      <c r="P260" s="9">
        <v>34</v>
      </c>
      <c r="Q260" s="2">
        <f t="shared" si="4"/>
        <v>92</v>
      </c>
    </row>
    <row r="261" spans="1:17" ht="14.25" customHeight="1">
      <c r="A261" s="50">
        <v>260</v>
      </c>
      <c r="B261" s="9" t="s">
        <v>1049</v>
      </c>
      <c r="C261" s="52" t="s">
        <v>1050</v>
      </c>
      <c r="D261" s="9" t="s">
        <v>1073</v>
      </c>
      <c r="E261" s="52" t="s">
        <v>1074</v>
      </c>
      <c r="F261" s="9">
        <v>0</v>
      </c>
      <c r="G261" s="9">
        <v>394</v>
      </c>
      <c r="H261" s="9">
        <v>314</v>
      </c>
      <c r="I261" s="9">
        <v>80</v>
      </c>
      <c r="J261" s="9">
        <v>0</v>
      </c>
      <c r="K261" s="9">
        <v>0</v>
      </c>
      <c r="L261" s="9">
        <v>0</v>
      </c>
      <c r="M261" s="9">
        <v>114</v>
      </c>
      <c r="N261" s="9">
        <v>480</v>
      </c>
      <c r="O261" s="9">
        <v>24</v>
      </c>
      <c r="P261" s="9">
        <v>35</v>
      </c>
      <c r="Q261" s="2">
        <f t="shared" si="4"/>
        <v>314</v>
      </c>
    </row>
    <row r="262" spans="1:17" ht="14.25" customHeight="1">
      <c r="A262" s="50">
        <v>261</v>
      </c>
      <c r="B262" s="51" t="s">
        <v>1049</v>
      </c>
      <c r="C262" s="52" t="s">
        <v>1050</v>
      </c>
      <c r="D262" s="51" t="s">
        <v>1136</v>
      </c>
      <c r="E262" s="52" t="s">
        <v>1237</v>
      </c>
      <c r="F262" s="9">
        <v>0</v>
      </c>
      <c r="G262" s="9">
        <v>199</v>
      </c>
      <c r="H262" s="9">
        <v>90</v>
      </c>
      <c r="I262" s="9">
        <v>109</v>
      </c>
      <c r="J262" s="9">
        <v>0</v>
      </c>
      <c r="K262" s="9">
        <v>0</v>
      </c>
      <c r="L262" s="9">
        <v>0</v>
      </c>
      <c r="M262" s="9">
        <v>55</v>
      </c>
      <c r="N262" s="9">
        <v>208</v>
      </c>
      <c r="O262" s="9">
        <v>8</v>
      </c>
      <c r="P262" s="9">
        <v>22</v>
      </c>
      <c r="Q262" s="2">
        <f t="shared" si="4"/>
        <v>90</v>
      </c>
    </row>
    <row r="263" spans="1:17" ht="14.25" customHeight="1">
      <c r="A263" s="50">
        <v>262</v>
      </c>
      <c r="B263" s="9" t="s">
        <v>1049</v>
      </c>
      <c r="C263" s="52" t="s">
        <v>1050</v>
      </c>
      <c r="D263" s="9" t="s">
        <v>1275</v>
      </c>
      <c r="E263" s="52" t="s">
        <v>1277</v>
      </c>
      <c r="F263" s="53">
        <v>0</v>
      </c>
      <c r="G263" s="9">
        <v>5</v>
      </c>
      <c r="H263" s="9">
        <v>3</v>
      </c>
      <c r="I263" s="9">
        <v>2</v>
      </c>
      <c r="J263" s="53">
        <v>0</v>
      </c>
      <c r="K263" s="9">
        <v>0</v>
      </c>
      <c r="L263" s="9">
        <v>0</v>
      </c>
      <c r="M263" s="9">
        <v>2</v>
      </c>
      <c r="N263" s="9">
        <v>13</v>
      </c>
      <c r="O263" s="9">
        <v>0</v>
      </c>
      <c r="P263" s="9">
        <v>1</v>
      </c>
      <c r="Q263" s="2">
        <f t="shared" si="4"/>
        <v>3</v>
      </c>
    </row>
    <row r="264" spans="1:17" ht="14.25" customHeight="1">
      <c r="A264" s="50">
        <v>263</v>
      </c>
      <c r="B264" s="9" t="s">
        <v>1049</v>
      </c>
      <c r="C264" s="52" t="s">
        <v>1050</v>
      </c>
      <c r="D264" s="9" t="s">
        <v>1075</v>
      </c>
      <c r="E264" s="52" t="s">
        <v>1076</v>
      </c>
      <c r="F264" s="9">
        <v>0</v>
      </c>
      <c r="G264" s="9">
        <v>84</v>
      </c>
      <c r="H264" s="9">
        <v>35</v>
      </c>
      <c r="I264" s="9">
        <v>49</v>
      </c>
      <c r="J264" s="9">
        <v>0</v>
      </c>
      <c r="K264" s="9">
        <v>0</v>
      </c>
      <c r="L264" s="9">
        <v>0</v>
      </c>
      <c r="M264" s="9">
        <v>18</v>
      </c>
      <c r="N264" s="9">
        <v>81</v>
      </c>
      <c r="O264" s="9">
        <v>3</v>
      </c>
      <c r="P264" s="9">
        <v>3</v>
      </c>
      <c r="Q264" s="2">
        <f t="shared" si="4"/>
        <v>35</v>
      </c>
    </row>
    <row r="265" spans="1:17" ht="14.25" customHeight="1">
      <c r="A265" s="50">
        <v>264</v>
      </c>
      <c r="B265" s="9" t="s">
        <v>1049</v>
      </c>
      <c r="C265" s="52" t="s">
        <v>1050</v>
      </c>
      <c r="D265" s="9" t="s">
        <v>1077</v>
      </c>
      <c r="E265" s="52" t="s">
        <v>1078</v>
      </c>
      <c r="F265" s="9">
        <v>0</v>
      </c>
      <c r="G265" s="9">
        <v>199</v>
      </c>
      <c r="H265" s="9">
        <v>190</v>
      </c>
      <c r="I265" s="9">
        <v>9</v>
      </c>
      <c r="J265" s="9">
        <v>0</v>
      </c>
      <c r="K265" s="9">
        <v>0</v>
      </c>
      <c r="L265" s="9">
        <v>0</v>
      </c>
      <c r="M265" s="9">
        <v>29</v>
      </c>
      <c r="N265" s="9">
        <v>40</v>
      </c>
      <c r="O265" s="9">
        <v>7</v>
      </c>
      <c r="P265" s="9">
        <v>11</v>
      </c>
      <c r="Q265" s="2">
        <f t="shared" si="4"/>
        <v>190</v>
      </c>
    </row>
    <row r="266" spans="1:17" ht="14.25" customHeight="1">
      <c r="A266" s="50">
        <v>265</v>
      </c>
      <c r="B266" s="51" t="s">
        <v>1155</v>
      </c>
      <c r="C266" s="52" t="s">
        <v>1164</v>
      </c>
      <c r="D266" s="51" t="s">
        <v>1156</v>
      </c>
      <c r="E266" s="52" t="s">
        <v>1164</v>
      </c>
      <c r="F266" s="9">
        <v>0</v>
      </c>
      <c r="G266" s="9">
        <v>47</v>
      </c>
      <c r="H266" s="9">
        <v>25</v>
      </c>
      <c r="I266" s="9">
        <v>22</v>
      </c>
      <c r="J266" s="9">
        <v>0</v>
      </c>
      <c r="K266" s="9">
        <v>0</v>
      </c>
      <c r="L266" s="9">
        <v>0</v>
      </c>
      <c r="M266" s="9">
        <v>16</v>
      </c>
      <c r="N266" s="9">
        <v>109</v>
      </c>
      <c r="O266" s="9">
        <v>4</v>
      </c>
      <c r="P266" s="9">
        <v>11</v>
      </c>
      <c r="Q266" s="2">
        <f t="shared" si="4"/>
        <v>25</v>
      </c>
    </row>
    <row r="267" spans="1:17" ht="14.25" customHeight="1">
      <c r="A267" s="50">
        <v>266</v>
      </c>
      <c r="B267" s="9" t="s">
        <v>1180</v>
      </c>
      <c r="C267" s="52" t="s">
        <v>1191</v>
      </c>
      <c r="D267" s="9" t="s">
        <v>1181</v>
      </c>
      <c r="E267" s="52" t="s">
        <v>1191</v>
      </c>
      <c r="F267" s="9">
        <v>0</v>
      </c>
      <c r="G267" s="9">
        <v>2207</v>
      </c>
      <c r="H267" s="9">
        <v>1883</v>
      </c>
      <c r="I267" s="9">
        <v>324</v>
      </c>
      <c r="J267" s="9">
        <v>0</v>
      </c>
      <c r="K267" s="9">
        <v>0</v>
      </c>
      <c r="L267" s="9">
        <v>0</v>
      </c>
      <c r="M267" s="9">
        <v>6802</v>
      </c>
      <c r="N267" s="9">
        <v>953</v>
      </c>
      <c r="O267" s="9">
        <v>1109</v>
      </c>
      <c r="P267" s="9">
        <v>1561</v>
      </c>
      <c r="Q267" s="2">
        <f t="shared" si="4"/>
        <v>1883</v>
      </c>
    </row>
    <row r="268" spans="1:17" ht="14.25" customHeight="1">
      <c r="A268" s="50">
        <v>267</v>
      </c>
      <c r="B268" s="9" t="s">
        <v>1182</v>
      </c>
      <c r="C268" s="52" t="s">
        <v>1192</v>
      </c>
      <c r="D268" s="9" t="s">
        <v>1183</v>
      </c>
      <c r="E268" s="52" t="s">
        <v>1193</v>
      </c>
      <c r="F268" s="9">
        <v>0</v>
      </c>
      <c r="G268" s="9">
        <v>5</v>
      </c>
      <c r="H268" s="9">
        <v>4</v>
      </c>
      <c r="I268" s="9">
        <v>1</v>
      </c>
      <c r="J268" s="9">
        <v>0</v>
      </c>
      <c r="K268" s="9">
        <v>0</v>
      </c>
      <c r="L268" s="9">
        <v>0</v>
      </c>
      <c r="M268" s="9">
        <v>8</v>
      </c>
      <c r="N268" s="9">
        <v>15</v>
      </c>
      <c r="O268" s="9">
        <v>0</v>
      </c>
      <c r="P268" s="9">
        <v>4</v>
      </c>
      <c r="Q268" s="2">
        <f t="shared" si="4"/>
        <v>4</v>
      </c>
    </row>
    <row r="269" spans="1:17" ht="14.25" customHeight="1">
      <c r="A269" s="50">
        <v>268</v>
      </c>
      <c r="B269" s="9" t="s">
        <v>1206</v>
      </c>
      <c r="C269" s="52" t="s">
        <v>1209</v>
      </c>
      <c r="D269" s="9" t="s">
        <v>1207</v>
      </c>
      <c r="E269" s="52" t="s">
        <v>1209</v>
      </c>
      <c r="F269" s="9">
        <v>0</v>
      </c>
      <c r="G269" s="9">
        <v>42003</v>
      </c>
      <c r="H269" s="9">
        <v>34484</v>
      </c>
      <c r="I269" s="9">
        <v>7519</v>
      </c>
      <c r="J269" s="9">
        <v>0</v>
      </c>
      <c r="K269" s="9">
        <v>0</v>
      </c>
      <c r="L269" s="9">
        <v>20368</v>
      </c>
      <c r="M269" s="9">
        <v>55432</v>
      </c>
      <c r="N269" s="9">
        <v>107149</v>
      </c>
      <c r="O269" s="9">
        <v>10857</v>
      </c>
      <c r="P269" s="9">
        <v>16274</v>
      </c>
      <c r="Q269" s="2">
        <f t="shared" si="4"/>
        <v>14116</v>
      </c>
    </row>
    <row r="270" spans="1:17" ht="14.25" customHeight="1">
      <c r="A270" s="50">
        <v>269</v>
      </c>
      <c r="B270" s="9" t="s">
        <v>1286</v>
      </c>
      <c r="C270" s="52" t="s">
        <v>1288</v>
      </c>
      <c r="D270" s="51" t="s">
        <v>1287</v>
      </c>
      <c r="E270" s="52" t="s">
        <v>1289</v>
      </c>
      <c r="F270" s="53">
        <v>0</v>
      </c>
      <c r="G270" s="9">
        <v>6192</v>
      </c>
      <c r="H270" s="9">
        <v>6192</v>
      </c>
      <c r="I270" s="9">
        <v>0</v>
      </c>
      <c r="J270" s="53">
        <v>0</v>
      </c>
      <c r="K270" s="9">
        <v>0</v>
      </c>
      <c r="L270" s="9">
        <v>6192</v>
      </c>
      <c r="M270" s="9">
        <v>0</v>
      </c>
      <c r="N270" s="9">
        <v>1681</v>
      </c>
      <c r="O270" s="9">
        <v>0</v>
      </c>
      <c r="P270" s="9">
        <v>0</v>
      </c>
      <c r="Q270" s="2">
        <f t="shared" si="4"/>
        <v>0</v>
      </c>
    </row>
    <row r="271" spans="1:17" ht="14.25" customHeight="1">
      <c r="A271" s="50">
        <v>270</v>
      </c>
      <c r="B271" s="51" t="s">
        <v>1305</v>
      </c>
      <c r="C271" s="52" t="s">
        <v>1315</v>
      </c>
      <c r="D271" s="9" t="s">
        <v>1000</v>
      </c>
      <c r="E271" s="52" t="s">
        <v>1298</v>
      </c>
      <c r="F271" s="9">
        <v>0</v>
      </c>
      <c r="G271" s="9">
        <v>25258</v>
      </c>
      <c r="H271" s="9">
        <v>22941</v>
      </c>
      <c r="I271" s="9">
        <v>2317</v>
      </c>
      <c r="J271" s="9">
        <v>0</v>
      </c>
      <c r="K271" s="9">
        <v>0</v>
      </c>
      <c r="L271" s="9">
        <v>0</v>
      </c>
      <c r="M271" s="9">
        <v>83093</v>
      </c>
      <c r="N271" s="9">
        <v>110904</v>
      </c>
      <c r="O271" s="9">
        <v>38519</v>
      </c>
      <c r="P271" s="9">
        <v>15840</v>
      </c>
      <c r="Q271" s="2">
        <f t="shared" si="4"/>
        <v>22941</v>
      </c>
    </row>
    <row r="272" spans="1:17" ht="14.25" customHeight="1">
      <c r="A272" s="50">
        <v>271</v>
      </c>
      <c r="B272" s="9" t="s">
        <v>186</v>
      </c>
      <c r="C272" s="52" t="s">
        <v>700</v>
      </c>
      <c r="D272" s="9" t="s">
        <v>187</v>
      </c>
      <c r="E272" s="52" t="s">
        <v>701</v>
      </c>
      <c r="F272" s="9">
        <v>0</v>
      </c>
      <c r="G272" s="9">
        <v>3943</v>
      </c>
      <c r="H272" s="9">
        <v>2457</v>
      </c>
      <c r="I272" s="9">
        <v>1486</v>
      </c>
      <c r="J272" s="9">
        <v>0</v>
      </c>
      <c r="K272" s="9">
        <v>0</v>
      </c>
      <c r="L272" s="9">
        <v>0</v>
      </c>
      <c r="M272" s="9">
        <v>14069</v>
      </c>
      <c r="N272" s="9">
        <v>12200</v>
      </c>
      <c r="O272" s="9">
        <v>3284</v>
      </c>
      <c r="P272" s="9">
        <v>3988</v>
      </c>
      <c r="Q272" s="2">
        <f t="shared" si="4"/>
        <v>2457</v>
      </c>
    </row>
    <row r="273" spans="1:17" ht="14.25" customHeight="1">
      <c r="A273" s="50">
        <v>272</v>
      </c>
      <c r="B273" s="51" t="s">
        <v>186</v>
      </c>
      <c r="C273" s="52" t="s">
        <v>700</v>
      </c>
      <c r="D273" s="51" t="s">
        <v>1145</v>
      </c>
      <c r="E273" s="52" t="s">
        <v>1151</v>
      </c>
      <c r="F273" s="9">
        <v>0</v>
      </c>
      <c r="G273" s="9">
        <v>91</v>
      </c>
      <c r="H273" s="9">
        <v>91</v>
      </c>
      <c r="I273" s="9">
        <v>0</v>
      </c>
      <c r="J273" s="9">
        <v>0</v>
      </c>
      <c r="K273" s="9">
        <v>0</v>
      </c>
      <c r="L273" s="9">
        <v>91</v>
      </c>
      <c r="M273" s="9">
        <v>0</v>
      </c>
      <c r="N273" s="9">
        <v>726</v>
      </c>
      <c r="O273" s="9">
        <v>0</v>
      </c>
      <c r="P273" s="9">
        <v>0</v>
      </c>
      <c r="Q273" s="2">
        <f t="shared" si="4"/>
        <v>0</v>
      </c>
    </row>
    <row r="274" spans="1:17" ht="14.25" customHeight="1">
      <c r="A274" s="50">
        <v>273</v>
      </c>
      <c r="B274" s="9" t="s">
        <v>188</v>
      </c>
      <c r="C274" s="52" t="s">
        <v>702</v>
      </c>
      <c r="D274" s="9" t="s">
        <v>189</v>
      </c>
      <c r="E274" s="52" t="s">
        <v>703</v>
      </c>
      <c r="F274" s="9">
        <v>0</v>
      </c>
      <c r="G274" s="9">
        <v>7</v>
      </c>
      <c r="H274" s="9">
        <v>0</v>
      </c>
      <c r="I274" s="9">
        <v>7</v>
      </c>
      <c r="J274" s="9">
        <v>0</v>
      </c>
      <c r="K274" s="9">
        <v>0</v>
      </c>
      <c r="L274" s="9">
        <v>0</v>
      </c>
      <c r="M274" s="9">
        <v>1</v>
      </c>
      <c r="N274" s="9">
        <v>0</v>
      </c>
      <c r="O274" s="9">
        <v>1</v>
      </c>
      <c r="P274" s="9">
        <v>0</v>
      </c>
      <c r="Q274" s="2">
        <f t="shared" si="4"/>
        <v>0</v>
      </c>
    </row>
    <row r="275" spans="1:17" ht="14.25" customHeight="1">
      <c r="A275" s="50">
        <v>274</v>
      </c>
      <c r="B275" s="51" t="s">
        <v>188</v>
      </c>
      <c r="C275" s="52" t="s">
        <v>702</v>
      </c>
      <c r="D275" s="51" t="s">
        <v>131</v>
      </c>
      <c r="E275" s="52" t="s">
        <v>647</v>
      </c>
      <c r="F275" s="9">
        <v>0</v>
      </c>
      <c r="G275" s="9">
        <v>7844</v>
      </c>
      <c r="H275" s="9">
        <v>5482</v>
      </c>
      <c r="I275" s="9">
        <v>2362</v>
      </c>
      <c r="J275" s="9">
        <v>0</v>
      </c>
      <c r="K275" s="9">
        <v>0</v>
      </c>
      <c r="L275" s="9">
        <v>0</v>
      </c>
      <c r="M275" s="9">
        <v>14558</v>
      </c>
      <c r="N275" s="9">
        <v>15305</v>
      </c>
      <c r="O275" s="9">
        <v>3782</v>
      </c>
      <c r="P275" s="9">
        <v>4390</v>
      </c>
      <c r="Q275" s="2">
        <f t="shared" si="4"/>
        <v>5482</v>
      </c>
    </row>
    <row r="276" spans="1:17" ht="14.25" customHeight="1">
      <c r="A276" s="50">
        <v>275</v>
      </c>
      <c r="B276" s="9" t="s">
        <v>190</v>
      </c>
      <c r="C276" s="52" t="s">
        <v>704</v>
      </c>
      <c r="D276" s="9" t="s">
        <v>191</v>
      </c>
      <c r="E276" s="52" t="s">
        <v>705</v>
      </c>
      <c r="F276" s="9">
        <v>0</v>
      </c>
      <c r="G276" s="9">
        <v>341</v>
      </c>
      <c r="H276" s="9">
        <v>89</v>
      </c>
      <c r="I276" s="9">
        <v>252</v>
      </c>
      <c r="J276" s="9">
        <v>0</v>
      </c>
      <c r="K276" s="9">
        <v>0</v>
      </c>
      <c r="L276" s="9">
        <v>0</v>
      </c>
      <c r="M276" s="9">
        <v>24</v>
      </c>
      <c r="N276" s="9">
        <v>172</v>
      </c>
      <c r="O276" s="9">
        <v>0</v>
      </c>
      <c r="P276" s="9">
        <v>4</v>
      </c>
      <c r="Q276" s="2">
        <f t="shared" si="4"/>
        <v>89</v>
      </c>
    </row>
    <row r="277" spans="1:17" ht="14.25" customHeight="1">
      <c r="A277" s="50">
        <v>276</v>
      </c>
      <c r="B277" s="51" t="s">
        <v>1334</v>
      </c>
      <c r="C277" s="52" t="s">
        <v>1341</v>
      </c>
      <c r="D277" s="51" t="s">
        <v>1335</v>
      </c>
      <c r="E277" s="52" t="s">
        <v>1342</v>
      </c>
      <c r="F277" s="9">
        <v>0</v>
      </c>
      <c r="G277" s="9">
        <v>0</v>
      </c>
      <c r="H277" s="9">
        <v>0</v>
      </c>
      <c r="I277" s="9">
        <v>0</v>
      </c>
      <c r="J277" s="9">
        <v>0</v>
      </c>
      <c r="K277" s="9">
        <v>0</v>
      </c>
      <c r="L277" s="9">
        <v>0</v>
      </c>
      <c r="M277" s="9">
        <v>1</v>
      </c>
      <c r="N277" s="9">
        <v>0</v>
      </c>
      <c r="O277" s="9">
        <v>0</v>
      </c>
      <c r="P277" s="9">
        <v>0</v>
      </c>
      <c r="Q277" s="2">
        <f t="shared" si="4"/>
        <v>0</v>
      </c>
    </row>
    <row r="278" spans="1:17" ht="14.25" customHeight="1">
      <c r="A278" s="50">
        <v>277</v>
      </c>
      <c r="B278" s="9" t="s">
        <v>484</v>
      </c>
      <c r="C278" s="52" t="s">
        <v>706</v>
      </c>
      <c r="D278" s="9" t="s">
        <v>485</v>
      </c>
      <c r="E278" s="52" t="s">
        <v>707</v>
      </c>
      <c r="F278" s="9">
        <v>0</v>
      </c>
      <c r="G278" s="9">
        <v>597</v>
      </c>
      <c r="H278" s="9">
        <v>253</v>
      </c>
      <c r="I278" s="9">
        <v>344</v>
      </c>
      <c r="J278" s="9">
        <v>0</v>
      </c>
      <c r="K278" s="9">
        <v>0</v>
      </c>
      <c r="L278" s="9">
        <v>0</v>
      </c>
      <c r="M278" s="9">
        <v>237</v>
      </c>
      <c r="N278" s="9">
        <v>553</v>
      </c>
      <c r="O278" s="9">
        <v>51</v>
      </c>
      <c r="P278" s="9">
        <v>75</v>
      </c>
      <c r="Q278" s="2">
        <f t="shared" si="4"/>
        <v>253</v>
      </c>
    </row>
    <row r="279" spans="1:17" ht="14.25" customHeight="1">
      <c r="A279" s="50">
        <v>278</v>
      </c>
      <c r="B279" s="9" t="s">
        <v>192</v>
      </c>
      <c r="C279" s="52" t="s">
        <v>708</v>
      </c>
      <c r="D279" s="9" t="s">
        <v>193</v>
      </c>
      <c r="E279" s="52" t="s">
        <v>709</v>
      </c>
      <c r="F279" s="9">
        <v>0</v>
      </c>
      <c r="G279" s="9">
        <v>7205</v>
      </c>
      <c r="H279" s="9">
        <v>4984</v>
      </c>
      <c r="I279" s="9">
        <v>2221</v>
      </c>
      <c r="J279" s="9">
        <v>0</v>
      </c>
      <c r="K279" s="9">
        <v>0</v>
      </c>
      <c r="L279" s="9">
        <v>0</v>
      </c>
      <c r="M279" s="9">
        <v>13675</v>
      </c>
      <c r="N279" s="9">
        <v>14972</v>
      </c>
      <c r="O279" s="9">
        <v>2932</v>
      </c>
      <c r="P279" s="9">
        <v>4685</v>
      </c>
      <c r="Q279" s="2">
        <f t="shared" si="4"/>
        <v>4984</v>
      </c>
    </row>
    <row r="280" spans="1:17" ht="14.25" customHeight="1">
      <c r="A280" s="50">
        <v>279</v>
      </c>
      <c r="B280" s="9" t="s">
        <v>194</v>
      </c>
      <c r="C280" s="52" t="s">
        <v>710</v>
      </c>
      <c r="D280" s="9" t="s">
        <v>195</v>
      </c>
      <c r="E280" s="52" t="s">
        <v>710</v>
      </c>
      <c r="F280" s="9">
        <v>0</v>
      </c>
      <c r="G280" s="9">
        <v>15043</v>
      </c>
      <c r="H280" s="9">
        <v>8831</v>
      </c>
      <c r="I280" s="9">
        <v>6212</v>
      </c>
      <c r="J280" s="9">
        <v>0</v>
      </c>
      <c r="K280" s="9">
        <v>0</v>
      </c>
      <c r="L280" s="9">
        <v>0</v>
      </c>
      <c r="M280" s="9">
        <v>22454</v>
      </c>
      <c r="N280" s="9">
        <v>15478</v>
      </c>
      <c r="O280" s="9">
        <v>7530</v>
      </c>
      <c r="P280" s="9">
        <v>6615</v>
      </c>
      <c r="Q280" s="2">
        <f t="shared" si="4"/>
        <v>8831</v>
      </c>
    </row>
    <row r="281" spans="1:17" ht="14.25" customHeight="1">
      <c r="A281" s="50">
        <v>280</v>
      </c>
      <c r="B281" s="9" t="s">
        <v>194</v>
      </c>
      <c r="C281" s="52" t="s">
        <v>710</v>
      </c>
      <c r="D281" s="9" t="s">
        <v>196</v>
      </c>
      <c r="E281" s="52" t="s">
        <v>711</v>
      </c>
      <c r="F281" s="9">
        <v>0</v>
      </c>
      <c r="G281" s="9">
        <v>1694</v>
      </c>
      <c r="H281" s="9">
        <v>1129</v>
      </c>
      <c r="I281" s="9">
        <v>565</v>
      </c>
      <c r="J281" s="9">
        <v>0</v>
      </c>
      <c r="K281" s="9">
        <v>0</v>
      </c>
      <c r="L281" s="9">
        <v>0</v>
      </c>
      <c r="M281" s="9">
        <v>4125</v>
      </c>
      <c r="N281" s="9">
        <v>1191</v>
      </c>
      <c r="O281" s="9">
        <v>1621</v>
      </c>
      <c r="P281" s="9">
        <v>925</v>
      </c>
      <c r="Q281" s="2">
        <f t="shared" si="4"/>
        <v>1129</v>
      </c>
    </row>
    <row r="282" spans="1:17" ht="14.25" customHeight="1">
      <c r="A282" s="50">
        <v>281</v>
      </c>
      <c r="B282" s="9" t="s">
        <v>197</v>
      </c>
      <c r="C282" s="52" t="s">
        <v>712</v>
      </c>
      <c r="D282" s="9" t="s">
        <v>198</v>
      </c>
      <c r="E282" s="52" t="s">
        <v>712</v>
      </c>
      <c r="F282" s="9">
        <v>0</v>
      </c>
      <c r="G282" s="9">
        <v>6427</v>
      </c>
      <c r="H282" s="9">
        <v>5435</v>
      </c>
      <c r="I282" s="9">
        <v>992</v>
      </c>
      <c r="J282" s="9">
        <v>0</v>
      </c>
      <c r="K282" s="9">
        <v>0</v>
      </c>
      <c r="L282" s="9">
        <v>0</v>
      </c>
      <c r="M282" s="9">
        <v>15687</v>
      </c>
      <c r="N282" s="9">
        <v>21253</v>
      </c>
      <c r="O282" s="9">
        <v>4594</v>
      </c>
      <c r="P282" s="9">
        <v>5653</v>
      </c>
      <c r="Q282" s="2">
        <f t="shared" si="4"/>
        <v>5435</v>
      </c>
    </row>
    <row r="283" spans="1:17" ht="14.25" customHeight="1">
      <c r="A283" s="50">
        <v>282</v>
      </c>
      <c r="B283" s="9" t="s">
        <v>197</v>
      </c>
      <c r="C283" s="52" t="s">
        <v>712</v>
      </c>
      <c r="D283" s="9" t="s">
        <v>199</v>
      </c>
      <c r="E283" s="52" t="s">
        <v>713</v>
      </c>
      <c r="F283" s="9">
        <v>0</v>
      </c>
      <c r="G283" s="9">
        <v>613</v>
      </c>
      <c r="H283" s="9">
        <v>570</v>
      </c>
      <c r="I283" s="9">
        <v>43</v>
      </c>
      <c r="J283" s="9">
        <v>0</v>
      </c>
      <c r="K283" s="9">
        <v>0</v>
      </c>
      <c r="L283" s="9">
        <v>0</v>
      </c>
      <c r="M283" s="9">
        <v>1702</v>
      </c>
      <c r="N283" s="9">
        <v>1965</v>
      </c>
      <c r="O283" s="9">
        <v>553</v>
      </c>
      <c r="P283" s="9">
        <v>573</v>
      </c>
      <c r="Q283" s="2">
        <f t="shared" si="4"/>
        <v>570</v>
      </c>
    </row>
    <row r="284" spans="1:17" ht="14.25" customHeight="1">
      <c r="A284" s="50">
        <v>283</v>
      </c>
      <c r="B284" s="9" t="s">
        <v>200</v>
      </c>
      <c r="C284" s="52" t="s">
        <v>714</v>
      </c>
      <c r="D284" s="9" t="s">
        <v>201</v>
      </c>
      <c r="E284" s="52" t="s">
        <v>715</v>
      </c>
      <c r="F284" s="9">
        <v>0</v>
      </c>
      <c r="G284" s="9">
        <v>8330</v>
      </c>
      <c r="H284" s="9">
        <v>4671</v>
      </c>
      <c r="I284" s="9">
        <v>3659</v>
      </c>
      <c r="J284" s="9">
        <v>0</v>
      </c>
      <c r="K284" s="9">
        <v>0</v>
      </c>
      <c r="L284" s="9">
        <v>0</v>
      </c>
      <c r="M284" s="9">
        <v>10169</v>
      </c>
      <c r="N284" s="9">
        <v>12044</v>
      </c>
      <c r="O284" s="9">
        <v>2104</v>
      </c>
      <c r="P284" s="9">
        <v>3411</v>
      </c>
      <c r="Q284" s="2">
        <f t="shared" si="4"/>
        <v>4671</v>
      </c>
    </row>
    <row r="285" spans="1:17" ht="14.25" customHeight="1">
      <c r="A285" s="50">
        <v>284</v>
      </c>
      <c r="B285" s="9" t="s">
        <v>202</v>
      </c>
      <c r="C285" s="52" t="s">
        <v>716</v>
      </c>
      <c r="D285" s="9" t="s">
        <v>203</v>
      </c>
      <c r="E285" s="52" t="s">
        <v>716</v>
      </c>
      <c r="F285" s="9">
        <v>0</v>
      </c>
      <c r="G285" s="9">
        <v>1883</v>
      </c>
      <c r="H285" s="9">
        <v>1441</v>
      </c>
      <c r="I285" s="9">
        <v>442</v>
      </c>
      <c r="J285" s="9">
        <v>0</v>
      </c>
      <c r="K285" s="9">
        <v>0</v>
      </c>
      <c r="L285" s="9">
        <v>0</v>
      </c>
      <c r="M285" s="9">
        <v>4324</v>
      </c>
      <c r="N285" s="9">
        <v>4961</v>
      </c>
      <c r="O285" s="9">
        <v>746</v>
      </c>
      <c r="P285" s="9">
        <v>1558</v>
      </c>
      <c r="Q285" s="2">
        <f t="shared" si="4"/>
        <v>1441</v>
      </c>
    </row>
    <row r="286" spans="1:17" ht="14.25" customHeight="1">
      <c r="A286" s="50">
        <v>285</v>
      </c>
      <c r="B286" s="9" t="s">
        <v>204</v>
      </c>
      <c r="C286" s="52" t="s">
        <v>717</v>
      </c>
      <c r="D286" s="9" t="s">
        <v>205</v>
      </c>
      <c r="E286" s="52" t="s">
        <v>717</v>
      </c>
      <c r="F286" s="9">
        <v>0</v>
      </c>
      <c r="G286" s="9">
        <v>603</v>
      </c>
      <c r="H286" s="9">
        <v>334</v>
      </c>
      <c r="I286" s="9">
        <v>269</v>
      </c>
      <c r="J286" s="9">
        <v>0</v>
      </c>
      <c r="K286" s="9">
        <v>0</v>
      </c>
      <c r="L286" s="9">
        <v>0</v>
      </c>
      <c r="M286" s="9">
        <v>820</v>
      </c>
      <c r="N286" s="9">
        <v>1126</v>
      </c>
      <c r="O286" s="9">
        <v>280</v>
      </c>
      <c r="P286" s="9">
        <v>236</v>
      </c>
      <c r="Q286" s="2">
        <f t="shared" si="4"/>
        <v>334</v>
      </c>
    </row>
    <row r="287" spans="1:17" ht="14.25" customHeight="1">
      <c r="A287" s="50">
        <v>286</v>
      </c>
      <c r="B287" s="51" t="s">
        <v>1173</v>
      </c>
      <c r="C287" s="52" t="s">
        <v>1175</v>
      </c>
      <c r="D287" s="51" t="s">
        <v>1174</v>
      </c>
      <c r="E287" s="52" t="s">
        <v>1179</v>
      </c>
      <c r="F287" s="9">
        <v>0</v>
      </c>
      <c r="G287" s="9">
        <v>137</v>
      </c>
      <c r="H287" s="9">
        <v>59</v>
      </c>
      <c r="I287" s="9">
        <v>78</v>
      </c>
      <c r="J287" s="9">
        <v>0</v>
      </c>
      <c r="K287" s="9">
        <v>0</v>
      </c>
      <c r="L287" s="9">
        <v>0</v>
      </c>
      <c r="M287" s="9">
        <v>193</v>
      </c>
      <c r="N287" s="9">
        <v>173</v>
      </c>
      <c r="O287" s="9">
        <v>38</v>
      </c>
      <c r="P287" s="9">
        <v>48</v>
      </c>
      <c r="Q287" s="2">
        <f t="shared" si="4"/>
        <v>59</v>
      </c>
    </row>
    <row r="288" spans="1:17" ht="14.25" customHeight="1">
      <c r="A288" s="50">
        <v>287</v>
      </c>
      <c r="B288" s="9" t="s">
        <v>206</v>
      </c>
      <c r="C288" s="52" t="s">
        <v>718</v>
      </c>
      <c r="D288" s="9" t="s">
        <v>207</v>
      </c>
      <c r="E288" s="52" t="s">
        <v>719</v>
      </c>
      <c r="F288" s="9">
        <v>0</v>
      </c>
      <c r="G288" s="9">
        <v>4029</v>
      </c>
      <c r="H288" s="9">
        <v>2639</v>
      </c>
      <c r="I288" s="9">
        <v>1390</v>
      </c>
      <c r="J288" s="9">
        <v>0</v>
      </c>
      <c r="K288" s="9">
        <v>0</v>
      </c>
      <c r="L288" s="9">
        <v>0</v>
      </c>
      <c r="M288" s="9">
        <v>6079</v>
      </c>
      <c r="N288" s="9">
        <v>8878</v>
      </c>
      <c r="O288" s="9">
        <v>1252</v>
      </c>
      <c r="P288" s="9">
        <v>2173</v>
      </c>
      <c r="Q288" s="2">
        <f t="shared" si="4"/>
        <v>2639</v>
      </c>
    </row>
    <row r="289" spans="1:17" ht="14.25" customHeight="1">
      <c r="A289" s="50">
        <v>288</v>
      </c>
      <c r="B289" s="9" t="s">
        <v>208</v>
      </c>
      <c r="C289" s="52" t="s">
        <v>720</v>
      </c>
      <c r="D289" s="9" t="s">
        <v>209</v>
      </c>
      <c r="E289" s="52" t="s">
        <v>721</v>
      </c>
      <c r="F289" s="9">
        <v>0</v>
      </c>
      <c r="G289" s="9">
        <v>1014</v>
      </c>
      <c r="H289" s="9">
        <v>640</v>
      </c>
      <c r="I289" s="9">
        <v>374</v>
      </c>
      <c r="J289" s="9">
        <v>0</v>
      </c>
      <c r="K289" s="9">
        <v>0</v>
      </c>
      <c r="L289" s="9">
        <v>0</v>
      </c>
      <c r="M289" s="9">
        <v>2194</v>
      </c>
      <c r="N289" s="9">
        <v>2624</v>
      </c>
      <c r="O289" s="9">
        <v>425</v>
      </c>
      <c r="P289" s="9">
        <v>782</v>
      </c>
      <c r="Q289" s="2">
        <f t="shared" si="4"/>
        <v>640</v>
      </c>
    </row>
    <row r="290" spans="1:17" ht="14.25" customHeight="1">
      <c r="A290" s="50">
        <v>289</v>
      </c>
      <c r="B290" s="9" t="s">
        <v>210</v>
      </c>
      <c r="C290" s="52" t="s">
        <v>722</v>
      </c>
      <c r="D290" s="9" t="s">
        <v>211</v>
      </c>
      <c r="E290" s="52" t="s">
        <v>722</v>
      </c>
      <c r="F290" s="9">
        <v>0</v>
      </c>
      <c r="G290" s="9">
        <v>2732</v>
      </c>
      <c r="H290" s="9">
        <v>1900</v>
      </c>
      <c r="I290" s="9">
        <v>832</v>
      </c>
      <c r="J290" s="9">
        <v>0</v>
      </c>
      <c r="K290" s="9">
        <v>0</v>
      </c>
      <c r="L290" s="9">
        <v>0</v>
      </c>
      <c r="M290" s="9">
        <v>5387</v>
      </c>
      <c r="N290" s="9">
        <v>6956</v>
      </c>
      <c r="O290" s="9">
        <v>1165</v>
      </c>
      <c r="P290" s="9">
        <v>1958</v>
      </c>
      <c r="Q290" s="2">
        <f t="shared" si="4"/>
        <v>1900</v>
      </c>
    </row>
    <row r="291" spans="1:17" ht="14.25" customHeight="1">
      <c r="A291" s="50">
        <v>290</v>
      </c>
      <c r="B291" s="9" t="s">
        <v>212</v>
      </c>
      <c r="C291" s="52" t="s">
        <v>723</v>
      </c>
      <c r="D291" s="9" t="s">
        <v>213</v>
      </c>
      <c r="E291" s="52" t="s">
        <v>723</v>
      </c>
      <c r="F291" s="9">
        <v>0</v>
      </c>
      <c r="G291" s="9">
        <v>15842</v>
      </c>
      <c r="H291" s="9">
        <v>9957</v>
      </c>
      <c r="I291" s="9">
        <v>5885</v>
      </c>
      <c r="J291" s="9">
        <v>0</v>
      </c>
      <c r="K291" s="9">
        <v>0</v>
      </c>
      <c r="L291" s="9">
        <v>1</v>
      </c>
      <c r="M291" s="9">
        <v>27007</v>
      </c>
      <c r="N291" s="9">
        <v>38838</v>
      </c>
      <c r="O291" s="9">
        <v>6283</v>
      </c>
      <c r="P291" s="9">
        <v>9557</v>
      </c>
      <c r="Q291" s="2">
        <f t="shared" si="4"/>
        <v>9956</v>
      </c>
    </row>
    <row r="292" spans="1:17" ht="14.25" customHeight="1">
      <c r="A292" s="50">
        <v>291</v>
      </c>
      <c r="B292" s="9" t="s">
        <v>214</v>
      </c>
      <c r="C292" s="52" t="s">
        <v>724</v>
      </c>
      <c r="D292" s="9" t="s">
        <v>215</v>
      </c>
      <c r="E292" s="52" t="s">
        <v>725</v>
      </c>
      <c r="F292" s="9">
        <v>0</v>
      </c>
      <c r="G292" s="9">
        <v>19986</v>
      </c>
      <c r="H292" s="9">
        <v>13691</v>
      </c>
      <c r="I292" s="9">
        <v>6295</v>
      </c>
      <c r="J292" s="9">
        <v>0</v>
      </c>
      <c r="K292" s="9">
        <v>0</v>
      </c>
      <c r="L292" s="9">
        <v>0</v>
      </c>
      <c r="M292" s="9">
        <v>38489</v>
      </c>
      <c r="N292" s="9">
        <v>49251</v>
      </c>
      <c r="O292" s="9">
        <v>9339</v>
      </c>
      <c r="P292" s="9">
        <v>12778</v>
      </c>
      <c r="Q292" s="2">
        <f t="shared" si="4"/>
        <v>13691</v>
      </c>
    </row>
    <row r="293" spans="1:17" ht="14.25" customHeight="1">
      <c r="A293" s="50">
        <v>292</v>
      </c>
      <c r="B293" s="9" t="s">
        <v>216</v>
      </c>
      <c r="C293" s="52" t="s">
        <v>726</v>
      </c>
      <c r="D293" s="9" t="s">
        <v>217</v>
      </c>
      <c r="E293" s="52" t="s">
        <v>726</v>
      </c>
      <c r="F293" s="9">
        <v>0</v>
      </c>
      <c r="G293" s="9">
        <v>1476</v>
      </c>
      <c r="H293" s="9">
        <v>1030</v>
      </c>
      <c r="I293" s="9">
        <v>446</v>
      </c>
      <c r="J293" s="9">
        <v>0</v>
      </c>
      <c r="K293" s="9">
        <v>0</v>
      </c>
      <c r="L293" s="9">
        <v>0</v>
      </c>
      <c r="M293" s="9">
        <v>3301</v>
      </c>
      <c r="N293" s="9">
        <v>4172</v>
      </c>
      <c r="O293" s="9">
        <v>837</v>
      </c>
      <c r="P293" s="9">
        <v>1105</v>
      </c>
      <c r="Q293" s="2">
        <f t="shared" si="4"/>
        <v>1030</v>
      </c>
    </row>
    <row r="294" spans="1:17" ht="14.25" customHeight="1">
      <c r="A294" s="50">
        <v>293</v>
      </c>
      <c r="B294" s="9" t="s">
        <v>218</v>
      </c>
      <c r="C294" s="52" t="s">
        <v>727</v>
      </c>
      <c r="D294" s="9" t="s">
        <v>219</v>
      </c>
      <c r="E294" s="52" t="s">
        <v>728</v>
      </c>
      <c r="F294" s="9">
        <v>0</v>
      </c>
      <c r="G294" s="9">
        <v>11308</v>
      </c>
      <c r="H294" s="9">
        <v>6251</v>
      </c>
      <c r="I294" s="9">
        <v>5057</v>
      </c>
      <c r="J294" s="9">
        <v>0</v>
      </c>
      <c r="K294" s="9">
        <v>0</v>
      </c>
      <c r="L294" s="9">
        <v>0</v>
      </c>
      <c r="M294" s="9">
        <v>16620</v>
      </c>
      <c r="N294" s="9">
        <v>26404</v>
      </c>
      <c r="O294" s="9">
        <v>4003</v>
      </c>
      <c r="P294" s="9">
        <v>5803</v>
      </c>
      <c r="Q294" s="2">
        <f t="shared" si="4"/>
        <v>6251</v>
      </c>
    </row>
    <row r="295" spans="1:17" ht="14.25" customHeight="1">
      <c r="A295" s="50">
        <v>294</v>
      </c>
      <c r="B295" s="9" t="s">
        <v>220</v>
      </c>
      <c r="C295" s="52" t="s">
        <v>729</v>
      </c>
      <c r="D295" s="9" t="s">
        <v>221</v>
      </c>
      <c r="E295" s="52" t="s">
        <v>729</v>
      </c>
      <c r="F295" s="9">
        <v>0</v>
      </c>
      <c r="G295" s="9">
        <v>4103</v>
      </c>
      <c r="H295" s="9">
        <v>3260</v>
      </c>
      <c r="I295" s="9">
        <v>843</v>
      </c>
      <c r="J295" s="9">
        <v>0</v>
      </c>
      <c r="K295" s="9">
        <v>0</v>
      </c>
      <c r="L295" s="9">
        <v>0</v>
      </c>
      <c r="M295" s="9">
        <v>7995</v>
      </c>
      <c r="N295" s="9">
        <v>11001</v>
      </c>
      <c r="O295" s="9">
        <v>1933</v>
      </c>
      <c r="P295" s="9">
        <v>2792</v>
      </c>
      <c r="Q295" s="2">
        <f t="shared" si="4"/>
        <v>3260</v>
      </c>
    </row>
    <row r="296" spans="1:17" ht="14.25" customHeight="1">
      <c r="A296" s="50">
        <v>295</v>
      </c>
      <c r="B296" s="9" t="s">
        <v>222</v>
      </c>
      <c r="C296" s="52" t="s">
        <v>730</v>
      </c>
      <c r="D296" s="9" t="s">
        <v>223</v>
      </c>
      <c r="E296" s="52" t="s">
        <v>731</v>
      </c>
      <c r="F296" s="9">
        <v>0</v>
      </c>
      <c r="G296" s="9">
        <v>2099</v>
      </c>
      <c r="H296" s="9">
        <v>1562</v>
      </c>
      <c r="I296" s="9">
        <v>537</v>
      </c>
      <c r="J296" s="9">
        <v>0</v>
      </c>
      <c r="K296" s="9">
        <v>0</v>
      </c>
      <c r="L296" s="9">
        <v>0</v>
      </c>
      <c r="M296" s="9">
        <v>3484</v>
      </c>
      <c r="N296" s="9">
        <v>6099</v>
      </c>
      <c r="O296" s="9">
        <v>745</v>
      </c>
      <c r="P296" s="9">
        <v>1404</v>
      </c>
      <c r="Q296" s="2">
        <f t="shared" si="4"/>
        <v>1562</v>
      </c>
    </row>
    <row r="297" spans="1:17" ht="14.25" customHeight="1">
      <c r="A297" s="50">
        <v>296</v>
      </c>
      <c r="B297" s="9" t="s">
        <v>224</v>
      </c>
      <c r="C297" s="52" t="s">
        <v>732</v>
      </c>
      <c r="D297" s="9" t="s">
        <v>225</v>
      </c>
      <c r="E297" s="52" t="s">
        <v>733</v>
      </c>
      <c r="F297" s="9">
        <v>0</v>
      </c>
      <c r="G297" s="9">
        <v>1353</v>
      </c>
      <c r="H297" s="9">
        <v>1064</v>
      </c>
      <c r="I297" s="9">
        <v>289</v>
      </c>
      <c r="J297" s="9">
        <v>0</v>
      </c>
      <c r="K297" s="9">
        <v>0</v>
      </c>
      <c r="L297" s="9">
        <v>0</v>
      </c>
      <c r="M297" s="9">
        <v>2437</v>
      </c>
      <c r="N297" s="9">
        <v>2338</v>
      </c>
      <c r="O297" s="9">
        <v>570</v>
      </c>
      <c r="P297" s="9">
        <v>768</v>
      </c>
      <c r="Q297" s="2">
        <f t="shared" si="4"/>
        <v>1064</v>
      </c>
    </row>
    <row r="298" spans="1:17" ht="14.25" customHeight="1">
      <c r="A298" s="50">
        <v>297</v>
      </c>
      <c r="B298" s="9" t="s">
        <v>226</v>
      </c>
      <c r="C298" s="52" t="s">
        <v>734</v>
      </c>
      <c r="D298" s="9" t="s">
        <v>227</v>
      </c>
      <c r="E298" s="52" t="s">
        <v>734</v>
      </c>
      <c r="F298" s="9">
        <v>0</v>
      </c>
      <c r="G298" s="9">
        <v>1004</v>
      </c>
      <c r="H298" s="9">
        <v>668</v>
      </c>
      <c r="I298" s="9">
        <v>336</v>
      </c>
      <c r="J298" s="9">
        <v>0</v>
      </c>
      <c r="K298" s="9">
        <v>0</v>
      </c>
      <c r="L298" s="9">
        <v>0</v>
      </c>
      <c r="M298" s="9">
        <v>1572</v>
      </c>
      <c r="N298" s="9">
        <v>2795</v>
      </c>
      <c r="O298" s="9">
        <v>403</v>
      </c>
      <c r="P298" s="9">
        <v>526</v>
      </c>
      <c r="Q298" s="2">
        <f t="shared" si="4"/>
        <v>668</v>
      </c>
    </row>
    <row r="299" spans="1:17" ht="14.25" customHeight="1">
      <c r="A299" s="50">
        <v>298</v>
      </c>
      <c r="B299" s="9" t="s">
        <v>228</v>
      </c>
      <c r="C299" s="52" t="s">
        <v>735</v>
      </c>
      <c r="D299" s="9" t="s">
        <v>229</v>
      </c>
      <c r="E299" s="52" t="s">
        <v>735</v>
      </c>
      <c r="F299" s="9">
        <v>0</v>
      </c>
      <c r="G299" s="9">
        <v>1688</v>
      </c>
      <c r="H299" s="9">
        <v>1250</v>
      </c>
      <c r="I299" s="9">
        <v>438</v>
      </c>
      <c r="J299" s="9">
        <v>0</v>
      </c>
      <c r="K299" s="9">
        <v>0</v>
      </c>
      <c r="L299" s="9">
        <v>0</v>
      </c>
      <c r="M299" s="9">
        <v>3855</v>
      </c>
      <c r="N299" s="9">
        <v>5092</v>
      </c>
      <c r="O299" s="9">
        <v>645</v>
      </c>
      <c r="P299" s="9">
        <v>1349</v>
      </c>
      <c r="Q299" s="2">
        <f t="shared" si="4"/>
        <v>1250</v>
      </c>
    </row>
    <row r="300" spans="1:17" ht="14.25" customHeight="1">
      <c r="A300" s="50">
        <v>299</v>
      </c>
      <c r="B300" s="9" t="s">
        <v>230</v>
      </c>
      <c r="C300" s="52" t="s">
        <v>736</v>
      </c>
      <c r="D300" s="9" t="s">
        <v>231</v>
      </c>
      <c r="E300" s="52" t="s">
        <v>736</v>
      </c>
      <c r="F300" s="9">
        <v>0</v>
      </c>
      <c r="G300" s="9">
        <v>1836</v>
      </c>
      <c r="H300" s="9">
        <v>1601</v>
      </c>
      <c r="I300" s="9">
        <v>235</v>
      </c>
      <c r="J300" s="9">
        <v>0</v>
      </c>
      <c r="K300" s="9">
        <v>0</v>
      </c>
      <c r="L300" s="9">
        <v>0</v>
      </c>
      <c r="M300" s="9">
        <v>4924</v>
      </c>
      <c r="N300" s="9">
        <v>8350</v>
      </c>
      <c r="O300" s="9">
        <v>817</v>
      </c>
      <c r="P300" s="9">
        <v>2151</v>
      </c>
      <c r="Q300" s="2">
        <f t="shared" si="4"/>
        <v>1601</v>
      </c>
    </row>
    <row r="301" spans="1:17" ht="14.25" customHeight="1">
      <c r="A301" s="50">
        <v>300</v>
      </c>
      <c r="B301" s="9" t="s">
        <v>232</v>
      </c>
      <c r="C301" s="52" t="s">
        <v>737</v>
      </c>
      <c r="D301" s="9" t="s">
        <v>233</v>
      </c>
      <c r="E301" s="52" t="s">
        <v>737</v>
      </c>
      <c r="F301" s="9">
        <v>0</v>
      </c>
      <c r="G301" s="9">
        <v>466</v>
      </c>
      <c r="H301" s="9">
        <v>345</v>
      </c>
      <c r="I301" s="9">
        <v>121</v>
      </c>
      <c r="J301" s="9">
        <v>0</v>
      </c>
      <c r="K301" s="9">
        <v>0</v>
      </c>
      <c r="L301" s="9">
        <v>0</v>
      </c>
      <c r="M301" s="9">
        <v>1462</v>
      </c>
      <c r="N301" s="9">
        <v>2301</v>
      </c>
      <c r="O301" s="9">
        <v>175</v>
      </c>
      <c r="P301" s="9">
        <v>536</v>
      </c>
      <c r="Q301" s="2">
        <f t="shared" si="4"/>
        <v>345</v>
      </c>
    </row>
    <row r="302" spans="1:17" ht="14.25" customHeight="1">
      <c r="A302" s="50">
        <v>301</v>
      </c>
      <c r="B302" s="9" t="s">
        <v>234</v>
      </c>
      <c r="C302" s="52" t="s">
        <v>738</v>
      </c>
      <c r="D302" s="9" t="s">
        <v>235</v>
      </c>
      <c r="E302" s="52" t="s">
        <v>738</v>
      </c>
      <c r="F302" s="9">
        <v>0</v>
      </c>
      <c r="G302" s="9">
        <v>1916</v>
      </c>
      <c r="H302" s="9">
        <v>1268</v>
      </c>
      <c r="I302" s="9">
        <v>648</v>
      </c>
      <c r="J302" s="9">
        <v>0</v>
      </c>
      <c r="K302" s="9">
        <v>0</v>
      </c>
      <c r="L302" s="9">
        <v>0</v>
      </c>
      <c r="M302" s="9">
        <v>3873</v>
      </c>
      <c r="N302" s="9">
        <v>5692</v>
      </c>
      <c r="O302" s="9">
        <v>838</v>
      </c>
      <c r="P302" s="9">
        <v>1286</v>
      </c>
      <c r="Q302" s="2">
        <f t="shared" si="4"/>
        <v>1268</v>
      </c>
    </row>
    <row r="303" spans="1:17" ht="14.25" customHeight="1">
      <c r="A303" s="50">
        <v>302</v>
      </c>
      <c r="B303" s="9" t="s">
        <v>236</v>
      </c>
      <c r="C303" s="52" t="s">
        <v>739</v>
      </c>
      <c r="D303" s="9" t="s">
        <v>237</v>
      </c>
      <c r="E303" s="52" t="s">
        <v>739</v>
      </c>
      <c r="F303" s="9">
        <v>0</v>
      </c>
      <c r="G303" s="9">
        <v>3616</v>
      </c>
      <c r="H303" s="9">
        <v>2014</v>
      </c>
      <c r="I303" s="9">
        <v>1602</v>
      </c>
      <c r="J303" s="9">
        <v>0</v>
      </c>
      <c r="K303" s="9">
        <v>0</v>
      </c>
      <c r="L303" s="9">
        <v>0</v>
      </c>
      <c r="M303" s="9">
        <v>4867</v>
      </c>
      <c r="N303" s="9">
        <v>7874</v>
      </c>
      <c r="O303" s="9">
        <v>1172</v>
      </c>
      <c r="P303" s="9">
        <v>1766</v>
      </c>
      <c r="Q303" s="2">
        <f t="shared" si="4"/>
        <v>2014</v>
      </c>
    </row>
    <row r="304" spans="1:17" ht="14.25" customHeight="1">
      <c r="A304" s="50">
        <v>303</v>
      </c>
      <c r="B304" s="9" t="s">
        <v>238</v>
      </c>
      <c r="C304" s="52" t="s">
        <v>740</v>
      </c>
      <c r="D304" s="9" t="s">
        <v>239</v>
      </c>
      <c r="E304" s="52" t="s">
        <v>741</v>
      </c>
      <c r="F304" s="9">
        <v>0</v>
      </c>
      <c r="G304" s="9">
        <v>60338</v>
      </c>
      <c r="H304" s="9">
        <v>40667</v>
      </c>
      <c r="I304" s="9">
        <v>19671</v>
      </c>
      <c r="J304" s="9">
        <v>0</v>
      </c>
      <c r="K304" s="9">
        <v>0</v>
      </c>
      <c r="L304" s="9">
        <v>0</v>
      </c>
      <c r="M304" s="9">
        <v>124586</v>
      </c>
      <c r="N304" s="9">
        <v>146524</v>
      </c>
      <c r="O304" s="9">
        <v>28940</v>
      </c>
      <c r="P304" s="9">
        <v>43627</v>
      </c>
      <c r="Q304" s="2">
        <f t="shared" si="4"/>
        <v>40667</v>
      </c>
    </row>
    <row r="305" spans="1:17" ht="14.25" customHeight="1">
      <c r="A305" s="50">
        <v>304</v>
      </c>
      <c r="B305" s="9" t="s">
        <v>238</v>
      </c>
      <c r="C305" s="52" t="s">
        <v>740</v>
      </c>
      <c r="D305" s="9" t="s">
        <v>240</v>
      </c>
      <c r="E305" s="52" t="s">
        <v>742</v>
      </c>
      <c r="F305" s="9">
        <v>0</v>
      </c>
      <c r="G305" s="9">
        <v>2838</v>
      </c>
      <c r="H305" s="9">
        <v>1551</v>
      </c>
      <c r="I305" s="9">
        <v>1287</v>
      </c>
      <c r="J305" s="9">
        <v>0</v>
      </c>
      <c r="K305" s="9">
        <v>0</v>
      </c>
      <c r="L305" s="9">
        <v>0</v>
      </c>
      <c r="M305" s="9">
        <v>6973</v>
      </c>
      <c r="N305" s="9">
        <v>5819</v>
      </c>
      <c r="O305" s="9">
        <v>1753</v>
      </c>
      <c r="P305" s="9">
        <v>2392</v>
      </c>
      <c r="Q305" s="2">
        <f t="shared" si="4"/>
        <v>1551</v>
      </c>
    </row>
    <row r="306" spans="1:17" ht="14.25" customHeight="1">
      <c r="A306" s="50">
        <v>305</v>
      </c>
      <c r="B306" s="9" t="s">
        <v>241</v>
      </c>
      <c r="C306" s="52" t="s">
        <v>743</v>
      </c>
      <c r="D306" s="9" t="s">
        <v>242</v>
      </c>
      <c r="E306" s="52" t="s">
        <v>744</v>
      </c>
      <c r="F306" s="9">
        <v>0</v>
      </c>
      <c r="G306" s="9">
        <v>39422</v>
      </c>
      <c r="H306" s="9">
        <v>24514</v>
      </c>
      <c r="I306" s="9">
        <v>14908</v>
      </c>
      <c r="J306" s="9">
        <v>0</v>
      </c>
      <c r="K306" s="9">
        <v>0</v>
      </c>
      <c r="L306" s="9">
        <v>0</v>
      </c>
      <c r="M306" s="9">
        <v>63853</v>
      </c>
      <c r="N306" s="9">
        <v>59065</v>
      </c>
      <c r="O306" s="9">
        <v>16583</v>
      </c>
      <c r="P306" s="9">
        <v>20993</v>
      </c>
      <c r="Q306" s="2">
        <f t="shared" si="4"/>
        <v>24514</v>
      </c>
    </row>
    <row r="307" spans="1:17" ht="14.25" customHeight="1">
      <c r="A307" s="50">
        <v>306</v>
      </c>
      <c r="B307" s="9" t="s">
        <v>241</v>
      </c>
      <c r="C307" s="52" t="s">
        <v>743</v>
      </c>
      <c r="D307" s="9" t="s">
        <v>243</v>
      </c>
      <c r="E307" s="52" t="s">
        <v>745</v>
      </c>
      <c r="F307" s="9">
        <v>0</v>
      </c>
      <c r="G307" s="9">
        <v>4518</v>
      </c>
      <c r="H307" s="9">
        <v>3300</v>
      </c>
      <c r="I307" s="9">
        <v>1218</v>
      </c>
      <c r="J307" s="9">
        <v>0</v>
      </c>
      <c r="K307" s="9">
        <v>0</v>
      </c>
      <c r="L307" s="9">
        <v>0</v>
      </c>
      <c r="M307" s="9">
        <v>20467</v>
      </c>
      <c r="N307" s="9">
        <v>8383</v>
      </c>
      <c r="O307" s="9">
        <v>6958</v>
      </c>
      <c r="P307" s="9">
        <v>5810</v>
      </c>
      <c r="Q307" s="2">
        <f t="shared" si="4"/>
        <v>3300</v>
      </c>
    </row>
    <row r="308" spans="1:17" ht="14.25" customHeight="1">
      <c r="A308" s="50">
        <v>307</v>
      </c>
      <c r="B308" s="9" t="s">
        <v>241</v>
      </c>
      <c r="C308" s="52" t="s">
        <v>743</v>
      </c>
      <c r="D308" s="9" t="s">
        <v>244</v>
      </c>
      <c r="E308" s="52" t="s">
        <v>746</v>
      </c>
      <c r="F308" s="9">
        <v>0</v>
      </c>
      <c r="G308" s="9">
        <v>17155</v>
      </c>
      <c r="H308" s="9">
        <v>10571</v>
      </c>
      <c r="I308" s="9">
        <v>6584</v>
      </c>
      <c r="J308" s="9">
        <v>0</v>
      </c>
      <c r="K308" s="9">
        <v>0</v>
      </c>
      <c r="L308" s="9">
        <v>0</v>
      </c>
      <c r="M308" s="9">
        <v>14798</v>
      </c>
      <c r="N308" s="9">
        <v>18157</v>
      </c>
      <c r="O308" s="9">
        <v>3305</v>
      </c>
      <c r="P308" s="9">
        <v>4586</v>
      </c>
      <c r="Q308" s="2">
        <f t="shared" si="4"/>
        <v>10571</v>
      </c>
    </row>
    <row r="309" spans="1:17" ht="14.25" customHeight="1">
      <c r="A309" s="50">
        <v>308</v>
      </c>
      <c r="B309" s="9" t="s">
        <v>241</v>
      </c>
      <c r="C309" s="52" t="s">
        <v>743</v>
      </c>
      <c r="D309" s="9" t="s">
        <v>245</v>
      </c>
      <c r="E309" s="52" t="s">
        <v>747</v>
      </c>
      <c r="F309" s="9">
        <v>0</v>
      </c>
      <c r="G309" s="9">
        <v>611</v>
      </c>
      <c r="H309" s="9">
        <v>541</v>
      </c>
      <c r="I309" s="9">
        <v>70</v>
      </c>
      <c r="J309" s="9">
        <v>0</v>
      </c>
      <c r="K309" s="9">
        <v>0</v>
      </c>
      <c r="L309" s="9">
        <v>0</v>
      </c>
      <c r="M309" s="9">
        <v>1518</v>
      </c>
      <c r="N309" s="9">
        <v>1467</v>
      </c>
      <c r="O309" s="9">
        <v>402</v>
      </c>
      <c r="P309" s="9">
        <v>497</v>
      </c>
      <c r="Q309" s="2">
        <f t="shared" si="4"/>
        <v>541</v>
      </c>
    </row>
    <row r="310" spans="1:17" ht="14.25" customHeight="1">
      <c r="A310" s="50">
        <v>309</v>
      </c>
      <c r="B310" s="9" t="s">
        <v>246</v>
      </c>
      <c r="C310" s="52" t="s">
        <v>748</v>
      </c>
      <c r="D310" s="9" t="s">
        <v>247</v>
      </c>
      <c r="E310" s="52" t="s">
        <v>749</v>
      </c>
      <c r="F310" s="9">
        <v>0</v>
      </c>
      <c r="G310" s="9">
        <v>9250</v>
      </c>
      <c r="H310" s="9">
        <v>5251</v>
      </c>
      <c r="I310" s="9">
        <v>3999</v>
      </c>
      <c r="J310" s="9">
        <v>0</v>
      </c>
      <c r="K310" s="9">
        <v>0</v>
      </c>
      <c r="L310" s="9">
        <v>0</v>
      </c>
      <c r="M310" s="9">
        <v>11806</v>
      </c>
      <c r="N310" s="9">
        <v>12441</v>
      </c>
      <c r="O310" s="9">
        <v>2680</v>
      </c>
      <c r="P310" s="9">
        <v>3861</v>
      </c>
      <c r="Q310" s="2">
        <f t="shared" si="4"/>
        <v>5251</v>
      </c>
    </row>
    <row r="311" spans="1:17" ht="14.25" customHeight="1">
      <c r="A311" s="50">
        <v>310</v>
      </c>
      <c r="B311" s="9" t="s">
        <v>246</v>
      </c>
      <c r="C311" s="52" t="s">
        <v>748</v>
      </c>
      <c r="D311" s="9" t="s">
        <v>248</v>
      </c>
      <c r="E311" s="52" t="s">
        <v>750</v>
      </c>
      <c r="F311" s="9">
        <v>0</v>
      </c>
      <c r="G311" s="9">
        <v>69</v>
      </c>
      <c r="H311" s="9">
        <v>35</v>
      </c>
      <c r="I311" s="9">
        <v>34</v>
      </c>
      <c r="J311" s="9">
        <v>0</v>
      </c>
      <c r="K311" s="9">
        <v>0</v>
      </c>
      <c r="L311" s="9">
        <v>0</v>
      </c>
      <c r="M311" s="9">
        <v>85</v>
      </c>
      <c r="N311" s="9">
        <v>135</v>
      </c>
      <c r="O311" s="9">
        <v>20</v>
      </c>
      <c r="P311" s="9">
        <v>33</v>
      </c>
      <c r="Q311" s="2">
        <f t="shared" si="4"/>
        <v>35</v>
      </c>
    </row>
    <row r="312" spans="1:17" ht="14.25" customHeight="1">
      <c r="A312" s="50">
        <v>311</v>
      </c>
      <c r="B312" s="9" t="s">
        <v>246</v>
      </c>
      <c r="C312" s="52" t="s">
        <v>748</v>
      </c>
      <c r="D312" s="9" t="s">
        <v>249</v>
      </c>
      <c r="E312" s="52" t="s">
        <v>751</v>
      </c>
      <c r="F312" s="9">
        <v>0</v>
      </c>
      <c r="G312" s="9">
        <v>1975</v>
      </c>
      <c r="H312" s="9">
        <v>1038</v>
      </c>
      <c r="I312" s="9">
        <v>937</v>
      </c>
      <c r="J312" s="9">
        <v>0</v>
      </c>
      <c r="K312" s="9">
        <v>0</v>
      </c>
      <c r="L312" s="9">
        <v>0</v>
      </c>
      <c r="M312" s="9">
        <v>1766</v>
      </c>
      <c r="N312" s="9">
        <v>958</v>
      </c>
      <c r="O312" s="9">
        <v>391</v>
      </c>
      <c r="P312" s="9">
        <v>544</v>
      </c>
      <c r="Q312" s="2">
        <f t="shared" si="4"/>
        <v>1038</v>
      </c>
    </row>
    <row r="313" spans="1:17" ht="14.25" customHeight="1">
      <c r="A313" s="50">
        <v>312</v>
      </c>
      <c r="B313" s="9" t="s">
        <v>250</v>
      </c>
      <c r="C313" s="52" t="s">
        <v>752</v>
      </c>
      <c r="D313" s="9" t="s">
        <v>251</v>
      </c>
      <c r="E313" s="52" t="s">
        <v>753</v>
      </c>
      <c r="F313" s="9">
        <v>0</v>
      </c>
      <c r="G313" s="9">
        <v>109864</v>
      </c>
      <c r="H313" s="9">
        <v>67170</v>
      </c>
      <c r="I313" s="9">
        <v>42694</v>
      </c>
      <c r="J313" s="9">
        <v>0</v>
      </c>
      <c r="K313" s="9">
        <v>0</v>
      </c>
      <c r="L313" s="9">
        <v>0</v>
      </c>
      <c r="M313" s="9">
        <v>133553</v>
      </c>
      <c r="N313" s="9">
        <v>116987</v>
      </c>
      <c r="O313" s="9">
        <v>39463</v>
      </c>
      <c r="P313" s="9">
        <v>40336</v>
      </c>
      <c r="Q313" s="2">
        <f t="shared" si="4"/>
        <v>67170</v>
      </c>
    </row>
    <row r="314" spans="1:17" ht="14.25" customHeight="1">
      <c r="A314" s="50">
        <v>313</v>
      </c>
      <c r="B314" s="9" t="s">
        <v>252</v>
      </c>
      <c r="C314" s="52" t="s">
        <v>754</v>
      </c>
      <c r="D314" s="9" t="s">
        <v>253</v>
      </c>
      <c r="E314" s="52" t="s">
        <v>755</v>
      </c>
      <c r="F314" s="9">
        <v>0</v>
      </c>
      <c r="G314" s="9">
        <v>60883</v>
      </c>
      <c r="H314" s="9">
        <v>34693</v>
      </c>
      <c r="I314" s="9">
        <v>26190</v>
      </c>
      <c r="J314" s="9">
        <v>0</v>
      </c>
      <c r="K314" s="9">
        <v>0</v>
      </c>
      <c r="L314" s="9">
        <v>0</v>
      </c>
      <c r="M314" s="9">
        <v>57671</v>
      </c>
      <c r="N314" s="9">
        <v>57220</v>
      </c>
      <c r="O314" s="9">
        <v>17030</v>
      </c>
      <c r="P314" s="9">
        <v>17934</v>
      </c>
      <c r="Q314" s="2">
        <f t="shared" si="4"/>
        <v>34693</v>
      </c>
    </row>
    <row r="315" spans="1:17" ht="14.25" customHeight="1">
      <c r="A315" s="50">
        <v>314</v>
      </c>
      <c r="B315" s="9" t="s">
        <v>252</v>
      </c>
      <c r="C315" s="52" t="s">
        <v>754</v>
      </c>
      <c r="D315" s="9" t="s">
        <v>982</v>
      </c>
      <c r="E315" s="52" t="s">
        <v>991</v>
      </c>
      <c r="F315" s="9">
        <v>0</v>
      </c>
      <c r="G315" s="9">
        <v>25</v>
      </c>
      <c r="H315" s="9">
        <v>16</v>
      </c>
      <c r="I315" s="9">
        <v>9</v>
      </c>
      <c r="J315" s="9">
        <v>0</v>
      </c>
      <c r="K315" s="9">
        <v>0</v>
      </c>
      <c r="L315" s="9">
        <v>0</v>
      </c>
      <c r="M315" s="9">
        <v>18</v>
      </c>
      <c r="N315" s="9">
        <v>54</v>
      </c>
      <c r="O315" s="9">
        <v>7</v>
      </c>
      <c r="P315" s="9">
        <v>6</v>
      </c>
      <c r="Q315" s="2">
        <f t="shared" si="4"/>
        <v>16</v>
      </c>
    </row>
    <row r="316" spans="1:17" ht="14.25" customHeight="1">
      <c r="A316" s="50">
        <v>315</v>
      </c>
      <c r="B316" s="9" t="s">
        <v>252</v>
      </c>
      <c r="C316" s="52" t="s">
        <v>754</v>
      </c>
      <c r="D316" s="9" t="s">
        <v>983</v>
      </c>
      <c r="E316" s="52" t="s">
        <v>992</v>
      </c>
      <c r="F316" s="9">
        <v>0</v>
      </c>
      <c r="G316" s="9">
        <v>50598</v>
      </c>
      <c r="H316" s="9">
        <v>30958</v>
      </c>
      <c r="I316" s="9">
        <v>19640</v>
      </c>
      <c r="J316" s="9">
        <v>0</v>
      </c>
      <c r="K316" s="9">
        <v>0</v>
      </c>
      <c r="L316" s="9">
        <v>0</v>
      </c>
      <c r="M316" s="9">
        <v>48918</v>
      </c>
      <c r="N316" s="9">
        <v>14348</v>
      </c>
      <c r="O316" s="9">
        <v>23704</v>
      </c>
      <c r="P316" s="9">
        <v>8703</v>
      </c>
      <c r="Q316" s="2">
        <f t="shared" si="4"/>
        <v>30958</v>
      </c>
    </row>
    <row r="317" spans="1:17" ht="14.25" customHeight="1">
      <c r="A317" s="50">
        <v>316</v>
      </c>
      <c r="B317" s="9" t="s">
        <v>252</v>
      </c>
      <c r="C317" s="52" t="s">
        <v>754</v>
      </c>
      <c r="D317" s="9" t="s">
        <v>480</v>
      </c>
      <c r="E317" s="52" t="s">
        <v>756</v>
      </c>
      <c r="F317" s="9">
        <v>0</v>
      </c>
      <c r="G317" s="9">
        <v>451</v>
      </c>
      <c r="H317" s="9">
        <v>384</v>
      </c>
      <c r="I317" s="9">
        <v>67</v>
      </c>
      <c r="J317" s="9">
        <v>0</v>
      </c>
      <c r="K317" s="9">
        <v>0</v>
      </c>
      <c r="L317" s="9">
        <v>0</v>
      </c>
      <c r="M317" s="9">
        <v>897</v>
      </c>
      <c r="N317" s="9">
        <v>1245</v>
      </c>
      <c r="O317" s="9">
        <v>223</v>
      </c>
      <c r="P317" s="9">
        <v>333</v>
      </c>
      <c r="Q317" s="2">
        <f t="shared" si="4"/>
        <v>384</v>
      </c>
    </row>
    <row r="318" spans="1:17" ht="14.25" customHeight="1">
      <c r="A318" s="50">
        <v>317</v>
      </c>
      <c r="B318" s="9" t="s">
        <v>252</v>
      </c>
      <c r="C318" s="52" t="s">
        <v>754</v>
      </c>
      <c r="D318" s="9" t="s">
        <v>984</v>
      </c>
      <c r="E318" s="52" t="s">
        <v>993</v>
      </c>
      <c r="F318" s="9">
        <v>0</v>
      </c>
      <c r="G318" s="9">
        <v>373</v>
      </c>
      <c r="H318" s="9">
        <v>336</v>
      </c>
      <c r="I318" s="9">
        <v>37</v>
      </c>
      <c r="J318" s="9">
        <v>0</v>
      </c>
      <c r="K318" s="9">
        <v>0</v>
      </c>
      <c r="L318" s="9">
        <v>0</v>
      </c>
      <c r="M318" s="9">
        <v>909</v>
      </c>
      <c r="N318" s="9">
        <v>809</v>
      </c>
      <c r="O318" s="9">
        <v>400</v>
      </c>
      <c r="P318" s="9">
        <v>193</v>
      </c>
      <c r="Q318" s="2">
        <f t="shared" si="4"/>
        <v>336</v>
      </c>
    </row>
    <row r="319" spans="1:17" ht="14.25" customHeight="1">
      <c r="A319" s="50">
        <v>318</v>
      </c>
      <c r="B319" s="51" t="s">
        <v>252</v>
      </c>
      <c r="C319" s="52" t="s">
        <v>754</v>
      </c>
      <c r="D319" s="51" t="s">
        <v>1171</v>
      </c>
      <c r="E319" s="52" t="s">
        <v>1177</v>
      </c>
      <c r="F319" s="9">
        <v>0</v>
      </c>
      <c r="G319" s="9">
        <v>10902</v>
      </c>
      <c r="H319" s="9">
        <v>5440</v>
      </c>
      <c r="I319" s="9">
        <v>5462</v>
      </c>
      <c r="J319" s="9">
        <v>0</v>
      </c>
      <c r="K319" s="9">
        <v>0</v>
      </c>
      <c r="L319" s="9">
        <v>0</v>
      </c>
      <c r="M319" s="9">
        <v>5816</v>
      </c>
      <c r="N319" s="9">
        <v>6460</v>
      </c>
      <c r="O319" s="9">
        <v>1095</v>
      </c>
      <c r="P319" s="9">
        <v>1996</v>
      </c>
      <c r="Q319" s="2">
        <f t="shared" si="4"/>
        <v>5440</v>
      </c>
    </row>
    <row r="320" spans="1:17" ht="14.25" customHeight="1">
      <c r="A320" s="50">
        <v>319</v>
      </c>
      <c r="B320" s="51" t="s">
        <v>252</v>
      </c>
      <c r="C320" s="52" t="s">
        <v>754</v>
      </c>
      <c r="D320" s="51" t="s">
        <v>1157</v>
      </c>
      <c r="E320" s="52" t="s">
        <v>1166</v>
      </c>
      <c r="F320" s="9">
        <v>0</v>
      </c>
      <c r="G320" s="9">
        <v>11652</v>
      </c>
      <c r="H320" s="9">
        <v>7523</v>
      </c>
      <c r="I320" s="9">
        <v>4129</v>
      </c>
      <c r="J320" s="9">
        <v>0</v>
      </c>
      <c r="K320" s="9">
        <v>0</v>
      </c>
      <c r="L320" s="9">
        <v>0</v>
      </c>
      <c r="M320" s="9">
        <v>4898</v>
      </c>
      <c r="N320" s="9">
        <v>5217</v>
      </c>
      <c r="O320" s="9">
        <v>1129</v>
      </c>
      <c r="P320" s="9">
        <v>1753</v>
      </c>
      <c r="Q320" s="2">
        <f t="shared" si="4"/>
        <v>7523</v>
      </c>
    </row>
    <row r="321" spans="1:17" ht="14.25" customHeight="1">
      <c r="A321" s="50">
        <v>320</v>
      </c>
      <c r="B321" s="51" t="s">
        <v>254</v>
      </c>
      <c r="C321" s="52" t="s">
        <v>757</v>
      </c>
      <c r="D321" s="9" t="s">
        <v>1337</v>
      </c>
      <c r="E321" s="52" t="s">
        <v>1343</v>
      </c>
      <c r="F321" s="9">
        <v>0</v>
      </c>
      <c r="G321" s="9">
        <v>0</v>
      </c>
      <c r="H321" s="9">
        <v>0</v>
      </c>
      <c r="I321" s="9">
        <v>0</v>
      </c>
      <c r="J321" s="9">
        <v>0</v>
      </c>
      <c r="K321" s="9">
        <v>0</v>
      </c>
      <c r="L321" s="9">
        <v>0</v>
      </c>
      <c r="M321" s="9">
        <v>0</v>
      </c>
      <c r="N321" s="9">
        <v>2</v>
      </c>
      <c r="O321" s="9">
        <v>0</v>
      </c>
      <c r="P321" s="9">
        <v>0</v>
      </c>
      <c r="Q321" s="2">
        <f t="shared" si="4"/>
        <v>0</v>
      </c>
    </row>
    <row r="322" spans="1:17" ht="14.25" customHeight="1">
      <c r="A322" s="50">
        <v>321</v>
      </c>
      <c r="B322" s="9" t="s">
        <v>254</v>
      </c>
      <c r="C322" s="52" t="s">
        <v>757</v>
      </c>
      <c r="D322" s="9" t="s">
        <v>255</v>
      </c>
      <c r="E322" s="52" t="s">
        <v>758</v>
      </c>
      <c r="F322" s="9">
        <v>0</v>
      </c>
      <c r="G322" s="9">
        <v>2396</v>
      </c>
      <c r="H322" s="9">
        <v>1626</v>
      </c>
      <c r="I322" s="9">
        <v>770</v>
      </c>
      <c r="J322" s="9">
        <v>0</v>
      </c>
      <c r="K322" s="9">
        <v>0</v>
      </c>
      <c r="L322" s="9">
        <v>0</v>
      </c>
      <c r="M322" s="9">
        <v>5642</v>
      </c>
      <c r="N322" s="9">
        <v>2402</v>
      </c>
      <c r="O322" s="9">
        <v>1747</v>
      </c>
      <c r="P322" s="9">
        <v>1535</v>
      </c>
      <c r="Q322" s="2">
        <f t="shared" si="4"/>
        <v>1626</v>
      </c>
    </row>
    <row r="323" spans="1:17" ht="14.25" customHeight="1">
      <c r="A323" s="50">
        <v>322</v>
      </c>
      <c r="B323" s="9" t="s">
        <v>254</v>
      </c>
      <c r="C323" s="52" t="s">
        <v>757</v>
      </c>
      <c r="D323" s="9" t="s">
        <v>256</v>
      </c>
      <c r="E323" s="52" t="s">
        <v>759</v>
      </c>
      <c r="F323" s="9">
        <v>0</v>
      </c>
      <c r="G323" s="9">
        <v>2737</v>
      </c>
      <c r="H323" s="9">
        <v>2420</v>
      </c>
      <c r="I323" s="9">
        <v>317</v>
      </c>
      <c r="J323" s="9">
        <v>0</v>
      </c>
      <c r="K323" s="9">
        <v>0</v>
      </c>
      <c r="L323" s="9">
        <v>0</v>
      </c>
      <c r="M323" s="9">
        <v>6279</v>
      </c>
      <c r="N323" s="9">
        <v>9477</v>
      </c>
      <c r="O323" s="9">
        <v>1807</v>
      </c>
      <c r="P323" s="9">
        <v>2537</v>
      </c>
      <c r="Q323" s="2">
        <f t="shared" ref="Q323:Q386" si="5">H323-L323</f>
        <v>2420</v>
      </c>
    </row>
    <row r="324" spans="1:17" ht="14.25" customHeight="1">
      <c r="A324" s="50">
        <v>323</v>
      </c>
      <c r="B324" s="9" t="s">
        <v>254</v>
      </c>
      <c r="C324" s="52" t="s">
        <v>757</v>
      </c>
      <c r="D324" s="9" t="s">
        <v>257</v>
      </c>
      <c r="E324" s="52" t="s">
        <v>760</v>
      </c>
      <c r="F324" s="9">
        <v>0</v>
      </c>
      <c r="G324" s="9">
        <v>908</v>
      </c>
      <c r="H324" s="9">
        <v>823</v>
      </c>
      <c r="I324" s="9">
        <v>85</v>
      </c>
      <c r="J324" s="9">
        <v>0</v>
      </c>
      <c r="K324" s="9">
        <v>0</v>
      </c>
      <c r="L324" s="9">
        <v>0</v>
      </c>
      <c r="M324" s="9">
        <v>1436</v>
      </c>
      <c r="N324" s="9">
        <v>825</v>
      </c>
      <c r="O324" s="9">
        <v>518</v>
      </c>
      <c r="P324" s="9">
        <v>385</v>
      </c>
      <c r="Q324" s="2">
        <f t="shared" si="5"/>
        <v>823</v>
      </c>
    </row>
    <row r="325" spans="1:17" ht="14.25" customHeight="1">
      <c r="A325" s="50">
        <v>324</v>
      </c>
      <c r="B325" s="9" t="s">
        <v>254</v>
      </c>
      <c r="C325" s="52" t="s">
        <v>757</v>
      </c>
      <c r="D325" s="9" t="s">
        <v>258</v>
      </c>
      <c r="E325" s="52" t="s">
        <v>761</v>
      </c>
      <c r="F325" s="9">
        <v>0</v>
      </c>
      <c r="G325" s="9">
        <v>3357</v>
      </c>
      <c r="H325" s="9">
        <v>2642</v>
      </c>
      <c r="I325" s="9">
        <v>715</v>
      </c>
      <c r="J325" s="9">
        <v>0</v>
      </c>
      <c r="K325" s="9">
        <v>0</v>
      </c>
      <c r="L325" s="9">
        <v>0</v>
      </c>
      <c r="M325" s="9">
        <v>12517</v>
      </c>
      <c r="N325" s="9">
        <v>5114</v>
      </c>
      <c r="O325" s="9">
        <v>4257</v>
      </c>
      <c r="P325" s="9">
        <v>3728</v>
      </c>
      <c r="Q325" s="2">
        <f t="shared" si="5"/>
        <v>2642</v>
      </c>
    </row>
    <row r="326" spans="1:17" ht="14.25" customHeight="1">
      <c r="A326" s="50">
        <v>325</v>
      </c>
      <c r="B326" s="9" t="s">
        <v>254</v>
      </c>
      <c r="C326" s="52" t="s">
        <v>757</v>
      </c>
      <c r="D326" s="9" t="s">
        <v>260</v>
      </c>
      <c r="E326" s="52" t="s">
        <v>762</v>
      </c>
      <c r="F326" s="9">
        <v>0</v>
      </c>
      <c r="G326" s="9">
        <v>4108</v>
      </c>
      <c r="H326" s="9">
        <v>1975</v>
      </c>
      <c r="I326" s="9">
        <v>2133</v>
      </c>
      <c r="J326" s="9">
        <v>0</v>
      </c>
      <c r="K326" s="9">
        <v>0</v>
      </c>
      <c r="L326" s="9">
        <v>0</v>
      </c>
      <c r="M326" s="9">
        <v>7656</v>
      </c>
      <c r="N326" s="9">
        <v>5996</v>
      </c>
      <c r="O326" s="9">
        <v>1836</v>
      </c>
      <c r="P326" s="9">
        <v>2221</v>
      </c>
      <c r="Q326" s="2">
        <f t="shared" si="5"/>
        <v>1975</v>
      </c>
    </row>
    <row r="327" spans="1:17" ht="14.25" customHeight="1">
      <c r="A327" s="50">
        <v>326</v>
      </c>
      <c r="B327" s="9" t="s">
        <v>254</v>
      </c>
      <c r="C327" s="52" t="s">
        <v>757</v>
      </c>
      <c r="D327" s="9" t="s">
        <v>261</v>
      </c>
      <c r="E327" s="52" t="s">
        <v>763</v>
      </c>
      <c r="F327" s="9">
        <v>0</v>
      </c>
      <c r="G327" s="9">
        <v>638</v>
      </c>
      <c r="H327" s="9">
        <v>444</v>
      </c>
      <c r="I327" s="9">
        <v>194</v>
      </c>
      <c r="J327" s="9">
        <v>0</v>
      </c>
      <c r="K327" s="9">
        <v>0</v>
      </c>
      <c r="L327" s="9">
        <v>0</v>
      </c>
      <c r="M327" s="9">
        <v>2185</v>
      </c>
      <c r="N327" s="9">
        <v>1976</v>
      </c>
      <c r="O327" s="9">
        <v>448</v>
      </c>
      <c r="P327" s="9">
        <v>721</v>
      </c>
      <c r="Q327" s="2">
        <f t="shared" si="5"/>
        <v>444</v>
      </c>
    </row>
    <row r="328" spans="1:17" ht="14.25" customHeight="1">
      <c r="A328" s="50">
        <v>327</v>
      </c>
      <c r="B328" s="9" t="s">
        <v>254</v>
      </c>
      <c r="C328" s="52" t="s">
        <v>757</v>
      </c>
      <c r="D328" s="9" t="s">
        <v>262</v>
      </c>
      <c r="E328" s="52" t="s">
        <v>764</v>
      </c>
      <c r="F328" s="9">
        <v>0</v>
      </c>
      <c r="G328" s="9">
        <v>1187</v>
      </c>
      <c r="H328" s="9">
        <v>976</v>
      </c>
      <c r="I328" s="9">
        <v>211</v>
      </c>
      <c r="J328" s="9">
        <v>0</v>
      </c>
      <c r="K328" s="9">
        <v>0</v>
      </c>
      <c r="L328" s="9">
        <v>0</v>
      </c>
      <c r="M328" s="9">
        <v>2881</v>
      </c>
      <c r="N328" s="9">
        <v>4252</v>
      </c>
      <c r="O328" s="9">
        <v>973</v>
      </c>
      <c r="P328" s="9">
        <v>1107</v>
      </c>
      <c r="Q328" s="2">
        <f t="shared" si="5"/>
        <v>976</v>
      </c>
    </row>
    <row r="329" spans="1:17" ht="14.25" customHeight="1">
      <c r="A329" s="50">
        <v>328</v>
      </c>
      <c r="B329" s="9" t="s">
        <v>254</v>
      </c>
      <c r="C329" s="52" t="s">
        <v>757</v>
      </c>
      <c r="D329" s="9" t="s">
        <v>263</v>
      </c>
      <c r="E329" s="52" t="s">
        <v>765</v>
      </c>
      <c r="F329" s="9">
        <v>0</v>
      </c>
      <c r="G329" s="9">
        <v>739</v>
      </c>
      <c r="H329" s="9">
        <v>660</v>
      </c>
      <c r="I329" s="9">
        <v>79</v>
      </c>
      <c r="J329" s="9">
        <v>0</v>
      </c>
      <c r="K329" s="9">
        <v>0</v>
      </c>
      <c r="L329" s="9">
        <v>0</v>
      </c>
      <c r="M329" s="9">
        <v>3071</v>
      </c>
      <c r="N329" s="9">
        <v>3359</v>
      </c>
      <c r="O329" s="9">
        <v>813</v>
      </c>
      <c r="P329" s="9">
        <v>965</v>
      </c>
      <c r="Q329" s="2">
        <f t="shared" si="5"/>
        <v>660</v>
      </c>
    </row>
    <row r="330" spans="1:17" ht="14.25" customHeight="1">
      <c r="A330" s="50">
        <v>329</v>
      </c>
      <c r="B330" s="9" t="s">
        <v>254</v>
      </c>
      <c r="C330" s="52" t="s">
        <v>757</v>
      </c>
      <c r="D330" s="9" t="s">
        <v>264</v>
      </c>
      <c r="E330" s="52" t="s">
        <v>766</v>
      </c>
      <c r="F330" s="9">
        <v>0</v>
      </c>
      <c r="G330" s="9">
        <v>2661</v>
      </c>
      <c r="H330" s="9">
        <v>2021</v>
      </c>
      <c r="I330" s="9">
        <v>640</v>
      </c>
      <c r="J330" s="9">
        <v>0</v>
      </c>
      <c r="K330" s="9">
        <v>0</v>
      </c>
      <c r="L330" s="9">
        <v>0</v>
      </c>
      <c r="M330" s="9">
        <v>4072</v>
      </c>
      <c r="N330" s="9">
        <v>3286</v>
      </c>
      <c r="O330" s="9">
        <v>1217</v>
      </c>
      <c r="P330" s="9">
        <v>1244</v>
      </c>
      <c r="Q330" s="2">
        <f t="shared" si="5"/>
        <v>2021</v>
      </c>
    </row>
    <row r="331" spans="1:17" ht="14.25" customHeight="1">
      <c r="A331" s="50">
        <v>330</v>
      </c>
      <c r="B331" s="9" t="s">
        <v>254</v>
      </c>
      <c r="C331" s="52" t="s">
        <v>757</v>
      </c>
      <c r="D331" s="9" t="s">
        <v>265</v>
      </c>
      <c r="E331" s="52" t="s">
        <v>767</v>
      </c>
      <c r="F331" s="9">
        <v>0</v>
      </c>
      <c r="G331" s="9">
        <v>2737</v>
      </c>
      <c r="H331" s="9">
        <v>1761</v>
      </c>
      <c r="I331" s="9">
        <v>976</v>
      </c>
      <c r="J331" s="9">
        <v>0</v>
      </c>
      <c r="K331" s="9">
        <v>0</v>
      </c>
      <c r="L331" s="9">
        <v>0</v>
      </c>
      <c r="M331" s="9">
        <v>16687</v>
      </c>
      <c r="N331" s="9">
        <v>15919</v>
      </c>
      <c r="O331" s="9">
        <v>3277</v>
      </c>
      <c r="P331" s="9">
        <v>6505</v>
      </c>
      <c r="Q331" s="2">
        <f t="shared" si="5"/>
        <v>1761</v>
      </c>
    </row>
    <row r="332" spans="1:17" ht="14.25" customHeight="1">
      <c r="A332" s="50">
        <v>331</v>
      </c>
      <c r="B332" s="9" t="s">
        <v>254</v>
      </c>
      <c r="C332" s="52" t="s">
        <v>757</v>
      </c>
      <c r="D332" s="9" t="s">
        <v>266</v>
      </c>
      <c r="E332" s="52" t="s">
        <v>768</v>
      </c>
      <c r="F332" s="9">
        <v>0</v>
      </c>
      <c r="G332" s="9">
        <v>4692</v>
      </c>
      <c r="H332" s="9">
        <v>4226</v>
      </c>
      <c r="I332" s="9">
        <v>466</v>
      </c>
      <c r="J332" s="9">
        <v>0</v>
      </c>
      <c r="K332" s="9">
        <v>0</v>
      </c>
      <c r="L332" s="9">
        <v>0</v>
      </c>
      <c r="M332" s="9">
        <v>15771</v>
      </c>
      <c r="N332" s="9">
        <v>21119</v>
      </c>
      <c r="O332" s="9">
        <v>4630</v>
      </c>
      <c r="P332" s="9">
        <v>5417</v>
      </c>
      <c r="Q332" s="2">
        <f t="shared" si="5"/>
        <v>4226</v>
      </c>
    </row>
    <row r="333" spans="1:17" ht="14.25" customHeight="1">
      <c r="A333" s="50">
        <v>332</v>
      </c>
      <c r="B333" s="9" t="s">
        <v>254</v>
      </c>
      <c r="C333" s="52" t="s">
        <v>757</v>
      </c>
      <c r="D333" s="9" t="s">
        <v>267</v>
      </c>
      <c r="E333" s="52" t="s">
        <v>769</v>
      </c>
      <c r="F333" s="9">
        <v>0</v>
      </c>
      <c r="G333" s="9">
        <v>8758</v>
      </c>
      <c r="H333" s="9">
        <v>6973</v>
      </c>
      <c r="I333" s="9">
        <v>1785</v>
      </c>
      <c r="J333" s="9">
        <v>0</v>
      </c>
      <c r="K333" s="9">
        <v>0</v>
      </c>
      <c r="L333" s="9">
        <v>0</v>
      </c>
      <c r="M333" s="9">
        <v>18254</v>
      </c>
      <c r="N333" s="9">
        <v>19228</v>
      </c>
      <c r="O333" s="9">
        <v>5361</v>
      </c>
      <c r="P333" s="9">
        <v>5732</v>
      </c>
      <c r="Q333" s="2">
        <f t="shared" si="5"/>
        <v>6973</v>
      </c>
    </row>
    <row r="334" spans="1:17" ht="14.25" customHeight="1">
      <c r="A334" s="50">
        <v>333</v>
      </c>
      <c r="B334" s="9" t="s">
        <v>254</v>
      </c>
      <c r="C334" s="52" t="s">
        <v>757</v>
      </c>
      <c r="D334" s="9" t="s">
        <v>268</v>
      </c>
      <c r="E334" s="52" t="s">
        <v>770</v>
      </c>
      <c r="F334" s="9">
        <v>0</v>
      </c>
      <c r="G334" s="9">
        <v>7300</v>
      </c>
      <c r="H334" s="9">
        <v>6093</v>
      </c>
      <c r="I334" s="9">
        <v>1207</v>
      </c>
      <c r="J334" s="9">
        <v>0</v>
      </c>
      <c r="K334" s="9">
        <v>0</v>
      </c>
      <c r="L334" s="9">
        <v>0</v>
      </c>
      <c r="M334" s="9">
        <v>31023</v>
      </c>
      <c r="N334" s="9">
        <v>14605</v>
      </c>
      <c r="O334" s="9">
        <v>10006</v>
      </c>
      <c r="P334" s="9">
        <v>9747</v>
      </c>
      <c r="Q334" s="2">
        <f t="shared" si="5"/>
        <v>6093</v>
      </c>
    </row>
    <row r="335" spans="1:17" ht="14.25" customHeight="1">
      <c r="A335" s="50">
        <v>334</v>
      </c>
      <c r="B335" s="9" t="s">
        <v>254</v>
      </c>
      <c r="C335" s="52" t="s">
        <v>757</v>
      </c>
      <c r="D335" s="9" t="s">
        <v>269</v>
      </c>
      <c r="E335" s="52" t="s">
        <v>771</v>
      </c>
      <c r="F335" s="9">
        <v>0</v>
      </c>
      <c r="G335" s="9">
        <v>2249</v>
      </c>
      <c r="H335" s="9">
        <v>1990</v>
      </c>
      <c r="I335" s="9">
        <v>259</v>
      </c>
      <c r="J335" s="9">
        <v>0</v>
      </c>
      <c r="K335" s="9">
        <v>0</v>
      </c>
      <c r="L335" s="9">
        <v>0</v>
      </c>
      <c r="M335" s="9">
        <v>9558</v>
      </c>
      <c r="N335" s="9">
        <v>10539</v>
      </c>
      <c r="O335" s="9">
        <v>2941</v>
      </c>
      <c r="P335" s="9">
        <v>2858</v>
      </c>
      <c r="Q335" s="2">
        <f t="shared" si="5"/>
        <v>1990</v>
      </c>
    </row>
    <row r="336" spans="1:17" ht="14.25" customHeight="1">
      <c r="A336" s="50">
        <v>335</v>
      </c>
      <c r="B336" s="9" t="s">
        <v>254</v>
      </c>
      <c r="C336" s="52" t="s">
        <v>757</v>
      </c>
      <c r="D336" s="9" t="s">
        <v>270</v>
      </c>
      <c r="E336" s="52" t="s">
        <v>772</v>
      </c>
      <c r="F336" s="9">
        <v>0</v>
      </c>
      <c r="G336" s="9">
        <v>3800</v>
      </c>
      <c r="H336" s="9">
        <v>3256</v>
      </c>
      <c r="I336" s="9">
        <v>544</v>
      </c>
      <c r="J336" s="9">
        <v>0</v>
      </c>
      <c r="K336" s="9">
        <v>0</v>
      </c>
      <c r="L336" s="9">
        <v>0</v>
      </c>
      <c r="M336" s="9">
        <v>17108</v>
      </c>
      <c r="N336" s="9">
        <v>15334</v>
      </c>
      <c r="O336" s="9">
        <v>4596</v>
      </c>
      <c r="P336" s="9">
        <v>4518</v>
      </c>
      <c r="Q336" s="2">
        <f t="shared" si="5"/>
        <v>3256</v>
      </c>
    </row>
    <row r="337" spans="1:17" ht="14.25" customHeight="1">
      <c r="A337" s="50">
        <v>336</v>
      </c>
      <c r="B337" s="9" t="s">
        <v>254</v>
      </c>
      <c r="C337" s="52" t="s">
        <v>757</v>
      </c>
      <c r="D337" s="9" t="s">
        <v>271</v>
      </c>
      <c r="E337" s="52" t="s">
        <v>773</v>
      </c>
      <c r="F337" s="9">
        <v>0</v>
      </c>
      <c r="G337" s="9">
        <v>4242</v>
      </c>
      <c r="H337" s="9">
        <v>3305</v>
      </c>
      <c r="I337" s="9">
        <v>937</v>
      </c>
      <c r="J337" s="9">
        <v>0</v>
      </c>
      <c r="K337" s="9">
        <v>0</v>
      </c>
      <c r="L337" s="9">
        <v>0</v>
      </c>
      <c r="M337" s="9">
        <v>10682</v>
      </c>
      <c r="N337" s="9">
        <v>18084</v>
      </c>
      <c r="O337" s="9">
        <v>1810</v>
      </c>
      <c r="P337" s="9">
        <v>4280</v>
      </c>
      <c r="Q337" s="2">
        <f t="shared" si="5"/>
        <v>3305</v>
      </c>
    </row>
    <row r="338" spans="1:17" ht="14.25" customHeight="1">
      <c r="A338" s="50">
        <v>337</v>
      </c>
      <c r="B338" s="9" t="s">
        <v>254</v>
      </c>
      <c r="C338" s="52" t="s">
        <v>757</v>
      </c>
      <c r="D338" s="9" t="s">
        <v>272</v>
      </c>
      <c r="E338" s="52" t="s">
        <v>774</v>
      </c>
      <c r="F338" s="9">
        <v>0</v>
      </c>
      <c r="G338" s="9">
        <v>15178</v>
      </c>
      <c r="H338" s="9">
        <v>11409</v>
      </c>
      <c r="I338" s="9">
        <v>3769</v>
      </c>
      <c r="J338" s="9">
        <v>0</v>
      </c>
      <c r="K338" s="9">
        <v>0</v>
      </c>
      <c r="L338" s="9">
        <v>0</v>
      </c>
      <c r="M338" s="9">
        <v>19923</v>
      </c>
      <c r="N338" s="9">
        <v>21573</v>
      </c>
      <c r="O338" s="9">
        <v>4922</v>
      </c>
      <c r="P338" s="9">
        <v>7128</v>
      </c>
      <c r="Q338" s="2">
        <f t="shared" si="5"/>
        <v>11409</v>
      </c>
    </row>
    <row r="339" spans="1:17" ht="14.25" customHeight="1">
      <c r="A339" s="50">
        <v>338</v>
      </c>
      <c r="B339" s="9" t="s">
        <v>254</v>
      </c>
      <c r="C339" s="52" t="s">
        <v>757</v>
      </c>
      <c r="D339" s="9" t="s">
        <v>273</v>
      </c>
      <c r="E339" s="52" t="s">
        <v>775</v>
      </c>
      <c r="F339" s="9">
        <v>0</v>
      </c>
      <c r="G339" s="9">
        <v>2942</v>
      </c>
      <c r="H339" s="9">
        <v>945</v>
      </c>
      <c r="I339" s="9">
        <v>1997</v>
      </c>
      <c r="J339" s="9">
        <v>0</v>
      </c>
      <c r="K339" s="9">
        <v>0</v>
      </c>
      <c r="L339" s="9">
        <v>0</v>
      </c>
      <c r="M339" s="9">
        <v>1629</v>
      </c>
      <c r="N339" s="9">
        <v>4910</v>
      </c>
      <c r="O339" s="9">
        <v>233</v>
      </c>
      <c r="P339" s="9">
        <v>480</v>
      </c>
      <c r="Q339" s="2">
        <f t="shared" si="5"/>
        <v>945</v>
      </c>
    </row>
    <row r="340" spans="1:17" ht="14.25" customHeight="1">
      <c r="A340" s="50">
        <v>339</v>
      </c>
      <c r="B340" s="9" t="s">
        <v>254</v>
      </c>
      <c r="C340" s="52" t="s">
        <v>757</v>
      </c>
      <c r="D340" s="9" t="s">
        <v>274</v>
      </c>
      <c r="E340" s="52" t="s">
        <v>776</v>
      </c>
      <c r="F340" s="9">
        <v>0</v>
      </c>
      <c r="G340" s="9">
        <v>4300</v>
      </c>
      <c r="H340" s="9">
        <v>3441</v>
      </c>
      <c r="I340" s="9">
        <v>859</v>
      </c>
      <c r="J340" s="9">
        <v>0</v>
      </c>
      <c r="K340" s="9">
        <v>0</v>
      </c>
      <c r="L340" s="9">
        <v>0</v>
      </c>
      <c r="M340" s="9">
        <v>11804</v>
      </c>
      <c r="N340" s="9">
        <v>16447</v>
      </c>
      <c r="O340" s="9">
        <v>3161</v>
      </c>
      <c r="P340" s="9">
        <v>4802</v>
      </c>
      <c r="Q340" s="2">
        <f t="shared" si="5"/>
        <v>3441</v>
      </c>
    </row>
    <row r="341" spans="1:17" ht="14.25" customHeight="1">
      <c r="A341" s="50">
        <v>340</v>
      </c>
      <c r="B341" s="9" t="s">
        <v>254</v>
      </c>
      <c r="C341" s="52" t="s">
        <v>757</v>
      </c>
      <c r="D341" s="9" t="s">
        <v>275</v>
      </c>
      <c r="E341" s="52" t="s">
        <v>777</v>
      </c>
      <c r="F341" s="9">
        <v>0</v>
      </c>
      <c r="G341" s="9">
        <v>7488</v>
      </c>
      <c r="H341" s="9">
        <v>3595</v>
      </c>
      <c r="I341" s="9">
        <v>3893</v>
      </c>
      <c r="J341" s="9">
        <v>0</v>
      </c>
      <c r="K341" s="9">
        <v>0</v>
      </c>
      <c r="L341" s="9">
        <v>0</v>
      </c>
      <c r="M341" s="9">
        <v>17906</v>
      </c>
      <c r="N341" s="9">
        <v>14671</v>
      </c>
      <c r="O341" s="9">
        <v>3550</v>
      </c>
      <c r="P341" s="9">
        <v>6328</v>
      </c>
      <c r="Q341" s="2">
        <f t="shared" si="5"/>
        <v>3595</v>
      </c>
    </row>
    <row r="342" spans="1:17" ht="14.25" customHeight="1">
      <c r="A342" s="50">
        <v>341</v>
      </c>
      <c r="B342" s="9" t="s">
        <v>254</v>
      </c>
      <c r="C342" s="52" t="s">
        <v>757</v>
      </c>
      <c r="D342" s="9" t="s">
        <v>276</v>
      </c>
      <c r="E342" s="52" t="s">
        <v>778</v>
      </c>
      <c r="F342" s="9">
        <v>0</v>
      </c>
      <c r="G342" s="9">
        <v>16055</v>
      </c>
      <c r="H342" s="9">
        <v>8689</v>
      </c>
      <c r="I342" s="9">
        <v>7366</v>
      </c>
      <c r="J342" s="9">
        <v>0</v>
      </c>
      <c r="K342" s="9">
        <v>0</v>
      </c>
      <c r="L342" s="9">
        <v>0</v>
      </c>
      <c r="M342" s="9">
        <v>38682</v>
      </c>
      <c r="N342" s="9">
        <v>12267</v>
      </c>
      <c r="O342" s="9">
        <v>16289</v>
      </c>
      <c r="P342" s="9">
        <v>7965</v>
      </c>
      <c r="Q342" s="2">
        <f t="shared" si="5"/>
        <v>8689</v>
      </c>
    </row>
    <row r="343" spans="1:17" ht="14.25" customHeight="1">
      <c r="A343" s="50">
        <v>342</v>
      </c>
      <c r="B343" s="9" t="s">
        <v>254</v>
      </c>
      <c r="C343" s="52" t="s">
        <v>757</v>
      </c>
      <c r="D343" s="9" t="s">
        <v>277</v>
      </c>
      <c r="E343" s="52" t="s">
        <v>779</v>
      </c>
      <c r="F343" s="9">
        <v>0</v>
      </c>
      <c r="G343" s="9">
        <v>16816</v>
      </c>
      <c r="H343" s="9">
        <v>9746</v>
      </c>
      <c r="I343" s="9">
        <v>7070</v>
      </c>
      <c r="J343" s="9">
        <v>0</v>
      </c>
      <c r="K343" s="9">
        <v>0</v>
      </c>
      <c r="L343" s="9">
        <v>0</v>
      </c>
      <c r="M343" s="9">
        <v>14879</v>
      </c>
      <c r="N343" s="9">
        <v>17280</v>
      </c>
      <c r="O343" s="9">
        <v>3392</v>
      </c>
      <c r="P343" s="9">
        <v>5135</v>
      </c>
      <c r="Q343" s="2">
        <f t="shared" si="5"/>
        <v>9746</v>
      </c>
    </row>
    <row r="344" spans="1:17" ht="14.25" customHeight="1">
      <c r="A344" s="50">
        <v>343</v>
      </c>
      <c r="B344" s="9" t="s">
        <v>254</v>
      </c>
      <c r="C344" s="52" t="s">
        <v>757</v>
      </c>
      <c r="D344" s="9" t="s">
        <v>278</v>
      </c>
      <c r="E344" s="52" t="s">
        <v>780</v>
      </c>
      <c r="F344" s="9">
        <v>0</v>
      </c>
      <c r="G344" s="9">
        <v>4538</v>
      </c>
      <c r="H344" s="9">
        <v>3807</v>
      </c>
      <c r="I344" s="9">
        <v>731</v>
      </c>
      <c r="J344" s="9">
        <v>0</v>
      </c>
      <c r="K344" s="9">
        <v>0</v>
      </c>
      <c r="L344" s="9">
        <v>0</v>
      </c>
      <c r="M344" s="9">
        <v>10576</v>
      </c>
      <c r="N344" s="9">
        <v>8106</v>
      </c>
      <c r="O344" s="9">
        <v>2146</v>
      </c>
      <c r="P344" s="9">
        <v>3545</v>
      </c>
      <c r="Q344" s="2">
        <f t="shared" si="5"/>
        <v>3807</v>
      </c>
    </row>
    <row r="345" spans="1:17" ht="14.25" customHeight="1">
      <c r="A345" s="50">
        <v>344</v>
      </c>
      <c r="B345" s="9" t="s">
        <v>254</v>
      </c>
      <c r="C345" s="52" t="s">
        <v>757</v>
      </c>
      <c r="D345" s="9" t="s">
        <v>279</v>
      </c>
      <c r="E345" s="52" t="s">
        <v>781</v>
      </c>
      <c r="F345" s="9">
        <v>0</v>
      </c>
      <c r="G345" s="9">
        <v>20925</v>
      </c>
      <c r="H345" s="9">
        <v>13057</v>
      </c>
      <c r="I345" s="9">
        <v>7868</v>
      </c>
      <c r="J345" s="9">
        <v>0</v>
      </c>
      <c r="K345" s="9">
        <v>0</v>
      </c>
      <c r="L345" s="9">
        <v>0</v>
      </c>
      <c r="M345" s="9">
        <v>28169</v>
      </c>
      <c r="N345" s="9">
        <v>17962</v>
      </c>
      <c r="O345" s="9">
        <v>7462</v>
      </c>
      <c r="P345" s="9">
        <v>8828</v>
      </c>
      <c r="Q345" s="2">
        <f t="shared" si="5"/>
        <v>13057</v>
      </c>
    </row>
    <row r="346" spans="1:17" ht="14.25" customHeight="1">
      <c r="A346" s="50">
        <v>345</v>
      </c>
      <c r="B346" s="9" t="s">
        <v>254</v>
      </c>
      <c r="C346" s="52" t="s">
        <v>757</v>
      </c>
      <c r="D346" s="9" t="s">
        <v>280</v>
      </c>
      <c r="E346" s="52" t="s">
        <v>782</v>
      </c>
      <c r="F346" s="9">
        <v>0</v>
      </c>
      <c r="G346" s="9">
        <v>910</v>
      </c>
      <c r="H346" s="9">
        <v>775</v>
      </c>
      <c r="I346" s="9">
        <v>135</v>
      </c>
      <c r="J346" s="9">
        <v>0</v>
      </c>
      <c r="K346" s="9">
        <v>0</v>
      </c>
      <c r="L346" s="9">
        <v>0</v>
      </c>
      <c r="M346" s="9">
        <v>5864</v>
      </c>
      <c r="N346" s="9">
        <v>4905</v>
      </c>
      <c r="O346" s="9">
        <v>463</v>
      </c>
      <c r="P346" s="9">
        <v>1669</v>
      </c>
      <c r="Q346" s="2">
        <f t="shared" si="5"/>
        <v>775</v>
      </c>
    </row>
    <row r="347" spans="1:17" ht="14.25" customHeight="1">
      <c r="A347" s="50">
        <v>346</v>
      </c>
      <c r="B347" s="9" t="s">
        <v>254</v>
      </c>
      <c r="C347" s="52" t="s">
        <v>757</v>
      </c>
      <c r="D347" s="9" t="s">
        <v>486</v>
      </c>
      <c r="E347" s="52" t="s">
        <v>783</v>
      </c>
      <c r="F347" s="9">
        <v>0</v>
      </c>
      <c r="G347" s="9">
        <v>1481</v>
      </c>
      <c r="H347" s="9">
        <v>808</v>
      </c>
      <c r="I347" s="9">
        <v>673</v>
      </c>
      <c r="J347" s="9">
        <v>0</v>
      </c>
      <c r="K347" s="9">
        <v>0</v>
      </c>
      <c r="L347" s="9">
        <v>0</v>
      </c>
      <c r="M347" s="9">
        <v>1964</v>
      </c>
      <c r="N347" s="9">
        <v>2856</v>
      </c>
      <c r="O347" s="9">
        <v>334</v>
      </c>
      <c r="P347" s="9">
        <v>737</v>
      </c>
      <c r="Q347" s="2">
        <f t="shared" si="5"/>
        <v>808</v>
      </c>
    </row>
    <row r="348" spans="1:17" ht="14.25" customHeight="1">
      <c r="A348" s="50">
        <v>347</v>
      </c>
      <c r="B348" s="9" t="s">
        <v>281</v>
      </c>
      <c r="C348" s="52" t="s">
        <v>784</v>
      </c>
      <c r="D348" s="9" t="s">
        <v>282</v>
      </c>
      <c r="E348" s="52" t="s">
        <v>785</v>
      </c>
      <c r="F348" s="9">
        <v>0</v>
      </c>
      <c r="G348" s="9">
        <v>21643</v>
      </c>
      <c r="H348" s="9">
        <v>12366</v>
      </c>
      <c r="I348" s="9">
        <v>9277</v>
      </c>
      <c r="J348" s="9">
        <v>0</v>
      </c>
      <c r="K348" s="9">
        <v>0</v>
      </c>
      <c r="L348" s="9">
        <v>0</v>
      </c>
      <c r="M348" s="9">
        <v>27649</v>
      </c>
      <c r="N348" s="9">
        <v>29702</v>
      </c>
      <c r="O348" s="9">
        <v>8256</v>
      </c>
      <c r="P348" s="9">
        <v>8426</v>
      </c>
      <c r="Q348" s="2">
        <f t="shared" si="5"/>
        <v>12366</v>
      </c>
    </row>
    <row r="349" spans="1:17" ht="14.25" customHeight="1">
      <c r="A349" s="50">
        <v>348</v>
      </c>
      <c r="B349" s="9" t="s">
        <v>284</v>
      </c>
      <c r="C349" s="52" t="s">
        <v>786</v>
      </c>
      <c r="D349" s="9" t="s">
        <v>285</v>
      </c>
      <c r="E349" s="52" t="s">
        <v>787</v>
      </c>
      <c r="F349" s="9">
        <v>0</v>
      </c>
      <c r="G349" s="9">
        <v>78561</v>
      </c>
      <c r="H349" s="9">
        <v>46278</v>
      </c>
      <c r="I349" s="9">
        <v>32283</v>
      </c>
      <c r="J349" s="9">
        <v>0</v>
      </c>
      <c r="K349" s="9">
        <v>0</v>
      </c>
      <c r="L349" s="9">
        <v>0</v>
      </c>
      <c r="M349" s="9">
        <v>93189</v>
      </c>
      <c r="N349" s="9">
        <v>77081</v>
      </c>
      <c r="O349" s="9">
        <v>28103</v>
      </c>
      <c r="P349" s="9">
        <v>28395</v>
      </c>
      <c r="Q349" s="2">
        <f t="shared" si="5"/>
        <v>46278</v>
      </c>
    </row>
    <row r="350" spans="1:17" ht="14.25" customHeight="1">
      <c r="A350" s="50">
        <v>349</v>
      </c>
      <c r="B350" s="9" t="s">
        <v>284</v>
      </c>
      <c r="C350" s="52" t="s">
        <v>786</v>
      </c>
      <c r="D350" s="9" t="s">
        <v>286</v>
      </c>
      <c r="E350" s="52" t="s">
        <v>788</v>
      </c>
      <c r="F350" s="9">
        <v>0</v>
      </c>
      <c r="G350" s="9">
        <v>119</v>
      </c>
      <c r="H350" s="9">
        <v>94</v>
      </c>
      <c r="I350" s="9">
        <v>25</v>
      </c>
      <c r="J350" s="9">
        <v>0</v>
      </c>
      <c r="K350" s="9">
        <v>0</v>
      </c>
      <c r="L350" s="9">
        <v>0</v>
      </c>
      <c r="M350" s="9">
        <v>484</v>
      </c>
      <c r="N350" s="9">
        <v>381</v>
      </c>
      <c r="O350" s="9">
        <v>31</v>
      </c>
      <c r="P350" s="9">
        <v>103</v>
      </c>
      <c r="Q350" s="2">
        <f t="shared" si="5"/>
        <v>94</v>
      </c>
    </row>
    <row r="351" spans="1:17" ht="14.25" customHeight="1">
      <c r="A351" s="50">
        <v>350</v>
      </c>
      <c r="B351" s="9" t="s">
        <v>284</v>
      </c>
      <c r="C351" s="52" t="s">
        <v>786</v>
      </c>
      <c r="D351" s="9" t="s">
        <v>287</v>
      </c>
      <c r="E351" s="52" t="s">
        <v>789</v>
      </c>
      <c r="F351" s="9">
        <v>0</v>
      </c>
      <c r="G351" s="9">
        <v>3736</v>
      </c>
      <c r="H351" s="9">
        <v>2554</v>
      </c>
      <c r="I351" s="9">
        <v>1182</v>
      </c>
      <c r="J351" s="9">
        <v>0</v>
      </c>
      <c r="K351" s="9">
        <v>0</v>
      </c>
      <c r="L351" s="9">
        <v>0</v>
      </c>
      <c r="M351" s="9">
        <v>7522</v>
      </c>
      <c r="N351" s="9">
        <v>10278</v>
      </c>
      <c r="O351" s="9">
        <v>2497</v>
      </c>
      <c r="P351" s="9">
        <v>2283</v>
      </c>
      <c r="Q351" s="2">
        <f t="shared" si="5"/>
        <v>2554</v>
      </c>
    </row>
    <row r="352" spans="1:17" ht="14.25" customHeight="1">
      <c r="A352" s="50">
        <v>351</v>
      </c>
      <c r="B352" s="9" t="s">
        <v>284</v>
      </c>
      <c r="C352" s="52" t="s">
        <v>786</v>
      </c>
      <c r="D352" s="9" t="s">
        <v>290</v>
      </c>
      <c r="E352" s="52" t="s">
        <v>791</v>
      </c>
      <c r="F352" s="9">
        <v>0</v>
      </c>
      <c r="G352" s="9">
        <v>1967</v>
      </c>
      <c r="H352" s="9">
        <v>1789</v>
      </c>
      <c r="I352" s="9">
        <v>178</v>
      </c>
      <c r="J352" s="9">
        <v>0</v>
      </c>
      <c r="K352" s="9">
        <v>0</v>
      </c>
      <c r="L352" s="9">
        <v>0</v>
      </c>
      <c r="M352" s="9">
        <v>4892</v>
      </c>
      <c r="N352" s="9">
        <v>5237</v>
      </c>
      <c r="O352" s="9">
        <v>1746</v>
      </c>
      <c r="P352" s="9">
        <v>1668</v>
      </c>
      <c r="Q352" s="2">
        <f t="shared" si="5"/>
        <v>1789</v>
      </c>
    </row>
    <row r="353" spans="1:17" ht="14.25" customHeight="1">
      <c r="A353" s="50">
        <v>352</v>
      </c>
      <c r="B353" s="9" t="s">
        <v>284</v>
      </c>
      <c r="C353" s="52" t="s">
        <v>786</v>
      </c>
      <c r="D353" s="9" t="s">
        <v>291</v>
      </c>
      <c r="E353" s="52" t="s">
        <v>792</v>
      </c>
      <c r="F353" s="9">
        <v>0</v>
      </c>
      <c r="G353" s="9">
        <v>3591</v>
      </c>
      <c r="H353" s="9">
        <v>2971</v>
      </c>
      <c r="I353" s="9">
        <v>620</v>
      </c>
      <c r="J353" s="9">
        <v>0</v>
      </c>
      <c r="K353" s="9">
        <v>0</v>
      </c>
      <c r="L353" s="9">
        <v>0</v>
      </c>
      <c r="M353" s="9">
        <v>5538</v>
      </c>
      <c r="N353" s="9">
        <v>6123</v>
      </c>
      <c r="O353" s="9">
        <v>1763</v>
      </c>
      <c r="P353" s="9">
        <v>1776</v>
      </c>
      <c r="Q353" s="2">
        <f t="shared" si="5"/>
        <v>2971</v>
      </c>
    </row>
    <row r="354" spans="1:17" ht="14.25" customHeight="1">
      <c r="A354" s="50">
        <v>353</v>
      </c>
      <c r="B354" s="9" t="s">
        <v>288</v>
      </c>
      <c r="C354" s="52" t="s">
        <v>790</v>
      </c>
      <c r="D354" s="9" t="s">
        <v>289</v>
      </c>
      <c r="E354" s="52" t="s">
        <v>790</v>
      </c>
      <c r="F354" s="9">
        <v>0</v>
      </c>
      <c r="G354" s="9">
        <v>7</v>
      </c>
      <c r="H354" s="9">
        <v>0</v>
      </c>
      <c r="I354" s="9">
        <v>7</v>
      </c>
      <c r="J354" s="9">
        <v>0</v>
      </c>
      <c r="K354" s="9">
        <v>0</v>
      </c>
      <c r="L354" s="9">
        <v>0</v>
      </c>
      <c r="M354" s="9">
        <v>62</v>
      </c>
      <c r="N354" s="9">
        <v>37</v>
      </c>
      <c r="O354" s="9">
        <v>6</v>
      </c>
      <c r="P354" s="9">
        <v>17</v>
      </c>
      <c r="Q354" s="2">
        <f t="shared" si="5"/>
        <v>0</v>
      </c>
    </row>
    <row r="355" spans="1:17" ht="14.25" customHeight="1">
      <c r="A355" s="50">
        <v>354</v>
      </c>
      <c r="B355" s="51" t="s">
        <v>288</v>
      </c>
      <c r="C355" s="52" t="s">
        <v>790</v>
      </c>
      <c r="D355" s="51" t="s">
        <v>290</v>
      </c>
      <c r="E355" s="52" t="s">
        <v>791</v>
      </c>
      <c r="F355" s="9">
        <v>0</v>
      </c>
      <c r="G355" s="9">
        <v>0</v>
      </c>
      <c r="H355" s="9">
        <v>0</v>
      </c>
      <c r="I355" s="9">
        <v>0</v>
      </c>
      <c r="J355" s="9">
        <v>0</v>
      </c>
      <c r="K355" s="9">
        <v>0</v>
      </c>
      <c r="L355" s="9">
        <v>0</v>
      </c>
      <c r="M355" s="9">
        <v>7</v>
      </c>
      <c r="N355" s="9">
        <v>1</v>
      </c>
      <c r="O355" s="9">
        <v>1</v>
      </c>
      <c r="P355" s="9">
        <v>2</v>
      </c>
      <c r="Q355" s="2">
        <f t="shared" si="5"/>
        <v>0</v>
      </c>
    </row>
    <row r="356" spans="1:17" ht="14.25" customHeight="1">
      <c r="A356" s="50">
        <v>355</v>
      </c>
      <c r="B356" s="9" t="s">
        <v>288</v>
      </c>
      <c r="C356" s="52" t="s">
        <v>790</v>
      </c>
      <c r="D356" s="9" t="s">
        <v>291</v>
      </c>
      <c r="E356" s="52" t="s">
        <v>792</v>
      </c>
      <c r="F356" s="9">
        <v>0</v>
      </c>
      <c r="G356" s="9">
        <v>1</v>
      </c>
      <c r="H356" s="9">
        <v>0</v>
      </c>
      <c r="I356" s="9">
        <v>1</v>
      </c>
      <c r="J356" s="9">
        <v>0</v>
      </c>
      <c r="K356" s="9">
        <v>0</v>
      </c>
      <c r="L356" s="9">
        <v>0</v>
      </c>
      <c r="M356" s="9">
        <v>1</v>
      </c>
      <c r="N356" s="9">
        <v>0</v>
      </c>
      <c r="O356" s="9">
        <v>0</v>
      </c>
      <c r="P356" s="9">
        <v>1</v>
      </c>
      <c r="Q356" s="2">
        <f t="shared" si="5"/>
        <v>0</v>
      </c>
    </row>
    <row r="357" spans="1:17" ht="14.25" customHeight="1">
      <c r="A357" s="50">
        <v>356</v>
      </c>
      <c r="B357" s="9" t="s">
        <v>292</v>
      </c>
      <c r="C357" s="52" t="s">
        <v>793</v>
      </c>
      <c r="D357" s="9" t="s">
        <v>293</v>
      </c>
      <c r="E357" s="52" t="s">
        <v>794</v>
      </c>
      <c r="F357" s="9">
        <v>0</v>
      </c>
      <c r="G357" s="9">
        <v>26321</v>
      </c>
      <c r="H357" s="9">
        <v>15815</v>
      </c>
      <c r="I357" s="9">
        <v>10506</v>
      </c>
      <c r="J357" s="9">
        <v>0</v>
      </c>
      <c r="K357" s="9">
        <v>0</v>
      </c>
      <c r="L357" s="9">
        <v>0</v>
      </c>
      <c r="M357" s="9">
        <v>34337</v>
      </c>
      <c r="N357" s="9">
        <v>36906</v>
      </c>
      <c r="O357" s="9">
        <v>9612</v>
      </c>
      <c r="P357" s="9">
        <v>11163</v>
      </c>
      <c r="Q357" s="2">
        <f t="shared" si="5"/>
        <v>15815</v>
      </c>
    </row>
    <row r="358" spans="1:17" ht="14.25" customHeight="1">
      <c r="A358" s="50">
        <v>357</v>
      </c>
      <c r="B358" s="9" t="s">
        <v>292</v>
      </c>
      <c r="C358" s="52" t="s">
        <v>793</v>
      </c>
      <c r="D358" s="9" t="s">
        <v>294</v>
      </c>
      <c r="E358" s="52" t="s">
        <v>795</v>
      </c>
      <c r="F358" s="9">
        <v>0</v>
      </c>
      <c r="G358" s="9">
        <v>5</v>
      </c>
      <c r="H358" s="9">
        <v>4</v>
      </c>
      <c r="I358" s="9">
        <v>1</v>
      </c>
      <c r="J358" s="9">
        <v>0</v>
      </c>
      <c r="K358" s="9">
        <v>0</v>
      </c>
      <c r="L358" s="9">
        <v>0</v>
      </c>
      <c r="M358" s="9">
        <v>12</v>
      </c>
      <c r="N358" s="9">
        <v>44</v>
      </c>
      <c r="O358" s="9">
        <v>1</v>
      </c>
      <c r="P358" s="9">
        <v>8</v>
      </c>
      <c r="Q358" s="2">
        <f t="shared" si="5"/>
        <v>4</v>
      </c>
    </row>
    <row r="359" spans="1:17" ht="14.25" customHeight="1">
      <c r="A359" s="50">
        <v>358</v>
      </c>
      <c r="B359" s="9" t="s">
        <v>295</v>
      </c>
      <c r="C359" s="52" t="s">
        <v>796</v>
      </c>
      <c r="D359" s="9" t="s">
        <v>296</v>
      </c>
      <c r="E359" s="52" t="s">
        <v>797</v>
      </c>
      <c r="F359" s="9">
        <v>0</v>
      </c>
      <c r="G359" s="9">
        <v>200</v>
      </c>
      <c r="H359" s="9">
        <v>135</v>
      </c>
      <c r="I359" s="9">
        <v>65</v>
      </c>
      <c r="J359" s="9">
        <v>0</v>
      </c>
      <c r="K359" s="9">
        <v>0</v>
      </c>
      <c r="L359" s="9">
        <v>0</v>
      </c>
      <c r="M359" s="9">
        <v>425</v>
      </c>
      <c r="N359" s="9">
        <v>604</v>
      </c>
      <c r="O359" s="9">
        <v>123</v>
      </c>
      <c r="P359" s="9">
        <v>131</v>
      </c>
      <c r="Q359" s="2">
        <f t="shared" si="5"/>
        <v>135</v>
      </c>
    </row>
    <row r="360" spans="1:17" ht="14.25" customHeight="1">
      <c r="A360" s="50">
        <v>359</v>
      </c>
      <c r="B360" s="9" t="s">
        <v>297</v>
      </c>
      <c r="C360" s="52" t="s">
        <v>798</v>
      </c>
      <c r="D360" s="9" t="s">
        <v>298</v>
      </c>
      <c r="E360" s="52" t="s">
        <v>799</v>
      </c>
      <c r="F360" s="9">
        <v>0</v>
      </c>
      <c r="G360" s="9">
        <v>9381</v>
      </c>
      <c r="H360" s="9">
        <v>6682</v>
      </c>
      <c r="I360" s="9">
        <v>2699</v>
      </c>
      <c r="J360" s="9">
        <v>0</v>
      </c>
      <c r="K360" s="9">
        <v>0</v>
      </c>
      <c r="L360" s="9">
        <v>0</v>
      </c>
      <c r="M360" s="9">
        <v>20021</v>
      </c>
      <c r="N360" s="9">
        <v>17766</v>
      </c>
      <c r="O360" s="9">
        <v>4421</v>
      </c>
      <c r="P360" s="9">
        <v>7294</v>
      </c>
      <c r="Q360" s="2">
        <f t="shared" si="5"/>
        <v>6682</v>
      </c>
    </row>
    <row r="361" spans="1:17" ht="14.25" customHeight="1">
      <c r="A361" s="50">
        <v>360</v>
      </c>
      <c r="B361" s="9" t="s">
        <v>297</v>
      </c>
      <c r="C361" s="52" t="s">
        <v>798</v>
      </c>
      <c r="D361" s="9" t="s">
        <v>299</v>
      </c>
      <c r="E361" s="52" t="s">
        <v>800</v>
      </c>
      <c r="F361" s="9">
        <v>0</v>
      </c>
      <c r="G361" s="9">
        <v>3135</v>
      </c>
      <c r="H361" s="9">
        <v>2507</v>
      </c>
      <c r="I361" s="9">
        <v>628</v>
      </c>
      <c r="J361" s="9">
        <v>0</v>
      </c>
      <c r="K361" s="9">
        <v>0</v>
      </c>
      <c r="L361" s="9">
        <v>0</v>
      </c>
      <c r="M361" s="9">
        <v>6002</v>
      </c>
      <c r="N361" s="9">
        <v>3991</v>
      </c>
      <c r="O361" s="9">
        <v>1178</v>
      </c>
      <c r="P361" s="9">
        <v>2155</v>
      </c>
      <c r="Q361" s="2">
        <f t="shared" si="5"/>
        <v>2507</v>
      </c>
    </row>
    <row r="362" spans="1:17" ht="14.25" customHeight="1">
      <c r="A362" s="50">
        <v>361</v>
      </c>
      <c r="B362" s="9" t="s">
        <v>300</v>
      </c>
      <c r="C362" s="52" t="s">
        <v>801</v>
      </c>
      <c r="D362" s="9" t="s">
        <v>301</v>
      </c>
      <c r="E362" s="52" t="s">
        <v>802</v>
      </c>
      <c r="F362" s="9">
        <v>0</v>
      </c>
      <c r="G362" s="9">
        <v>7462</v>
      </c>
      <c r="H362" s="9">
        <v>4764</v>
      </c>
      <c r="I362" s="9">
        <v>2698</v>
      </c>
      <c r="J362" s="9">
        <v>0</v>
      </c>
      <c r="K362" s="9">
        <v>0</v>
      </c>
      <c r="L362" s="9">
        <v>0</v>
      </c>
      <c r="M362" s="9">
        <v>13380</v>
      </c>
      <c r="N362" s="9">
        <v>15702</v>
      </c>
      <c r="O362" s="9">
        <v>3243</v>
      </c>
      <c r="P362" s="9">
        <v>4792</v>
      </c>
      <c r="Q362" s="2">
        <f t="shared" si="5"/>
        <v>4764</v>
      </c>
    </row>
    <row r="363" spans="1:17" ht="14.25" customHeight="1">
      <c r="A363" s="50">
        <v>362</v>
      </c>
      <c r="B363" s="9" t="s">
        <v>302</v>
      </c>
      <c r="C363" s="52" t="s">
        <v>803</v>
      </c>
      <c r="D363" s="9" t="s">
        <v>303</v>
      </c>
      <c r="E363" s="52" t="s">
        <v>804</v>
      </c>
      <c r="F363" s="9">
        <v>0</v>
      </c>
      <c r="G363" s="9">
        <v>13114</v>
      </c>
      <c r="H363" s="9">
        <v>8651</v>
      </c>
      <c r="I363" s="9">
        <v>4463</v>
      </c>
      <c r="J363" s="9">
        <v>0</v>
      </c>
      <c r="K363" s="9">
        <v>0</v>
      </c>
      <c r="L363" s="9">
        <v>0</v>
      </c>
      <c r="M363" s="9">
        <v>9600</v>
      </c>
      <c r="N363" s="9">
        <v>12295</v>
      </c>
      <c r="O363" s="9">
        <v>2167</v>
      </c>
      <c r="P363" s="9">
        <v>3087</v>
      </c>
      <c r="Q363" s="2">
        <f t="shared" si="5"/>
        <v>8651</v>
      </c>
    </row>
    <row r="364" spans="1:17" ht="14.25" customHeight="1">
      <c r="A364" s="50">
        <v>363</v>
      </c>
      <c r="B364" s="9" t="s">
        <v>302</v>
      </c>
      <c r="C364" s="52" t="s">
        <v>803</v>
      </c>
      <c r="D364" s="9" t="s">
        <v>259</v>
      </c>
      <c r="E364" s="52" t="s">
        <v>805</v>
      </c>
      <c r="F364" s="9">
        <v>0</v>
      </c>
      <c r="G364" s="9">
        <v>4958</v>
      </c>
      <c r="H364" s="9">
        <v>2334</v>
      </c>
      <c r="I364" s="9">
        <v>2624</v>
      </c>
      <c r="J364" s="9">
        <v>0</v>
      </c>
      <c r="K364" s="9">
        <v>0</v>
      </c>
      <c r="L364" s="9">
        <v>0</v>
      </c>
      <c r="M364" s="9">
        <v>3653</v>
      </c>
      <c r="N364" s="9">
        <v>3273</v>
      </c>
      <c r="O364" s="9">
        <v>852</v>
      </c>
      <c r="P364" s="9">
        <v>1107</v>
      </c>
      <c r="Q364" s="2">
        <f t="shared" si="5"/>
        <v>2334</v>
      </c>
    </row>
    <row r="365" spans="1:17" ht="14.25" customHeight="1">
      <c r="A365" s="50">
        <v>364</v>
      </c>
      <c r="B365" s="9" t="s">
        <v>302</v>
      </c>
      <c r="C365" s="52" t="s">
        <v>803</v>
      </c>
      <c r="D365" s="9" t="s">
        <v>283</v>
      </c>
      <c r="E365" s="52" t="s">
        <v>806</v>
      </c>
      <c r="F365" s="9">
        <v>0</v>
      </c>
      <c r="G365" s="9">
        <v>7057</v>
      </c>
      <c r="H365" s="9">
        <v>3113</v>
      </c>
      <c r="I365" s="9">
        <v>3944</v>
      </c>
      <c r="J365" s="9">
        <v>0</v>
      </c>
      <c r="K365" s="9">
        <v>0</v>
      </c>
      <c r="L365" s="9">
        <v>0</v>
      </c>
      <c r="M365" s="9">
        <v>4263</v>
      </c>
      <c r="N365" s="9">
        <v>4564</v>
      </c>
      <c r="O365" s="9">
        <v>1045</v>
      </c>
      <c r="P365" s="9">
        <v>1226</v>
      </c>
      <c r="Q365" s="2">
        <f t="shared" si="5"/>
        <v>3113</v>
      </c>
    </row>
    <row r="366" spans="1:17" ht="14.25" customHeight="1">
      <c r="A366" s="50">
        <v>365</v>
      </c>
      <c r="B366" s="9" t="s">
        <v>304</v>
      </c>
      <c r="C366" s="52" t="s">
        <v>807</v>
      </c>
      <c r="D366" s="9" t="s">
        <v>305</v>
      </c>
      <c r="E366" s="52" t="s">
        <v>807</v>
      </c>
      <c r="F366" s="9">
        <v>0</v>
      </c>
      <c r="G366" s="9">
        <v>10363</v>
      </c>
      <c r="H366" s="9">
        <v>4662</v>
      </c>
      <c r="I366" s="9">
        <v>5701</v>
      </c>
      <c r="J366" s="9">
        <v>0</v>
      </c>
      <c r="K366" s="9">
        <v>0</v>
      </c>
      <c r="L366" s="9">
        <v>0</v>
      </c>
      <c r="M366" s="9">
        <v>17600</v>
      </c>
      <c r="N366" s="9">
        <v>19137</v>
      </c>
      <c r="O366" s="9">
        <v>4080</v>
      </c>
      <c r="P366" s="9">
        <v>5297</v>
      </c>
      <c r="Q366" s="2">
        <f t="shared" si="5"/>
        <v>4662</v>
      </c>
    </row>
    <row r="367" spans="1:17" ht="14.25" customHeight="1">
      <c r="A367" s="50">
        <v>366</v>
      </c>
      <c r="B367" s="9" t="s">
        <v>306</v>
      </c>
      <c r="C367" s="52" t="s">
        <v>808</v>
      </c>
      <c r="D367" s="9" t="s">
        <v>307</v>
      </c>
      <c r="E367" s="52" t="s">
        <v>808</v>
      </c>
      <c r="F367" s="9">
        <v>0</v>
      </c>
      <c r="G367" s="9">
        <v>303</v>
      </c>
      <c r="H367" s="9">
        <v>183</v>
      </c>
      <c r="I367" s="9">
        <v>120</v>
      </c>
      <c r="J367" s="9">
        <v>0</v>
      </c>
      <c r="K367" s="9">
        <v>0</v>
      </c>
      <c r="L367" s="9">
        <v>0</v>
      </c>
      <c r="M367" s="9">
        <v>998</v>
      </c>
      <c r="N367" s="9">
        <v>1010</v>
      </c>
      <c r="O367" s="9">
        <v>160</v>
      </c>
      <c r="P367" s="9">
        <v>341</v>
      </c>
      <c r="Q367" s="2">
        <f t="shared" si="5"/>
        <v>183</v>
      </c>
    </row>
    <row r="368" spans="1:17" ht="14.25" customHeight="1">
      <c r="A368" s="50">
        <v>367</v>
      </c>
      <c r="B368" s="9" t="s">
        <v>308</v>
      </c>
      <c r="C368" s="52" t="s">
        <v>809</v>
      </c>
      <c r="D368" s="9" t="s">
        <v>309</v>
      </c>
      <c r="E368" s="52" t="s">
        <v>809</v>
      </c>
      <c r="F368" s="9">
        <v>0</v>
      </c>
      <c r="G368" s="9">
        <v>165</v>
      </c>
      <c r="H368" s="9">
        <v>119</v>
      </c>
      <c r="I368" s="9">
        <v>46</v>
      </c>
      <c r="J368" s="9">
        <v>0</v>
      </c>
      <c r="K368" s="9">
        <v>0</v>
      </c>
      <c r="L368" s="9">
        <v>0</v>
      </c>
      <c r="M368" s="9">
        <v>615</v>
      </c>
      <c r="N368" s="9">
        <v>572</v>
      </c>
      <c r="O368" s="9">
        <v>139</v>
      </c>
      <c r="P368" s="9">
        <v>267</v>
      </c>
      <c r="Q368" s="2">
        <f t="shared" si="5"/>
        <v>119</v>
      </c>
    </row>
    <row r="369" spans="1:17" ht="14.25" customHeight="1">
      <c r="A369" s="50">
        <v>368</v>
      </c>
      <c r="B369" s="9" t="s">
        <v>310</v>
      </c>
      <c r="C369" s="52" t="s">
        <v>810</v>
      </c>
      <c r="D369" s="9" t="s">
        <v>311</v>
      </c>
      <c r="E369" s="52" t="s">
        <v>811</v>
      </c>
      <c r="F369" s="9">
        <v>0</v>
      </c>
      <c r="G369" s="9">
        <v>2796</v>
      </c>
      <c r="H369" s="9">
        <v>1717</v>
      </c>
      <c r="I369" s="9">
        <v>1079</v>
      </c>
      <c r="J369" s="9">
        <v>0</v>
      </c>
      <c r="K369" s="9">
        <v>0</v>
      </c>
      <c r="L369" s="9">
        <v>0</v>
      </c>
      <c r="M369" s="9">
        <v>4086</v>
      </c>
      <c r="N369" s="9">
        <v>6066</v>
      </c>
      <c r="O369" s="9">
        <v>939</v>
      </c>
      <c r="P369" s="9">
        <v>1455</v>
      </c>
      <c r="Q369" s="2">
        <f t="shared" si="5"/>
        <v>1717</v>
      </c>
    </row>
    <row r="370" spans="1:17" ht="14.25" customHeight="1">
      <c r="A370" s="50">
        <v>369</v>
      </c>
      <c r="B370" s="9" t="s">
        <v>312</v>
      </c>
      <c r="C370" s="52" t="s">
        <v>812</v>
      </c>
      <c r="D370" s="9" t="s">
        <v>313</v>
      </c>
      <c r="E370" s="52" t="s">
        <v>812</v>
      </c>
      <c r="F370" s="9">
        <v>0</v>
      </c>
      <c r="G370" s="9">
        <v>314</v>
      </c>
      <c r="H370" s="9">
        <v>161</v>
      </c>
      <c r="I370" s="9">
        <v>153</v>
      </c>
      <c r="J370" s="9">
        <v>0</v>
      </c>
      <c r="K370" s="9">
        <v>0</v>
      </c>
      <c r="L370" s="9">
        <v>0</v>
      </c>
      <c r="M370" s="9">
        <v>488</v>
      </c>
      <c r="N370" s="9">
        <v>672</v>
      </c>
      <c r="O370" s="9">
        <v>78</v>
      </c>
      <c r="P370" s="9">
        <v>175</v>
      </c>
      <c r="Q370" s="2">
        <f t="shared" si="5"/>
        <v>161</v>
      </c>
    </row>
    <row r="371" spans="1:17" ht="14.25" customHeight="1">
      <c r="A371" s="50">
        <v>370</v>
      </c>
      <c r="B371" s="9" t="s">
        <v>314</v>
      </c>
      <c r="C371" s="52" t="s">
        <v>813</v>
      </c>
      <c r="D371" s="9" t="s">
        <v>315</v>
      </c>
      <c r="E371" s="52" t="s">
        <v>813</v>
      </c>
      <c r="F371" s="9">
        <v>0</v>
      </c>
      <c r="G371" s="9">
        <v>2747</v>
      </c>
      <c r="H371" s="9">
        <v>1028</v>
      </c>
      <c r="I371" s="9">
        <v>1719</v>
      </c>
      <c r="J371" s="9">
        <v>0</v>
      </c>
      <c r="K371" s="9">
        <v>0</v>
      </c>
      <c r="L371" s="9">
        <v>0</v>
      </c>
      <c r="M371" s="9">
        <v>525</v>
      </c>
      <c r="N371" s="9">
        <v>2697</v>
      </c>
      <c r="O371" s="9">
        <v>34</v>
      </c>
      <c r="P371" s="9">
        <v>190</v>
      </c>
      <c r="Q371" s="2">
        <f t="shared" si="5"/>
        <v>1028</v>
      </c>
    </row>
    <row r="372" spans="1:17" ht="14.25" customHeight="1">
      <c r="A372" s="50">
        <v>371</v>
      </c>
      <c r="B372" s="9" t="s">
        <v>316</v>
      </c>
      <c r="C372" s="52" t="s">
        <v>814</v>
      </c>
      <c r="D372" s="9" t="s">
        <v>317</v>
      </c>
      <c r="E372" s="52" t="s">
        <v>814</v>
      </c>
      <c r="F372" s="9">
        <v>0</v>
      </c>
      <c r="G372" s="9">
        <v>353</v>
      </c>
      <c r="H372" s="9">
        <v>219</v>
      </c>
      <c r="I372" s="9">
        <v>134</v>
      </c>
      <c r="J372" s="9">
        <v>0</v>
      </c>
      <c r="K372" s="9">
        <v>0</v>
      </c>
      <c r="L372" s="9">
        <v>0</v>
      </c>
      <c r="M372" s="9">
        <v>438</v>
      </c>
      <c r="N372" s="9">
        <v>906</v>
      </c>
      <c r="O372" s="9">
        <v>91</v>
      </c>
      <c r="P372" s="9">
        <v>170</v>
      </c>
      <c r="Q372" s="2">
        <f t="shared" si="5"/>
        <v>219</v>
      </c>
    </row>
    <row r="373" spans="1:17" ht="14.25" customHeight="1">
      <c r="A373" s="50">
        <v>372</v>
      </c>
      <c r="B373" s="9" t="s">
        <v>318</v>
      </c>
      <c r="C373" s="52" t="s">
        <v>815</v>
      </c>
      <c r="D373" s="9" t="s">
        <v>319</v>
      </c>
      <c r="E373" s="52" t="s">
        <v>816</v>
      </c>
      <c r="F373" s="9">
        <v>0</v>
      </c>
      <c r="G373" s="9">
        <v>39</v>
      </c>
      <c r="H373" s="9">
        <v>18</v>
      </c>
      <c r="I373" s="9">
        <v>21</v>
      </c>
      <c r="J373" s="9">
        <v>0</v>
      </c>
      <c r="K373" s="9">
        <v>0</v>
      </c>
      <c r="L373" s="9">
        <v>0</v>
      </c>
      <c r="M373" s="9">
        <v>118</v>
      </c>
      <c r="N373" s="9">
        <v>82</v>
      </c>
      <c r="O373" s="9">
        <v>8</v>
      </c>
      <c r="P373" s="9">
        <v>36</v>
      </c>
      <c r="Q373" s="2">
        <f t="shared" si="5"/>
        <v>18</v>
      </c>
    </row>
    <row r="374" spans="1:17" ht="14.25" customHeight="1">
      <c r="A374" s="50">
        <v>373</v>
      </c>
      <c r="B374" s="9" t="s">
        <v>318</v>
      </c>
      <c r="C374" s="52" t="s">
        <v>815</v>
      </c>
      <c r="D374" s="9" t="s">
        <v>320</v>
      </c>
      <c r="E374" s="52" t="s">
        <v>1344</v>
      </c>
      <c r="F374" s="9">
        <v>0</v>
      </c>
      <c r="G374" s="9">
        <v>0</v>
      </c>
      <c r="H374" s="9">
        <v>0</v>
      </c>
      <c r="I374" s="9">
        <v>0</v>
      </c>
      <c r="J374" s="9">
        <v>0</v>
      </c>
      <c r="K374" s="9">
        <v>0</v>
      </c>
      <c r="L374" s="9">
        <v>0</v>
      </c>
      <c r="M374" s="9">
        <v>3</v>
      </c>
      <c r="N374" s="9">
        <v>0</v>
      </c>
      <c r="O374" s="9">
        <v>0</v>
      </c>
      <c r="P374" s="9">
        <v>2</v>
      </c>
      <c r="Q374" s="2">
        <f t="shared" si="5"/>
        <v>0</v>
      </c>
    </row>
    <row r="375" spans="1:17" ht="14.25" customHeight="1">
      <c r="A375" s="50">
        <v>374</v>
      </c>
      <c r="B375" s="9" t="s">
        <v>318</v>
      </c>
      <c r="C375" s="52" t="s">
        <v>815</v>
      </c>
      <c r="D375" s="9" t="s">
        <v>321</v>
      </c>
      <c r="E375" s="52" t="s">
        <v>818</v>
      </c>
      <c r="F375" s="9">
        <v>0</v>
      </c>
      <c r="G375" s="9">
        <v>848</v>
      </c>
      <c r="H375" s="9">
        <v>684</v>
      </c>
      <c r="I375" s="9">
        <v>164</v>
      </c>
      <c r="J375" s="9">
        <v>0</v>
      </c>
      <c r="K375" s="9">
        <v>0</v>
      </c>
      <c r="L375" s="9">
        <v>0</v>
      </c>
      <c r="M375" s="9">
        <v>2267</v>
      </c>
      <c r="N375" s="9">
        <v>4362</v>
      </c>
      <c r="O375" s="9">
        <v>439</v>
      </c>
      <c r="P375" s="9">
        <v>852</v>
      </c>
      <c r="Q375" s="2">
        <f t="shared" si="5"/>
        <v>684</v>
      </c>
    </row>
    <row r="376" spans="1:17" ht="14.25" customHeight="1">
      <c r="A376" s="50">
        <v>375</v>
      </c>
      <c r="B376" s="9" t="s">
        <v>318</v>
      </c>
      <c r="C376" s="52" t="s">
        <v>815</v>
      </c>
      <c r="D376" s="9" t="s">
        <v>496</v>
      </c>
      <c r="E376" s="52" t="s">
        <v>959</v>
      </c>
      <c r="F376" s="9">
        <v>0</v>
      </c>
      <c r="G376" s="9">
        <v>86</v>
      </c>
      <c r="H376" s="9">
        <v>64</v>
      </c>
      <c r="I376" s="9">
        <v>22</v>
      </c>
      <c r="J376" s="9">
        <v>0</v>
      </c>
      <c r="K376" s="9">
        <v>0</v>
      </c>
      <c r="L376" s="9">
        <v>0</v>
      </c>
      <c r="M376" s="9">
        <v>130</v>
      </c>
      <c r="N376" s="9">
        <v>221</v>
      </c>
      <c r="O376" s="9">
        <v>23</v>
      </c>
      <c r="P376" s="9">
        <v>55</v>
      </c>
      <c r="Q376" s="2">
        <f t="shared" si="5"/>
        <v>64</v>
      </c>
    </row>
    <row r="377" spans="1:17" ht="14.25" customHeight="1">
      <c r="A377" s="50">
        <v>376</v>
      </c>
      <c r="B377" s="9" t="s">
        <v>318</v>
      </c>
      <c r="C377" s="52" t="s">
        <v>815</v>
      </c>
      <c r="D377" s="9" t="s">
        <v>322</v>
      </c>
      <c r="E377" s="52" t="s">
        <v>819</v>
      </c>
      <c r="F377" s="9">
        <v>0</v>
      </c>
      <c r="G377" s="9">
        <v>12</v>
      </c>
      <c r="H377" s="9">
        <v>4</v>
      </c>
      <c r="I377" s="9">
        <v>8</v>
      </c>
      <c r="J377" s="9">
        <v>0</v>
      </c>
      <c r="K377" s="9">
        <v>0</v>
      </c>
      <c r="L377" s="9">
        <v>0</v>
      </c>
      <c r="M377" s="9">
        <v>3</v>
      </c>
      <c r="N377" s="9">
        <v>3</v>
      </c>
      <c r="O377" s="9">
        <v>1</v>
      </c>
      <c r="P377" s="9">
        <v>0</v>
      </c>
      <c r="Q377" s="2">
        <f t="shared" si="5"/>
        <v>4</v>
      </c>
    </row>
    <row r="378" spans="1:17" ht="14.25" customHeight="1">
      <c r="A378" s="50">
        <v>377</v>
      </c>
      <c r="B378" s="9" t="s">
        <v>318</v>
      </c>
      <c r="C378" s="52" t="s">
        <v>815</v>
      </c>
      <c r="D378" s="9" t="s">
        <v>323</v>
      </c>
      <c r="E378" s="52" t="s">
        <v>820</v>
      </c>
      <c r="F378" s="9">
        <v>0</v>
      </c>
      <c r="G378" s="9">
        <v>35</v>
      </c>
      <c r="H378" s="9">
        <v>18</v>
      </c>
      <c r="I378" s="9">
        <v>17</v>
      </c>
      <c r="J378" s="9">
        <v>0</v>
      </c>
      <c r="K378" s="9">
        <v>0</v>
      </c>
      <c r="L378" s="9">
        <v>0</v>
      </c>
      <c r="M378" s="9">
        <v>60</v>
      </c>
      <c r="N378" s="9">
        <v>28</v>
      </c>
      <c r="O378" s="9">
        <v>8</v>
      </c>
      <c r="P378" s="9">
        <v>19</v>
      </c>
      <c r="Q378" s="2">
        <f t="shared" si="5"/>
        <v>18</v>
      </c>
    </row>
    <row r="379" spans="1:17" ht="14.25" customHeight="1">
      <c r="A379" s="50">
        <v>378</v>
      </c>
      <c r="B379" s="9" t="s">
        <v>318</v>
      </c>
      <c r="C379" s="52" t="s">
        <v>815</v>
      </c>
      <c r="D379" s="9" t="s">
        <v>1083</v>
      </c>
      <c r="E379" s="52" t="s">
        <v>1084</v>
      </c>
      <c r="F379" s="9">
        <v>0</v>
      </c>
      <c r="G379" s="9">
        <v>3</v>
      </c>
      <c r="H379" s="9">
        <v>3</v>
      </c>
      <c r="I379" s="9">
        <v>0</v>
      </c>
      <c r="J379" s="9">
        <v>0</v>
      </c>
      <c r="K379" s="9">
        <v>0</v>
      </c>
      <c r="L379" s="9">
        <v>0</v>
      </c>
      <c r="M379" s="9">
        <v>38</v>
      </c>
      <c r="N379" s="9">
        <v>48</v>
      </c>
      <c r="O379" s="9">
        <v>18</v>
      </c>
      <c r="P379" s="9">
        <v>7</v>
      </c>
      <c r="Q379" s="2">
        <f t="shared" si="5"/>
        <v>3</v>
      </c>
    </row>
    <row r="380" spans="1:17" ht="14.25" customHeight="1">
      <c r="A380" s="50">
        <v>379</v>
      </c>
      <c r="B380" s="9" t="s">
        <v>318</v>
      </c>
      <c r="C380" s="52" t="s">
        <v>815</v>
      </c>
      <c r="D380" s="9" t="s">
        <v>324</v>
      </c>
      <c r="E380" s="52" t="s">
        <v>821</v>
      </c>
      <c r="F380" s="9">
        <v>0</v>
      </c>
      <c r="G380" s="9">
        <v>882</v>
      </c>
      <c r="H380" s="9">
        <v>552</v>
      </c>
      <c r="I380" s="9">
        <v>330</v>
      </c>
      <c r="J380" s="9">
        <v>0</v>
      </c>
      <c r="K380" s="9">
        <v>0</v>
      </c>
      <c r="L380" s="9">
        <v>0</v>
      </c>
      <c r="M380" s="9">
        <v>1755</v>
      </c>
      <c r="N380" s="9">
        <v>3358</v>
      </c>
      <c r="O380" s="9">
        <v>244</v>
      </c>
      <c r="P380" s="9">
        <v>553</v>
      </c>
      <c r="Q380" s="2">
        <f t="shared" si="5"/>
        <v>552</v>
      </c>
    </row>
    <row r="381" spans="1:17" ht="14.25" customHeight="1">
      <c r="A381" s="50">
        <v>380</v>
      </c>
      <c r="B381" s="9" t="s">
        <v>318</v>
      </c>
      <c r="C381" s="52" t="s">
        <v>815</v>
      </c>
      <c r="D381" s="9" t="s">
        <v>325</v>
      </c>
      <c r="E381" s="52" t="s">
        <v>822</v>
      </c>
      <c r="F381" s="9">
        <v>0</v>
      </c>
      <c r="G381" s="9">
        <v>20031</v>
      </c>
      <c r="H381" s="9">
        <v>10148</v>
      </c>
      <c r="I381" s="9">
        <v>9883</v>
      </c>
      <c r="J381" s="9">
        <v>0</v>
      </c>
      <c r="K381" s="9">
        <v>0</v>
      </c>
      <c r="L381" s="9">
        <v>0</v>
      </c>
      <c r="M381" s="9">
        <v>18762</v>
      </c>
      <c r="N381" s="9">
        <v>13822</v>
      </c>
      <c r="O381" s="9">
        <v>3569</v>
      </c>
      <c r="P381" s="9">
        <v>5948</v>
      </c>
      <c r="Q381" s="2">
        <f t="shared" si="5"/>
        <v>10148</v>
      </c>
    </row>
    <row r="382" spans="1:17" ht="14.25" customHeight="1">
      <c r="A382" s="50">
        <v>381</v>
      </c>
      <c r="B382" s="9" t="s">
        <v>318</v>
      </c>
      <c r="C382" s="52" t="s">
        <v>815</v>
      </c>
      <c r="D382" s="9" t="s">
        <v>326</v>
      </c>
      <c r="E382" s="52" t="s">
        <v>823</v>
      </c>
      <c r="F382" s="9">
        <v>0</v>
      </c>
      <c r="G382" s="9">
        <v>163</v>
      </c>
      <c r="H382" s="9">
        <v>115</v>
      </c>
      <c r="I382" s="9">
        <v>48</v>
      </c>
      <c r="J382" s="9">
        <v>0</v>
      </c>
      <c r="K382" s="9">
        <v>0</v>
      </c>
      <c r="L382" s="9">
        <v>0</v>
      </c>
      <c r="M382" s="9">
        <v>208</v>
      </c>
      <c r="N382" s="9">
        <v>286</v>
      </c>
      <c r="O382" s="9">
        <v>43</v>
      </c>
      <c r="P382" s="9">
        <v>80</v>
      </c>
      <c r="Q382" s="2">
        <f t="shared" si="5"/>
        <v>115</v>
      </c>
    </row>
    <row r="383" spans="1:17" ht="14.25" customHeight="1">
      <c r="A383" s="50">
        <v>382</v>
      </c>
      <c r="B383" s="9" t="s">
        <v>327</v>
      </c>
      <c r="C383" s="52" t="s">
        <v>824</v>
      </c>
      <c r="D383" s="9" t="s">
        <v>1293</v>
      </c>
      <c r="E383" s="52" t="s">
        <v>1299</v>
      </c>
      <c r="F383" s="9">
        <v>0</v>
      </c>
      <c r="G383" s="9">
        <v>146</v>
      </c>
      <c r="H383" s="9">
        <v>75</v>
      </c>
      <c r="I383" s="9">
        <v>71</v>
      </c>
      <c r="J383" s="9">
        <v>0</v>
      </c>
      <c r="K383" s="9">
        <v>0</v>
      </c>
      <c r="L383" s="9">
        <v>0</v>
      </c>
      <c r="M383" s="9">
        <v>90</v>
      </c>
      <c r="N383" s="9">
        <v>46</v>
      </c>
      <c r="O383" s="9">
        <v>33</v>
      </c>
      <c r="P383" s="9">
        <v>26</v>
      </c>
      <c r="Q383" s="2">
        <f t="shared" si="5"/>
        <v>75</v>
      </c>
    </row>
    <row r="384" spans="1:17" ht="14.25" customHeight="1">
      <c r="A384" s="50">
        <v>383</v>
      </c>
      <c r="B384" s="9" t="s">
        <v>327</v>
      </c>
      <c r="C384" s="52" t="s">
        <v>824</v>
      </c>
      <c r="D384" s="51" t="s">
        <v>1312</v>
      </c>
      <c r="E384" s="52" t="s">
        <v>1320</v>
      </c>
      <c r="F384" s="9">
        <v>0</v>
      </c>
      <c r="G384" s="9">
        <v>0</v>
      </c>
      <c r="H384" s="9">
        <v>0</v>
      </c>
      <c r="I384" s="9">
        <v>0</v>
      </c>
      <c r="J384" s="9">
        <v>0</v>
      </c>
      <c r="K384" s="9">
        <v>0</v>
      </c>
      <c r="L384" s="9">
        <v>0</v>
      </c>
      <c r="M384" s="9">
        <v>3</v>
      </c>
      <c r="N384" s="9">
        <v>0</v>
      </c>
      <c r="O384" s="9">
        <v>0</v>
      </c>
      <c r="P384" s="9">
        <v>0</v>
      </c>
      <c r="Q384" s="2">
        <f t="shared" si="5"/>
        <v>0</v>
      </c>
    </row>
    <row r="385" spans="1:17" ht="14.25" customHeight="1">
      <c r="A385" s="50">
        <v>384</v>
      </c>
      <c r="B385" s="9" t="s">
        <v>327</v>
      </c>
      <c r="C385" s="52" t="s">
        <v>824</v>
      </c>
      <c r="D385" s="9" t="s">
        <v>1220</v>
      </c>
      <c r="E385" s="52" t="s">
        <v>1233</v>
      </c>
      <c r="F385" s="9">
        <v>0</v>
      </c>
      <c r="G385" s="9">
        <v>0</v>
      </c>
      <c r="H385" s="9">
        <v>0</v>
      </c>
      <c r="I385" s="9">
        <v>0</v>
      </c>
      <c r="J385" s="9">
        <v>0</v>
      </c>
      <c r="K385" s="9">
        <v>0</v>
      </c>
      <c r="L385" s="9">
        <v>0</v>
      </c>
      <c r="M385" s="9">
        <v>6</v>
      </c>
      <c r="N385" s="9">
        <v>1</v>
      </c>
      <c r="O385" s="9">
        <v>2</v>
      </c>
      <c r="P385" s="9">
        <v>3</v>
      </c>
      <c r="Q385" s="2">
        <f t="shared" si="5"/>
        <v>0</v>
      </c>
    </row>
    <row r="386" spans="1:17" ht="14.25" customHeight="1">
      <c r="A386" s="50">
        <v>385</v>
      </c>
      <c r="B386" s="9" t="s">
        <v>328</v>
      </c>
      <c r="C386" s="52" t="s">
        <v>825</v>
      </c>
      <c r="D386" s="9" t="s">
        <v>329</v>
      </c>
      <c r="E386" s="52" t="s">
        <v>826</v>
      </c>
      <c r="F386" s="9">
        <v>0</v>
      </c>
      <c r="G386" s="9">
        <v>7242</v>
      </c>
      <c r="H386" s="9">
        <v>6709</v>
      </c>
      <c r="I386" s="9">
        <v>533</v>
      </c>
      <c r="J386" s="9">
        <v>0</v>
      </c>
      <c r="K386" s="9">
        <v>0</v>
      </c>
      <c r="L386" s="9">
        <v>0</v>
      </c>
      <c r="M386" s="9">
        <v>25593</v>
      </c>
      <c r="N386" s="9">
        <v>26131</v>
      </c>
      <c r="O386" s="9">
        <v>6959</v>
      </c>
      <c r="P386" s="9">
        <v>8448</v>
      </c>
      <c r="Q386" s="2">
        <f t="shared" si="5"/>
        <v>6709</v>
      </c>
    </row>
    <row r="387" spans="1:17" ht="14.25" customHeight="1">
      <c r="A387" s="50">
        <v>386</v>
      </c>
      <c r="B387" s="9" t="s">
        <v>330</v>
      </c>
      <c r="C387" s="52" t="s">
        <v>827</v>
      </c>
      <c r="D387" s="9" t="s">
        <v>331</v>
      </c>
      <c r="E387" s="52" t="s">
        <v>828</v>
      </c>
      <c r="F387" s="9">
        <v>0</v>
      </c>
      <c r="G387" s="9">
        <v>1870</v>
      </c>
      <c r="H387" s="9">
        <v>1650</v>
      </c>
      <c r="I387" s="9">
        <v>220</v>
      </c>
      <c r="J387" s="9">
        <v>0</v>
      </c>
      <c r="K387" s="9">
        <v>0</v>
      </c>
      <c r="L387" s="9">
        <v>0</v>
      </c>
      <c r="M387" s="9">
        <v>4664</v>
      </c>
      <c r="N387" s="9">
        <v>5738</v>
      </c>
      <c r="O387" s="9">
        <v>1480</v>
      </c>
      <c r="P387" s="9">
        <v>1715</v>
      </c>
      <c r="Q387" s="2">
        <f t="shared" ref="Q387:Q450" si="6">H387-L387</f>
        <v>1650</v>
      </c>
    </row>
    <row r="388" spans="1:17" ht="14.25" customHeight="1">
      <c r="A388" s="50">
        <v>387</v>
      </c>
      <c r="B388" s="9" t="s">
        <v>1184</v>
      </c>
      <c r="C388" s="52" t="s">
        <v>817</v>
      </c>
      <c r="D388" s="9" t="s">
        <v>1185</v>
      </c>
      <c r="E388" s="52" t="s">
        <v>817</v>
      </c>
      <c r="F388" s="9">
        <v>0</v>
      </c>
      <c r="G388" s="9">
        <v>17635</v>
      </c>
      <c r="H388" s="9">
        <v>14640</v>
      </c>
      <c r="I388" s="9">
        <v>2995</v>
      </c>
      <c r="J388" s="9">
        <v>0</v>
      </c>
      <c r="K388" s="9">
        <v>0</v>
      </c>
      <c r="L388" s="9">
        <v>0</v>
      </c>
      <c r="M388" s="9">
        <v>28208</v>
      </c>
      <c r="N388" s="9">
        <v>34588</v>
      </c>
      <c r="O388" s="9">
        <v>8595</v>
      </c>
      <c r="P388" s="9">
        <v>9027</v>
      </c>
      <c r="Q388" s="2">
        <f t="shared" si="6"/>
        <v>14640</v>
      </c>
    </row>
    <row r="389" spans="1:17" ht="14.25" customHeight="1">
      <c r="A389" s="50">
        <v>388</v>
      </c>
      <c r="B389" s="9" t="s">
        <v>332</v>
      </c>
      <c r="C389" s="52" t="s">
        <v>829</v>
      </c>
      <c r="D389" s="9" t="s">
        <v>333</v>
      </c>
      <c r="E389" s="52" t="s">
        <v>829</v>
      </c>
      <c r="F389" s="9">
        <v>0</v>
      </c>
      <c r="G389" s="9">
        <v>10840</v>
      </c>
      <c r="H389" s="9">
        <v>5440</v>
      </c>
      <c r="I389" s="9">
        <v>5400</v>
      </c>
      <c r="J389" s="9">
        <v>0</v>
      </c>
      <c r="K389" s="9">
        <v>0</v>
      </c>
      <c r="L389" s="9">
        <v>0</v>
      </c>
      <c r="M389" s="9">
        <v>8298</v>
      </c>
      <c r="N389" s="9">
        <v>8133</v>
      </c>
      <c r="O389" s="9">
        <v>1283</v>
      </c>
      <c r="P389" s="9">
        <v>3201</v>
      </c>
      <c r="Q389" s="2">
        <f t="shared" si="6"/>
        <v>5440</v>
      </c>
    </row>
    <row r="390" spans="1:17" ht="14.25" customHeight="1">
      <c r="A390" s="50">
        <v>389</v>
      </c>
      <c r="B390" s="9" t="s">
        <v>334</v>
      </c>
      <c r="C390" s="52" t="s">
        <v>830</v>
      </c>
      <c r="D390" s="9" t="s">
        <v>335</v>
      </c>
      <c r="E390" s="52" t="s">
        <v>831</v>
      </c>
      <c r="F390" s="9">
        <v>0</v>
      </c>
      <c r="G390" s="9">
        <v>939</v>
      </c>
      <c r="H390" s="9">
        <v>727</v>
      </c>
      <c r="I390" s="9">
        <v>212</v>
      </c>
      <c r="J390" s="9">
        <v>0</v>
      </c>
      <c r="K390" s="9">
        <v>0</v>
      </c>
      <c r="L390" s="9">
        <v>0</v>
      </c>
      <c r="M390" s="9">
        <v>3484</v>
      </c>
      <c r="N390" s="9">
        <v>3704</v>
      </c>
      <c r="O390" s="9">
        <v>905</v>
      </c>
      <c r="P390" s="9">
        <v>1050</v>
      </c>
      <c r="Q390" s="2">
        <f t="shared" si="6"/>
        <v>727</v>
      </c>
    </row>
    <row r="391" spans="1:17" ht="14.25" customHeight="1">
      <c r="A391" s="50">
        <v>390</v>
      </c>
      <c r="B391" s="9" t="s">
        <v>336</v>
      </c>
      <c r="C391" s="52" t="s">
        <v>832</v>
      </c>
      <c r="D391" s="9" t="s">
        <v>337</v>
      </c>
      <c r="E391" s="52" t="s">
        <v>832</v>
      </c>
      <c r="F391" s="9">
        <v>0</v>
      </c>
      <c r="G391" s="9">
        <v>572</v>
      </c>
      <c r="H391" s="9">
        <v>316</v>
      </c>
      <c r="I391" s="9">
        <v>256</v>
      </c>
      <c r="J391" s="9">
        <v>0</v>
      </c>
      <c r="K391" s="9">
        <v>0</v>
      </c>
      <c r="L391" s="9">
        <v>0</v>
      </c>
      <c r="M391" s="9">
        <v>828</v>
      </c>
      <c r="N391" s="9">
        <v>725</v>
      </c>
      <c r="O391" s="9">
        <v>189</v>
      </c>
      <c r="P391" s="9">
        <v>281</v>
      </c>
      <c r="Q391" s="2">
        <f t="shared" si="6"/>
        <v>316</v>
      </c>
    </row>
    <row r="392" spans="1:17" ht="14.25" customHeight="1">
      <c r="A392" s="50">
        <v>391</v>
      </c>
      <c r="B392" s="9" t="s">
        <v>338</v>
      </c>
      <c r="C392" s="52" t="s">
        <v>833</v>
      </c>
      <c r="D392" s="9" t="s">
        <v>339</v>
      </c>
      <c r="E392" s="52" t="s">
        <v>834</v>
      </c>
      <c r="F392" s="9">
        <v>0</v>
      </c>
      <c r="G392" s="9">
        <v>1959</v>
      </c>
      <c r="H392" s="9">
        <v>440</v>
      </c>
      <c r="I392" s="9">
        <v>1519</v>
      </c>
      <c r="J392" s="9">
        <v>0</v>
      </c>
      <c r="K392" s="9">
        <v>0</v>
      </c>
      <c r="L392" s="9">
        <v>0</v>
      </c>
      <c r="M392" s="9">
        <v>249</v>
      </c>
      <c r="N392" s="9">
        <v>2416</v>
      </c>
      <c r="O392" s="9">
        <v>10</v>
      </c>
      <c r="P392" s="9">
        <v>59</v>
      </c>
      <c r="Q392" s="2">
        <f t="shared" si="6"/>
        <v>440</v>
      </c>
    </row>
    <row r="393" spans="1:17" ht="14.25" customHeight="1">
      <c r="A393" s="50">
        <v>392</v>
      </c>
      <c r="B393" s="9" t="s">
        <v>497</v>
      </c>
      <c r="C393" s="52" t="s">
        <v>961</v>
      </c>
      <c r="D393" s="9" t="s">
        <v>500</v>
      </c>
      <c r="E393" s="52" t="s">
        <v>962</v>
      </c>
      <c r="F393" s="9">
        <v>0</v>
      </c>
      <c r="G393" s="9">
        <v>17</v>
      </c>
      <c r="H393" s="9">
        <v>12</v>
      </c>
      <c r="I393" s="9">
        <v>5</v>
      </c>
      <c r="J393" s="9">
        <v>0</v>
      </c>
      <c r="K393" s="9">
        <v>0</v>
      </c>
      <c r="L393" s="9">
        <v>0</v>
      </c>
      <c r="M393" s="9">
        <v>344</v>
      </c>
      <c r="N393" s="9">
        <v>461</v>
      </c>
      <c r="O393" s="9">
        <v>82</v>
      </c>
      <c r="P393" s="9">
        <v>146</v>
      </c>
      <c r="Q393" s="2">
        <f t="shared" si="6"/>
        <v>12</v>
      </c>
    </row>
    <row r="394" spans="1:17" ht="14.25" customHeight="1">
      <c r="A394" s="50">
        <v>393</v>
      </c>
      <c r="B394" s="9" t="s">
        <v>340</v>
      </c>
      <c r="C394" s="52" t="s">
        <v>835</v>
      </c>
      <c r="D394" s="9" t="s">
        <v>341</v>
      </c>
      <c r="E394" s="52" t="s">
        <v>835</v>
      </c>
      <c r="F394" s="9">
        <v>0</v>
      </c>
      <c r="G394" s="9">
        <v>5</v>
      </c>
      <c r="H394" s="9">
        <v>4</v>
      </c>
      <c r="I394" s="9">
        <v>1</v>
      </c>
      <c r="J394" s="9">
        <v>0</v>
      </c>
      <c r="K394" s="9">
        <v>0</v>
      </c>
      <c r="L394" s="9">
        <v>0</v>
      </c>
      <c r="M394" s="9">
        <v>6</v>
      </c>
      <c r="N394" s="9">
        <v>23</v>
      </c>
      <c r="O394" s="9">
        <v>3</v>
      </c>
      <c r="P394" s="9">
        <v>3</v>
      </c>
      <c r="Q394" s="2">
        <f t="shared" si="6"/>
        <v>4</v>
      </c>
    </row>
    <row r="395" spans="1:17" ht="14.25" customHeight="1">
      <c r="A395" s="50">
        <v>394</v>
      </c>
      <c r="B395" s="9" t="s">
        <v>342</v>
      </c>
      <c r="C395" s="52" t="s">
        <v>836</v>
      </c>
      <c r="D395" s="9" t="s">
        <v>343</v>
      </c>
      <c r="E395" s="52" t="s">
        <v>837</v>
      </c>
      <c r="F395" s="9">
        <v>0</v>
      </c>
      <c r="G395" s="9">
        <v>45</v>
      </c>
      <c r="H395" s="9">
        <v>21</v>
      </c>
      <c r="I395" s="9">
        <v>24</v>
      </c>
      <c r="J395" s="9">
        <v>0</v>
      </c>
      <c r="K395" s="9">
        <v>0</v>
      </c>
      <c r="L395" s="9">
        <v>0</v>
      </c>
      <c r="M395" s="9">
        <v>38</v>
      </c>
      <c r="N395" s="9">
        <v>76</v>
      </c>
      <c r="O395" s="9">
        <v>3</v>
      </c>
      <c r="P395" s="9">
        <v>17</v>
      </c>
      <c r="Q395" s="2">
        <f t="shared" si="6"/>
        <v>21</v>
      </c>
    </row>
    <row r="396" spans="1:17" ht="14.25" customHeight="1">
      <c r="A396" s="50">
        <v>395</v>
      </c>
      <c r="B396" s="9" t="s">
        <v>344</v>
      </c>
      <c r="C396" s="52" t="s">
        <v>838</v>
      </c>
      <c r="D396" s="9" t="s">
        <v>345</v>
      </c>
      <c r="E396" s="52" t="s">
        <v>839</v>
      </c>
      <c r="F396" s="9">
        <v>0</v>
      </c>
      <c r="G396" s="9">
        <v>579</v>
      </c>
      <c r="H396" s="9">
        <v>240</v>
      </c>
      <c r="I396" s="9">
        <v>339</v>
      </c>
      <c r="J396" s="9">
        <v>0</v>
      </c>
      <c r="K396" s="9">
        <v>0</v>
      </c>
      <c r="L396" s="9">
        <v>0</v>
      </c>
      <c r="M396" s="9">
        <v>772</v>
      </c>
      <c r="N396" s="9">
        <v>543</v>
      </c>
      <c r="O396" s="9">
        <v>214</v>
      </c>
      <c r="P396" s="9">
        <v>200</v>
      </c>
      <c r="Q396" s="2">
        <f t="shared" si="6"/>
        <v>240</v>
      </c>
    </row>
    <row r="397" spans="1:17" ht="14.25" customHeight="1">
      <c r="A397" s="50">
        <v>396</v>
      </c>
      <c r="B397" s="9" t="s">
        <v>346</v>
      </c>
      <c r="C397" s="52" t="s">
        <v>840</v>
      </c>
      <c r="D397" s="9" t="s">
        <v>347</v>
      </c>
      <c r="E397" s="52" t="s">
        <v>840</v>
      </c>
      <c r="F397" s="9">
        <v>0</v>
      </c>
      <c r="G397" s="9">
        <v>1525</v>
      </c>
      <c r="H397" s="9">
        <v>799</v>
      </c>
      <c r="I397" s="9">
        <v>726</v>
      </c>
      <c r="J397" s="9">
        <v>0</v>
      </c>
      <c r="K397" s="9">
        <v>0</v>
      </c>
      <c r="L397" s="9">
        <v>0</v>
      </c>
      <c r="M397" s="9">
        <v>1640</v>
      </c>
      <c r="N397" s="9">
        <v>2505</v>
      </c>
      <c r="O397" s="9">
        <v>501</v>
      </c>
      <c r="P397" s="9">
        <v>525</v>
      </c>
      <c r="Q397" s="2">
        <f t="shared" si="6"/>
        <v>799</v>
      </c>
    </row>
    <row r="398" spans="1:17" ht="14.25" customHeight="1">
      <c r="A398" s="50">
        <v>397</v>
      </c>
      <c r="B398" s="9" t="s">
        <v>348</v>
      </c>
      <c r="C398" s="52" t="s">
        <v>841</v>
      </c>
      <c r="D398" s="9" t="s">
        <v>349</v>
      </c>
      <c r="E398" s="52" t="s">
        <v>841</v>
      </c>
      <c r="F398" s="9">
        <v>0</v>
      </c>
      <c r="G398" s="9">
        <v>13767</v>
      </c>
      <c r="H398" s="9">
        <v>9206</v>
      </c>
      <c r="I398" s="9">
        <v>4561</v>
      </c>
      <c r="J398" s="9">
        <v>0</v>
      </c>
      <c r="K398" s="9">
        <v>0</v>
      </c>
      <c r="L398" s="9">
        <v>0</v>
      </c>
      <c r="M398" s="9">
        <v>29984</v>
      </c>
      <c r="N398" s="9">
        <v>11547</v>
      </c>
      <c r="O398" s="9">
        <v>10308</v>
      </c>
      <c r="P398" s="9">
        <v>8149</v>
      </c>
      <c r="Q398" s="2">
        <f t="shared" si="6"/>
        <v>9206</v>
      </c>
    </row>
    <row r="399" spans="1:17" ht="14.25" customHeight="1">
      <c r="A399" s="50">
        <v>398</v>
      </c>
      <c r="B399" s="9" t="s">
        <v>1013</v>
      </c>
      <c r="C399" s="52" t="s">
        <v>1014</v>
      </c>
      <c r="D399" s="9" t="s">
        <v>1015</v>
      </c>
      <c r="E399" s="52" t="s">
        <v>1016</v>
      </c>
      <c r="F399" s="9">
        <v>0</v>
      </c>
      <c r="G399" s="9">
        <v>21</v>
      </c>
      <c r="H399" s="9">
        <v>18</v>
      </c>
      <c r="I399" s="9">
        <v>3</v>
      </c>
      <c r="J399" s="9">
        <v>0</v>
      </c>
      <c r="K399" s="9">
        <v>0</v>
      </c>
      <c r="L399" s="9">
        <v>0</v>
      </c>
      <c r="M399" s="9">
        <v>34</v>
      </c>
      <c r="N399" s="9">
        <v>84</v>
      </c>
      <c r="O399" s="9">
        <v>5</v>
      </c>
      <c r="P399" s="9">
        <v>11</v>
      </c>
      <c r="Q399" s="2">
        <f t="shared" si="6"/>
        <v>18</v>
      </c>
    </row>
    <row r="400" spans="1:17" ht="14.25" customHeight="1">
      <c r="A400" s="50">
        <v>399</v>
      </c>
      <c r="B400" s="51" t="s">
        <v>1322</v>
      </c>
      <c r="C400" s="52" t="s">
        <v>1345</v>
      </c>
      <c r="D400" s="9" t="s">
        <v>1323</v>
      </c>
      <c r="E400" s="52" t="s">
        <v>1345</v>
      </c>
      <c r="F400" s="9">
        <v>0</v>
      </c>
      <c r="G400" s="9">
        <v>30</v>
      </c>
      <c r="H400" s="9">
        <v>20</v>
      </c>
      <c r="I400" s="9">
        <v>10</v>
      </c>
      <c r="J400" s="9">
        <v>0</v>
      </c>
      <c r="K400" s="9">
        <v>0</v>
      </c>
      <c r="L400" s="9">
        <v>0</v>
      </c>
      <c r="M400" s="9">
        <v>82</v>
      </c>
      <c r="N400" s="9">
        <v>150</v>
      </c>
      <c r="O400" s="9">
        <v>29</v>
      </c>
      <c r="P400" s="9">
        <v>19</v>
      </c>
      <c r="Q400" s="2">
        <f t="shared" si="6"/>
        <v>20</v>
      </c>
    </row>
    <row r="401" spans="1:17" ht="14.25" customHeight="1">
      <c r="A401" s="50">
        <v>400</v>
      </c>
      <c r="B401" s="9" t="s">
        <v>487</v>
      </c>
      <c r="C401" s="52" t="s">
        <v>842</v>
      </c>
      <c r="D401" s="9" t="s">
        <v>488</v>
      </c>
      <c r="E401" s="52" t="s">
        <v>843</v>
      </c>
      <c r="F401" s="9">
        <v>0</v>
      </c>
      <c r="G401" s="9">
        <v>13764</v>
      </c>
      <c r="H401" s="9">
        <v>6242</v>
      </c>
      <c r="I401" s="9">
        <v>7522</v>
      </c>
      <c r="J401" s="9">
        <v>0</v>
      </c>
      <c r="K401" s="9">
        <v>0</v>
      </c>
      <c r="L401" s="9">
        <v>0</v>
      </c>
      <c r="M401" s="9">
        <v>21148</v>
      </c>
      <c r="N401" s="9">
        <v>11993</v>
      </c>
      <c r="O401" s="9">
        <v>4659</v>
      </c>
      <c r="P401" s="9">
        <v>5816</v>
      </c>
      <c r="Q401" s="2">
        <f t="shared" si="6"/>
        <v>6242</v>
      </c>
    </row>
    <row r="402" spans="1:17" ht="14.25" customHeight="1">
      <c r="A402" s="50">
        <v>401</v>
      </c>
      <c r="B402" s="51" t="s">
        <v>1158</v>
      </c>
      <c r="C402" s="52" t="s">
        <v>1167</v>
      </c>
      <c r="D402" s="51" t="s">
        <v>1159</v>
      </c>
      <c r="E402" s="52" t="s">
        <v>1167</v>
      </c>
      <c r="F402" s="9">
        <v>0</v>
      </c>
      <c r="G402" s="9">
        <v>195</v>
      </c>
      <c r="H402" s="9">
        <v>139</v>
      </c>
      <c r="I402" s="9">
        <v>56</v>
      </c>
      <c r="J402" s="9">
        <v>0</v>
      </c>
      <c r="K402" s="9">
        <v>0</v>
      </c>
      <c r="L402" s="9">
        <v>0</v>
      </c>
      <c r="M402" s="9">
        <v>628</v>
      </c>
      <c r="N402" s="9">
        <v>718</v>
      </c>
      <c r="O402" s="9">
        <v>124</v>
      </c>
      <c r="P402" s="9">
        <v>207</v>
      </c>
      <c r="Q402" s="2">
        <f t="shared" si="6"/>
        <v>139</v>
      </c>
    </row>
    <row r="403" spans="1:17" ht="14.25" customHeight="1">
      <c r="A403" s="50">
        <v>402</v>
      </c>
      <c r="B403" s="9" t="s">
        <v>1110</v>
      </c>
      <c r="C403" s="52" t="s">
        <v>1121</v>
      </c>
      <c r="D403" s="9" t="s">
        <v>1109</v>
      </c>
      <c r="E403" s="52" t="s">
        <v>1121</v>
      </c>
      <c r="F403" s="9">
        <v>0</v>
      </c>
      <c r="G403" s="9">
        <v>367</v>
      </c>
      <c r="H403" s="9">
        <v>236</v>
      </c>
      <c r="I403" s="9">
        <v>131</v>
      </c>
      <c r="J403" s="9">
        <v>0</v>
      </c>
      <c r="K403" s="9">
        <v>0</v>
      </c>
      <c r="L403" s="9">
        <v>0</v>
      </c>
      <c r="M403" s="9">
        <v>651</v>
      </c>
      <c r="N403" s="9">
        <v>894</v>
      </c>
      <c r="O403" s="9">
        <v>201</v>
      </c>
      <c r="P403" s="9">
        <v>227</v>
      </c>
      <c r="Q403" s="2">
        <f t="shared" si="6"/>
        <v>236</v>
      </c>
    </row>
    <row r="404" spans="1:17" ht="14.25" customHeight="1">
      <c r="A404" s="50">
        <v>403</v>
      </c>
      <c r="B404" s="9" t="s">
        <v>350</v>
      </c>
      <c r="C404" s="52" t="s">
        <v>844</v>
      </c>
      <c r="D404" s="9" t="s">
        <v>351</v>
      </c>
      <c r="E404" s="52" t="s">
        <v>844</v>
      </c>
      <c r="F404" s="9">
        <v>0</v>
      </c>
      <c r="G404" s="9">
        <v>15079</v>
      </c>
      <c r="H404" s="9">
        <v>8784</v>
      </c>
      <c r="I404" s="9">
        <v>6295</v>
      </c>
      <c r="J404" s="9">
        <v>0</v>
      </c>
      <c r="K404" s="9">
        <v>0</v>
      </c>
      <c r="L404" s="9">
        <v>0</v>
      </c>
      <c r="M404" s="9">
        <v>10181</v>
      </c>
      <c r="N404" s="9">
        <v>10072</v>
      </c>
      <c r="O404" s="9">
        <v>2294</v>
      </c>
      <c r="P404" s="9">
        <v>3495</v>
      </c>
      <c r="Q404" s="2">
        <f t="shared" si="6"/>
        <v>8784</v>
      </c>
    </row>
    <row r="405" spans="1:17" ht="14.25" customHeight="1">
      <c r="A405" s="50">
        <v>404</v>
      </c>
      <c r="B405" s="9" t="s">
        <v>352</v>
      </c>
      <c r="C405" s="52" t="s">
        <v>845</v>
      </c>
      <c r="D405" s="9" t="s">
        <v>353</v>
      </c>
      <c r="E405" s="52" t="s">
        <v>846</v>
      </c>
      <c r="F405" s="9">
        <v>0</v>
      </c>
      <c r="G405" s="9">
        <v>13509</v>
      </c>
      <c r="H405" s="9">
        <v>10717</v>
      </c>
      <c r="I405" s="9">
        <v>2792</v>
      </c>
      <c r="J405" s="9">
        <v>0</v>
      </c>
      <c r="K405" s="9">
        <v>0</v>
      </c>
      <c r="L405" s="9">
        <v>0</v>
      </c>
      <c r="M405" s="9">
        <v>18183</v>
      </c>
      <c r="N405" s="9">
        <v>26848</v>
      </c>
      <c r="O405" s="9">
        <v>4941</v>
      </c>
      <c r="P405" s="9">
        <v>6253</v>
      </c>
      <c r="Q405" s="2">
        <f t="shared" si="6"/>
        <v>10717</v>
      </c>
    </row>
    <row r="406" spans="1:17" ht="14.25" customHeight="1">
      <c r="A406" s="50">
        <v>405</v>
      </c>
      <c r="B406" s="9" t="s">
        <v>352</v>
      </c>
      <c r="C406" s="52" t="s">
        <v>845</v>
      </c>
      <c r="D406" s="9" t="s">
        <v>354</v>
      </c>
      <c r="E406" s="52" t="s">
        <v>847</v>
      </c>
      <c r="F406" s="9">
        <v>0</v>
      </c>
      <c r="G406" s="9">
        <v>7693</v>
      </c>
      <c r="H406" s="9">
        <v>6120</v>
      </c>
      <c r="I406" s="9">
        <v>1573</v>
      </c>
      <c r="J406" s="9">
        <v>0</v>
      </c>
      <c r="K406" s="9">
        <v>0</v>
      </c>
      <c r="L406" s="9">
        <v>0</v>
      </c>
      <c r="M406" s="9">
        <v>18685</v>
      </c>
      <c r="N406" s="9">
        <v>21821</v>
      </c>
      <c r="O406" s="9">
        <v>6205</v>
      </c>
      <c r="P406" s="9">
        <v>4921</v>
      </c>
      <c r="Q406" s="2">
        <f t="shared" si="6"/>
        <v>6120</v>
      </c>
    </row>
    <row r="407" spans="1:17" ht="14.25" customHeight="1">
      <c r="A407" s="50">
        <v>406</v>
      </c>
      <c r="B407" s="9" t="s">
        <v>352</v>
      </c>
      <c r="C407" s="52" t="s">
        <v>845</v>
      </c>
      <c r="D407" s="9" t="s">
        <v>355</v>
      </c>
      <c r="E407" s="52" t="s">
        <v>848</v>
      </c>
      <c r="F407" s="9">
        <v>0</v>
      </c>
      <c r="G407" s="9">
        <v>7874</v>
      </c>
      <c r="H407" s="9">
        <v>6948</v>
      </c>
      <c r="I407" s="9">
        <v>926</v>
      </c>
      <c r="J407" s="9">
        <v>0</v>
      </c>
      <c r="K407" s="9">
        <v>0</v>
      </c>
      <c r="L407" s="9">
        <v>0</v>
      </c>
      <c r="M407" s="9">
        <v>21520</v>
      </c>
      <c r="N407" s="9">
        <v>26801</v>
      </c>
      <c r="O407" s="9">
        <v>6216</v>
      </c>
      <c r="P407" s="9">
        <v>6976</v>
      </c>
      <c r="Q407" s="2">
        <f t="shared" si="6"/>
        <v>6948</v>
      </c>
    </row>
    <row r="408" spans="1:17" ht="14.25" customHeight="1">
      <c r="A408" s="50">
        <v>407</v>
      </c>
      <c r="B408" s="9" t="s">
        <v>352</v>
      </c>
      <c r="C408" s="52" t="s">
        <v>845</v>
      </c>
      <c r="D408" s="9" t="s">
        <v>356</v>
      </c>
      <c r="E408" s="52" t="s">
        <v>849</v>
      </c>
      <c r="F408" s="9">
        <v>0</v>
      </c>
      <c r="G408" s="9">
        <v>7446</v>
      </c>
      <c r="H408" s="9">
        <v>2066</v>
      </c>
      <c r="I408" s="9">
        <v>5380</v>
      </c>
      <c r="J408" s="9">
        <v>0</v>
      </c>
      <c r="K408" s="9">
        <v>0</v>
      </c>
      <c r="L408" s="9">
        <v>0</v>
      </c>
      <c r="M408" s="9">
        <v>1025</v>
      </c>
      <c r="N408" s="9">
        <v>7578</v>
      </c>
      <c r="O408" s="9">
        <v>67</v>
      </c>
      <c r="P408" s="9">
        <v>280</v>
      </c>
      <c r="Q408" s="2">
        <f t="shared" si="6"/>
        <v>2066</v>
      </c>
    </row>
    <row r="409" spans="1:17" ht="14.25" customHeight="1">
      <c r="A409" s="50">
        <v>408</v>
      </c>
      <c r="B409" s="9" t="s">
        <v>352</v>
      </c>
      <c r="C409" s="52" t="s">
        <v>845</v>
      </c>
      <c r="D409" s="9" t="s">
        <v>357</v>
      </c>
      <c r="E409" s="52" t="s">
        <v>850</v>
      </c>
      <c r="F409" s="9">
        <v>0</v>
      </c>
      <c r="G409" s="9">
        <v>15048</v>
      </c>
      <c r="H409" s="9">
        <v>8753</v>
      </c>
      <c r="I409" s="9">
        <v>6295</v>
      </c>
      <c r="J409" s="9">
        <v>0</v>
      </c>
      <c r="K409" s="9">
        <v>0</v>
      </c>
      <c r="L409" s="9">
        <v>0</v>
      </c>
      <c r="M409" s="9">
        <v>13534</v>
      </c>
      <c r="N409" s="9">
        <v>12115</v>
      </c>
      <c r="O409" s="9">
        <v>2263</v>
      </c>
      <c r="P409" s="9">
        <v>5249</v>
      </c>
      <c r="Q409" s="2">
        <f t="shared" si="6"/>
        <v>8753</v>
      </c>
    </row>
    <row r="410" spans="1:17" ht="14.25" customHeight="1">
      <c r="A410" s="50">
        <v>409</v>
      </c>
      <c r="B410" s="9" t="s">
        <v>352</v>
      </c>
      <c r="C410" s="52" t="s">
        <v>845</v>
      </c>
      <c r="D410" s="9" t="s">
        <v>358</v>
      </c>
      <c r="E410" s="52" t="s">
        <v>851</v>
      </c>
      <c r="F410" s="9">
        <v>0</v>
      </c>
      <c r="G410" s="9">
        <v>2490</v>
      </c>
      <c r="H410" s="9">
        <v>2041</v>
      </c>
      <c r="I410" s="9">
        <v>449</v>
      </c>
      <c r="J410" s="9">
        <v>0</v>
      </c>
      <c r="K410" s="9">
        <v>0</v>
      </c>
      <c r="L410" s="9">
        <v>0</v>
      </c>
      <c r="M410" s="9">
        <v>4770</v>
      </c>
      <c r="N410" s="9">
        <v>4382</v>
      </c>
      <c r="O410" s="9">
        <v>1535</v>
      </c>
      <c r="P410" s="9">
        <v>1266</v>
      </c>
      <c r="Q410" s="2">
        <f t="shared" si="6"/>
        <v>2041</v>
      </c>
    </row>
    <row r="411" spans="1:17" ht="14.25" customHeight="1">
      <c r="A411" s="50">
        <v>410</v>
      </c>
      <c r="B411" s="9" t="s">
        <v>352</v>
      </c>
      <c r="C411" s="52" t="s">
        <v>845</v>
      </c>
      <c r="D411" s="9" t="s">
        <v>359</v>
      </c>
      <c r="E411" s="52" t="s">
        <v>852</v>
      </c>
      <c r="F411" s="9">
        <v>0</v>
      </c>
      <c r="G411" s="9">
        <v>5458</v>
      </c>
      <c r="H411" s="9">
        <v>3675</v>
      </c>
      <c r="I411" s="9">
        <v>1783</v>
      </c>
      <c r="J411" s="9">
        <v>0</v>
      </c>
      <c r="K411" s="9">
        <v>0</v>
      </c>
      <c r="L411" s="9">
        <v>0</v>
      </c>
      <c r="M411" s="9">
        <v>7560</v>
      </c>
      <c r="N411" s="9">
        <v>13342</v>
      </c>
      <c r="O411" s="9">
        <v>1868</v>
      </c>
      <c r="P411" s="9">
        <v>2797</v>
      </c>
      <c r="Q411" s="2">
        <f t="shared" si="6"/>
        <v>3675</v>
      </c>
    </row>
    <row r="412" spans="1:17" ht="14.25" customHeight="1">
      <c r="A412" s="50">
        <v>411</v>
      </c>
      <c r="B412" s="9" t="s">
        <v>352</v>
      </c>
      <c r="C412" s="52" t="s">
        <v>845</v>
      </c>
      <c r="D412" s="9" t="s">
        <v>360</v>
      </c>
      <c r="E412" s="52" t="s">
        <v>853</v>
      </c>
      <c r="F412" s="9">
        <v>0</v>
      </c>
      <c r="G412" s="9">
        <v>5598</v>
      </c>
      <c r="H412" s="9">
        <v>3261</v>
      </c>
      <c r="I412" s="9">
        <v>2337</v>
      </c>
      <c r="J412" s="9">
        <v>0</v>
      </c>
      <c r="K412" s="9">
        <v>0</v>
      </c>
      <c r="L412" s="9">
        <v>0</v>
      </c>
      <c r="M412" s="9">
        <v>13283</v>
      </c>
      <c r="N412" s="9">
        <v>19358</v>
      </c>
      <c r="O412" s="9">
        <v>3193</v>
      </c>
      <c r="P412" s="9">
        <v>4874</v>
      </c>
      <c r="Q412" s="2">
        <f t="shared" si="6"/>
        <v>3261</v>
      </c>
    </row>
    <row r="413" spans="1:17" ht="14.25" customHeight="1">
      <c r="A413" s="50">
        <v>412</v>
      </c>
      <c r="B413" s="9" t="s">
        <v>352</v>
      </c>
      <c r="C413" s="52" t="s">
        <v>845</v>
      </c>
      <c r="D413" s="9" t="s">
        <v>361</v>
      </c>
      <c r="E413" s="52" t="s">
        <v>854</v>
      </c>
      <c r="F413" s="9">
        <v>0</v>
      </c>
      <c r="G413" s="9">
        <v>486</v>
      </c>
      <c r="H413" s="9">
        <v>421</v>
      </c>
      <c r="I413" s="9">
        <v>65</v>
      </c>
      <c r="J413" s="9">
        <v>0</v>
      </c>
      <c r="K413" s="9">
        <v>0</v>
      </c>
      <c r="L413" s="9">
        <v>0</v>
      </c>
      <c r="M413" s="9">
        <v>1448</v>
      </c>
      <c r="N413" s="9">
        <v>1948</v>
      </c>
      <c r="O413" s="9">
        <v>590</v>
      </c>
      <c r="P413" s="9">
        <v>345</v>
      </c>
      <c r="Q413" s="2">
        <f t="shared" si="6"/>
        <v>421</v>
      </c>
    </row>
    <row r="414" spans="1:17" ht="14.25" customHeight="1">
      <c r="A414" s="50">
        <v>413</v>
      </c>
      <c r="B414" s="9" t="s">
        <v>352</v>
      </c>
      <c r="C414" s="52" t="s">
        <v>845</v>
      </c>
      <c r="D414" s="9" t="s">
        <v>362</v>
      </c>
      <c r="E414" s="52" t="s">
        <v>855</v>
      </c>
      <c r="F414" s="9">
        <v>0</v>
      </c>
      <c r="G414" s="9">
        <v>1032</v>
      </c>
      <c r="H414" s="9">
        <v>859</v>
      </c>
      <c r="I414" s="9">
        <v>173</v>
      </c>
      <c r="J414" s="9">
        <v>0</v>
      </c>
      <c r="K414" s="9">
        <v>0</v>
      </c>
      <c r="L414" s="9">
        <v>0</v>
      </c>
      <c r="M414" s="9">
        <v>2545</v>
      </c>
      <c r="N414" s="9">
        <v>3377</v>
      </c>
      <c r="O414" s="9">
        <v>906</v>
      </c>
      <c r="P414" s="9">
        <v>637</v>
      </c>
      <c r="Q414" s="2">
        <f t="shared" si="6"/>
        <v>859</v>
      </c>
    </row>
    <row r="415" spans="1:17" ht="14.25" customHeight="1">
      <c r="A415" s="50">
        <v>414</v>
      </c>
      <c r="B415" s="9" t="s">
        <v>352</v>
      </c>
      <c r="C415" s="52" t="s">
        <v>845</v>
      </c>
      <c r="D415" s="9" t="s">
        <v>363</v>
      </c>
      <c r="E415" s="52" t="s">
        <v>856</v>
      </c>
      <c r="F415" s="9">
        <v>0</v>
      </c>
      <c r="G415" s="9">
        <v>56</v>
      </c>
      <c r="H415" s="9">
        <v>32</v>
      </c>
      <c r="I415" s="9">
        <v>24</v>
      </c>
      <c r="J415" s="9">
        <v>0</v>
      </c>
      <c r="K415" s="9">
        <v>0</v>
      </c>
      <c r="L415" s="9">
        <v>0</v>
      </c>
      <c r="M415" s="9">
        <v>97</v>
      </c>
      <c r="N415" s="9">
        <v>328</v>
      </c>
      <c r="O415" s="9">
        <v>8</v>
      </c>
      <c r="P415" s="9">
        <v>25</v>
      </c>
      <c r="Q415" s="2">
        <f t="shared" si="6"/>
        <v>32</v>
      </c>
    </row>
    <row r="416" spans="1:17" ht="14.25" customHeight="1">
      <c r="A416" s="50">
        <v>415</v>
      </c>
      <c r="B416" s="9" t="s">
        <v>352</v>
      </c>
      <c r="C416" s="52" t="s">
        <v>845</v>
      </c>
      <c r="D416" s="9" t="s">
        <v>364</v>
      </c>
      <c r="E416" s="52" t="s">
        <v>857</v>
      </c>
      <c r="F416" s="9">
        <v>0</v>
      </c>
      <c r="G416" s="9">
        <v>2137</v>
      </c>
      <c r="H416" s="9">
        <v>1318</v>
      </c>
      <c r="I416" s="9">
        <v>819</v>
      </c>
      <c r="J416" s="9">
        <v>0</v>
      </c>
      <c r="K416" s="9">
        <v>0</v>
      </c>
      <c r="L416" s="9">
        <v>0</v>
      </c>
      <c r="M416" s="9">
        <v>4232</v>
      </c>
      <c r="N416" s="9">
        <v>3452</v>
      </c>
      <c r="O416" s="9">
        <v>1197</v>
      </c>
      <c r="P416" s="9">
        <v>1396</v>
      </c>
      <c r="Q416" s="2">
        <f t="shared" si="6"/>
        <v>1318</v>
      </c>
    </row>
    <row r="417" spans="1:17" ht="14.25" customHeight="1">
      <c r="A417" s="50">
        <v>416</v>
      </c>
      <c r="B417" s="9" t="s">
        <v>352</v>
      </c>
      <c r="C417" s="52" t="s">
        <v>845</v>
      </c>
      <c r="D417" s="9" t="s">
        <v>365</v>
      </c>
      <c r="E417" s="52" t="s">
        <v>858</v>
      </c>
      <c r="F417" s="9">
        <v>0</v>
      </c>
      <c r="G417" s="9">
        <v>2171</v>
      </c>
      <c r="H417" s="9">
        <v>1499</v>
      </c>
      <c r="I417" s="9">
        <v>672</v>
      </c>
      <c r="J417" s="9">
        <v>0</v>
      </c>
      <c r="K417" s="9">
        <v>0</v>
      </c>
      <c r="L417" s="9">
        <v>0</v>
      </c>
      <c r="M417" s="9">
        <v>4525</v>
      </c>
      <c r="N417" s="9">
        <v>4095</v>
      </c>
      <c r="O417" s="9">
        <v>576</v>
      </c>
      <c r="P417" s="9">
        <v>1262</v>
      </c>
      <c r="Q417" s="2">
        <f t="shared" si="6"/>
        <v>1499</v>
      </c>
    </row>
    <row r="418" spans="1:17" ht="14.25" customHeight="1">
      <c r="A418" s="50">
        <v>417</v>
      </c>
      <c r="B418" s="9" t="s">
        <v>352</v>
      </c>
      <c r="C418" s="52" t="s">
        <v>845</v>
      </c>
      <c r="D418" s="9" t="s">
        <v>366</v>
      </c>
      <c r="E418" s="52" t="s">
        <v>859</v>
      </c>
      <c r="F418" s="9">
        <v>0</v>
      </c>
      <c r="G418" s="9">
        <v>14827</v>
      </c>
      <c r="H418" s="9">
        <v>10612</v>
      </c>
      <c r="I418" s="9">
        <v>4215</v>
      </c>
      <c r="J418" s="9">
        <v>0</v>
      </c>
      <c r="K418" s="9">
        <v>0</v>
      </c>
      <c r="L418" s="9">
        <v>0</v>
      </c>
      <c r="M418" s="9">
        <v>44078</v>
      </c>
      <c r="N418" s="9">
        <v>26405</v>
      </c>
      <c r="O418" s="9">
        <v>15684</v>
      </c>
      <c r="P418" s="9">
        <v>12445</v>
      </c>
      <c r="Q418" s="2">
        <f t="shared" si="6"/>
        <v>10612</v>
      </c>
    </row>
    <row r="419" spans="1:17" ht="14.25" customHeight="1">
      <c r="A419" s="50">
        <v>418</v>
      </c>
      <c r="B419" s="9" t="s">
        <v>352</v>
      </c>
      <c r="C419" s="52" t="s">
        <v>845</v>
      </c>
      <c r="D419" s="9" t="s">
        <v>367</v>
      </c>
      <c r="E419" s="52" t="s">
        <v>860</v>
      </c>
      <c r="F419" s="9">
        <v>0</v>
      </c>
      <c r="G419" s="9">
        <v>21146</v>
      </c>
      <c r="H419" s="9">
        <v>12861</v>
      </c>
      <c r="I419" s="9">
        <v>8285</v>
      </c>
      <c r="J419" s="9">
        <v>0</v>
      </c>
      <c r="K419" s="9">
        <v>0</v>
      </c>
      <c r="L419" s="9">
        <v>0</v>
      </c>
      <c r="M419" s="9">
        <v>33213</v>
      </c>
      <c r="N419" s="9">
        <v>51578</v>
      </c>
      <c r="O419" s="9">
        <v>6998</v>
      </c>
      <c r="P419" s="9">
        <v>13181</v>
      </c>
      <c r="Q419" s="2">
        <f t="shared" si="6"/>
        <v>12861</v>
      </c>
    </row>
    <row r="420" spans="1:17" ht="14.25" customHeight="1">
      <c r="A420" s="50">
        <v>419</v>
      </c>
      <c r="B420" s="9" t="s">
        <v>352</v>
      </c>
      <c r="C420" s="52" t="s">
        <v>845</v>
      </c>
      <c r="D420" s="9" t="s">
        <v>368</v>
      </c>
      <c r="E420" s="52" t="s">
        <v>861</v>
      </c>
      <c r="F420" s="9">
        <v>0</v>
      </c>
      <c r="G420" s="9">
        <v>1398</v>
      </c>
      <c r="H420" s="9">
        <v>461</v>
      </c>
      <c r="I420" s="9">
        <v>937</v>
      </c>
      <c r="J420" s="9">
        <v>0</v>
      </c>
      <c r="K420" s="9">
        <v>0</v>
      </c>
      <c r="L420" s="9">
        <v>0</v>
      </c>
      <c r="M420" s="9">
        <v>1058</v>
      </c>
      <c r="N420" s="9">
        <v>2187</v>
      </c>
      <c r="O420" s="9">
        <v>216</v>
      </c>
      <c r="P420" s="9">
        <v>414</v>
      </c>
      <c r="Q420" s="2">
        <f t="shared" si="6"/>
        <v>461</v>
      </c>
    </row>
    <row r="421" spans="1:17" ht="14.25" customHeight="1">
      <c r="A421" s="50">
        <v>420</v>
      </c>
      <c r="B421" s="9" t="s">
        <v>352</v>
      </c>
      <c r="C421" s="52" t="s">
        <v>845</v>
      </c>
      <c r="D421" s="9" t="s">
        <v>369</v>
      </c>
      <c r="E421" s="52" t="s">
        <v>862</v>
      </c>
      <c r="F421" s="9">
        <v>0</v>
      </c>
      <c r="G421" s="9">
        <v>6368</v>
      </c>
      <c r="H421" s="9">
        <v>5153</v>
      </c>
      <c r="I421" s="9">
        <v>1215</v>
      </c>
      <c r="J421" s="9">
        <v>0</v>
      </c>
      <c r="K421" s="9">
        <v>0</v>
      </c>
      <c r="L421" s="9">
        <v>0</v>
      </c>
      <c r="M421" s="9">
        <v>21932</v>
      </c>
      <c r="N421" s="9">
        <v>32122</v>
      </c>
      <c r="O421" s="9">
        <v>6491</v>
      </c>
      <c r="P421" s="9">
        <v>6990</v>
      </c>
      <c r="Q421" s="2">
        <f t="shared" si="6"/>
        <v>5153</v>
      </c>
    </row>
    <row r="422" spans="1:17" ht="14.25" customHeight="1">
      <c r="A422" s="50">
        <v>421</v>
      </c>
      <c r="B422" s="9" t="s">
        <v>352</v>
      </c>
      <c r="C422" s="52" t="s">
        <v>845</v>
      </c>
      <c r="D422" s="9" t="s">
        <v>370</v>
      </c>
      <c r="E422" s="52" t="s">
        <v>863</v>
      </c>
      <c r="F422" s="9">
        <v>0</v>
      </c>
      <c r="G422" s="9">
        <v>10630</v>
      </c>
      <c r="H422" s="9">
        <v>4882</v>
      </c>
      <c r="I422" s="9">
        <v>5748</v>
      </c>
      <c r="J422" s="9">
        <v>0</v>
      </c>
      <c r="K422" s="9">
        <v>0</v>
      </c>
      <c r="L422" s="9">
        <v>0</v>
      </c>
      <c r="M422" s="9">
        <v>16332</v>
      </c>
      <c r="N422" s="9">
        <v>14723</v>
      </c>
      <c r="O422" s="9">
        <v>3785</v>
      </c>
      <c r="P422" s="9">
        <v>4970</v>
      </c>
      <c r="Q422" s="2">
        <f t="shared" si="6"/>
        <v>4882</v>
      </c>
    </row>
    <row r="423" spans="1:17" ht="14.25" customHeight="1">
      <c r="A423" s="50">
        <v>422</v>
      </c>
      <c r="B423" s="9" t="s">
        <v>352</v>
      </c>
      <c r="C423" s="52" t="s">
        <v>845</v>
      </c>
      <c r="D423" s="9" t="s">
        <v>371</v>
      </c>
      <c r="E423" s="52" t="s">
        <v>864</v>
      </c>
      <c r="F423" s="9">
        <v>0</v>
      </c>
      <c r="G423" s="9">
        <v>39105</v>
      </c>
      <c r="H423" s="9">
        <v>31144</v>
      </c>
      <c r="I423" s="9">
        <v>7961</v>
      </c>
      <c r="J423" s="9">
        <v>0</v>
      </c>
      <c r="K423" s="9">
        <v>0</v>
      </c>
      <c r="L423" s="9">
        <v>0</v>
      </c>
      <c r="M423" s="9">
        <v>70982</v>
      </c>
      <c r="N423" s="9">
        <v>111092</v>
      </c>
      <c r="O423" s="9">
        <v>17751</v>
      </c>
      <c r="P423" s="9">
        <v>25654</v>
      </c>
      <c r="Q423" s="2">
        <f t="shared" si="6"/>
        <v>31144</v>
      </c>
    </row>
    <row r="424" spans="1:17" ht="14.25" customHeight="1">
      <c r="A424" s="50">
        <v>423</v>
      </c>
      <c r="B424" s="9" t="s">
        <v>352</v>
      </c>
      <c r="C424" s="52" t="s">
        <v>845</v>
      </c>
      <c r="D424" s="9" t="s">
        <v>372</v>
      </c>
      <c r="E424" s="52" t="s">
        <v>865</v>
      </c>
      <c r="F424" s="9">
        <v>0</v>
      </c>
      <c r="G424" s="9">
        <v>1498</v>
      </c>
      <c r="H424" s="9">
        <v>1180</v>
      </c>
      <c r="I424" s="9">
        <v>318</v>
      </c>
      <c r="J424" s="9">
        <v>0</v>
      </c>
      <c r="K424" s="9">
        <v>0</v>
      </c>
      <c r="L424" s="9">
        <v>0</v>
      </c>
      <c r="M424" s="9">
        <v>2121</v>
      </c>
      <c r="N424" s="9">
        <v>3549</v>
      </c>
      <c r="O424" s="9">
        <v>732</v>
      </c>
      <c r="P424" s="9">
        <v>706</v>
      </c>
      <c r="Q424" s="2">
        <f t="shared" si="6"/>
        <v>1180</v>
      </c>
    </row>
    <row r="425" spans="1:17" ht="14.25" customHeight="1">
      <c r="A425" s="50">
        <v>424</v>
      </c>
      <c r="B425" s="9" t="s">
        <v>352</v>
      </c>
      <c r="C425" s="52" t="s">
        <v>845</v>
      </c>
      <c r="D425" s="9" t="s">
        <v>373</v>
      </c>
      <c r="E425" s="52" t="s">
        <v>866</v>
      </c>
      <c r="F425" s="9">
        <v>0</v>
      </c>
      <c r="G425" s="9">
        <v>117684</v>
      </c>
      <c r="H425" s="9">
        <v>66303</v>
      </c>
      <c r="I425" s="9">
        <v>51381</v>
      </c>
      <c r="J425" s="9">
        <v>0</v>
      </c>
      <c r="K425" s="9">
        <v>0</v>
      </c>
      <c r="L425" s="9">
        <v>0</v>
      </c>
      <c r="M425" s="9">
        <v>100041</v>
      </c>
      <c r="N425" s="9">
        <v>106433</v>
      </c>
      <c r="O425" s="9">
        <v>22341</v>
      </c>
      <c r="P425" s="9">
        <v>32816</v>
      </c>
      <c r="Q425" s="2">
        <f t="shared" si="6"/>
        <v>66303</v>
      </c>
    </row>
    <row r="426" spans="1:17" ht="14.25" customHeight="1">
      <c r="A426" s="50">
        <v>425</v>
      </c>
      <c r="B426" s="9" t="s">
        <v>352</v>
      </c>
      <c r="C426" s="52" t="s">
        <v>845</v>
      </c>
      <c r="D426" s="9" t="s">
        <v>374</v>
      </c>
      <c r="E426" s="52" t="s">
        <v>867</v>
      </c>
      <c r="F426" s="9">
        <v>0</v>
      </c>
      <c r="G426" s="9">
        <v>1537</v>
      </c>
      <c r="H426" s="9">
        <v>1247</v>
      </c>
      <c r="I426" s="9">
        <v>290</v>
      </c>
      <c r="J426" s="9">
        <v>0</v>
      </c>
      <c r="K426" s="9">
        <v>0</v>
      </c>
      <c r="L426" s="9">
        <v>0</v>
      </c>
      <c r="M426" s="9">
        <v>1856</v>
      </c>
      <c r="N426" s="9">
        <v>3035</v>
      </c>
      <c r="O426" s="9">
        <v>469</v>
      </c>
      <c r="P426" s="9">
        <v>795</v>
      </c>
      <c r="Q426" s="2">
        <f t="shared" si="6"/>
        <v>1247</v>
      </c>
    </row>
    <row r="427" spans="1:17" ht="14.25" customHeight="1">
      <c r="A427" s="50">
        <v>426</v>
      </c>
      <c r="B427" s="9" t="s">
        <v>352</v>
      </c>
      <c r="C427" s="52" t="s">
        <v>845</v>
      </c>
      <c r="D427" s="9" t="s">
        <v>375</v>
      </c>
      <c r="E427" s="52" t="s">
        <v>868</v>
      </c>
      <c r="F427" s="9">
        <v>0</v>
      </c>
      <c r="G427" s="9">
        <v>50225</v>
      </c>
      <c r="H427" s="9">
        <v>24702</v>
      </c>
      <c r="I427" s="9">
        <v>25523</v>
      </c>
      <c r="J427" s="9">
        <v>0</v>
      </c>
      <c r="K427" s="9">
        <v>0</v>
      </c>
      <c r="L427" s="9">
        <v>0</v>
      </c>
      <c r="M427" s="9">
        <v>78730</v>
      </c>
      <c r="N427" s="9">
        <v>46603</v>
      </c>
      <c r="O427" s="9">
        <v>31373</v>
      </c>
      <c r="P427" s="9">
        <v>18930</v>
      </c>
      <c r="Q427" s="2">
        <f t="shared" si="6"/>
        <v>24702</v>
      </c>
    </row>
    <row r="428" spans="1:17" ht="14.25" customHeight="1">
      <c r="A428" s="50">
        <v>427</v>
      </c>
      <c r="B428" s="9" t="s">
        <v>376</v>
      </c>
      <c r="C428" s="52" t="s">
        <v>869</v>
      </c>
      <c r="D428" s="9" t="s">
        <v>377</v>
      </c>
      <c r="E428" s="52" t="s">
        <v>870</v>
      </c>
      <c r="F428" s="9">
        <v>0</v>
      </c>
      <c r="G428" s="9">
        <v>2836</v>
      </c>
      <c r="H428" s="9">
        <v>2369</v>
      </c>
      <c r="I428" s="9">
        <v>467</v>
      </c>
      <c r="J428" s="9">
        <v>0</v>
      </c>
      <c r="K428" s="9">
        <v>0</v>
      </c>
      <c r="L428" s="9">
        <v>1</v>
      </c>
      <c r="M428" s="9">
        <v>6673</v>
      </c>
      <c r="N428" s="9">
        <v>1983</v>
      </c>
      <c r="O428" s="9">
        <v>1248</v>
      </c>
      <c r="P428" s="9">
        <v>1554</v>
      </c>
      <c r="Q428" s="2">
        <f t="shared" si="6"/>
        <v>2368</v>
      </c>
    </row>
    <row r="429" spans="1:17" ht="14.25" customHeight="1">
      <c r="A429" s="50">
        <v>428</v>
      </c>
      <c r="B429" s="9" t="s">
        <v>378</v>
      </c>
      <c r="C429" s="52" t="s">
        <v>871</v>
      </c>
      <c r="D429" s="9" t="s">
        <v>379</v>
      </c>
      <c r="E429" s="52" t="s">
        <v>872</v>
      </c>
      <c r="F429" s="9">
        <v>0</v>
      </c>
      <c r="G429" s="9">
        <v>7559</v>
      </c>
      <c r="H429" s="9">
        <v>4802</v>
      </c>
      <c r="I429" s="9">
        <v>2757</v>
      </c>
      <c r="J429" s="9">
        <v>0</v>
      </c>
      <c r="K429" s="9">
        <v>0</v>
      </c>
      <c r="L429" s="9">
        <v>0</v>
      </c>
      <c r="M429" s="9">
        <v>14846</v>
      </c>
      <c r="N429" s="9">
        <v>2242</v>
      </c>
      <c r="O429" s="9">
        <v>3650</v>
      </c>
      <c r="P429" s="9">
        <v>3334</v>
      </c>
      <c r="Q429" s="2">
        <f t="shared" si="6"/>
        <v>4802</v>
      </c>
    </row>
    <row r="430" spans="1:17" ht="14.25" customHeight="1">
      <c r="A430" s="50">
        <v>429</v>
      </c>
      <c r="B430" s="9" t="s">
        <v>380</v>
      </c>
      <c r="C430" s="52" t="s">
        <v>873</v>
      </c>
      <c r="D430" s="9" t="s">
        <v>381</v>
      </c>
      <c r="E430" s="52" t="s">
        <v>874</v>
      </c>
      <c r="F430" s="9">
        <v>0</v>
      </c>
      <c r="G430" s="9">
        <v>1027</v>
      </c>
      <c r="H430" s="9">
        <v>891</v>
      </c>
      <c r="I430" s="9">
        <v>136</v>
      </c>
      <c r="J430" s="9">
        <v>0</v>
      </c>
      <c r="K430" s="9">
        <v>0</v>
      </c>
      <c r="L430" s="9">
        <v>0</v>
      </c>
      <c r="M430" s="9">
        <v>3984</v>
      </c>
      <c r="N430" s="9">
        <v>444</v>
      </c>
      <c r="O430" s="9">
        <v>579</v>
      </c>
      <c r="P430" s="9">
        <v>1002</v>
      </c>
      <c r="Q430" s="2">
        <f t="shared" si="6"/>
        <v>891</v>
      </c>
    </row>
    <row r="431" spans="1:17" ht="14.25" customHeight="1">
      <c r="A431" s="50">
        <v>430</v>
      </c>
      <c r="B431" s="9" t="s">
        <v>382</v>
      </c>
      <c r="C431" s="52" t="s">
        <v>875</v>
      </c>
      <c r="D431" s="9" t="s">
        <v>383</v>
      </c>
      <c r="E431" s="52" t="s">
        <v>876</v>
      </c>
      <c r="F431" s="9">
        <v>0</v>
      </c>
      <c r="G431" s="9">
        <v>421</v>
      </c>
      <c r="H431" s="9">
        <v>394</v>
      </c>
      <c r="I431" s="9">
        <v>27</v>
      </c>
      <c r="J431" s="9">
        <v>0</v>
      </c>
      <c r="K431" s="9">
        <v>0</v>
      </c>
      <c r="L431" s="9">
        <v>0</v>
      </c>
      <c r="M431" s="9">
        <v>2134</v>
      </c>
      <c r="N431" s="9">
        <v>134</v>
      </c>
      <c r="O431" s="9">
        <v>316</v>
      </c>
      <c r="P431" s="9">
        <v>531</v>
      </c>
      <c r="Q431" s="2">
        <f t="shared" si="6"/>
        <v>394</v>
      </c>
    </row>
    <row r="432" spans="1:17" ht="14.25" customHeight="1">
      <c r="A432" s="50">
        <v>431</v>
      </c>
      <c r="B432" s="9" t="s">
        <v>1019</v>
      </c>
      <c r="C432" s="52" t="s">
        <v>1020</v>
      </c>
      <c r="D432" s="9" t="s">
        <v>1021</v>
      </c>
      <c r="E432" s="52" t="s">
        <v>1022</v>
      </c>
      <c r="F432" s="9">
        <v>0</v>
      </c>
      <c r="G432" s="9">
        <v>794</v>
      </c>
      <c r="H432" s="9">
        <v>612</v>
      </c>
      <c r="I432" s="9">
        <v>182</v>
      </c>
      <c r="J432" s="9">
        <v>0</v>
      </c>
      <c r="K432" s="9">
        <v>0</v>
      </c>
      <c r="L432" s="9">
        <v>0</v>
      </c>
      <c r="M432" s="9">
        <v>2504</v>
      </c>
      <c r="N432" s="9">
        <v>279</v>
      </c>
      <c r="O432" s="9">
        <v>364</v>
      </c>
      <c r="P432" s="9">
        <v>622</v>
      </c>
      <c r="Q432" s="2">
        <f t="shared" si="6"/>
        <v>612</v>
      </c>
    </row>
    <row r="433" spans="1:17" ht="14.25" customHeight="1">
      <c r="A433" s="50">
        <v>432</v>
      </c>
      <c r="B433" s="9" t="s">
        <v>384</v>
      </c>
      <c r="C433" s="52" t="s">
        <v>877</v>
      </c>
      <c r="D433" s="9" t="s">
        <v>385</v>
      </c>
      <c r="E433" s="52" t="s">
        <v>878</v>
      </c>
      <c r="F433" s="9">
        <v>0</v>
      </c>
      <c r="G433" s="9">
        <v>790</v>
      </c>
      <c r="H433" s="9">
        <v>592</v>
      </c>
      <c r="I433" s="9">
        <v>198</v>
      </c>
      <c r="J433" s="9">
        <v>0</v>
      </c>
      <c r="K433" s="9">
        <v>0</v>
      </c>
      <c r="L433" s="9">
        <v>0</v>
      </c>
      <c r="M433" s="9">
        <v>3076</v>
      </c>
      <c r="N433" s="9">
        <v>305</v>
      </c>
      <c r="O433" s="9">
        <v>366</v>
      </c>
      <c r="P433" s="9">
        <v>689</v>
      </c>
      <c r="Q433" s="2">
        <f t="shared" si="6"/>
        <v>592</v>
      </c>
    </row>
    <row r="434" spans="1:17" ht="14.25" customHeight="1">
      <c r="A434" s="50">
        <v>433</v>
      </c>
      <c r="B434" s="9" t="s">
        <v>386</v>
      </c>
      <c r="C434" s="52" t="s">
        <v>879</v>
      </c>
      <c r="D434" s="9" t="s">
        <v>387</v>
      </c>
      <c r="E434" s="52" t="s">
        <v>880</v>
      </c>
      <c r="F434" s="9">
        <v>0</v>
      </c>
      <c r="G434" s="9">
        <v>668</v>
      </c>
      <c r="H434" s="9">
        <v>460</v>
      </c>
      <c r="I434" s="9">
        <v>208</v>
      </c>
      <c r="J434" s="9">
        <v>0</v>
      </c>
      <c r="K434" s="9">
        <v>0</v>
      </c>
      <c r="L434" s="9">
        <v>0</v>
      </c>
      <c r="M434" s="9">
        <v>1775</v>
      </c>
      <c r="N434" s="9">
        <v>335</v>
      </c>
      <c r="O434" s="9">
        <v>260</v>
      </c>
      <c r="P434" s="9">
        <v>478</v>
      </c>
      <c r="Q434" s="2">
        <f t="shared" si="6"/>
        <v>460</v>
      </c>
    </row>
    <row r="435" spans="1:17" ht="14.25" customHeight="1">
      <c r="A435" s="50">
        <v>434</v>
      </c>
      <c r="B435" s="9" t="s">
        <v>388</v>
      </c>
      <c r="C435" s="52" t="s">
        <v>881</v>
      </c>
      <c r="D435" s="9" t="s">
        <v>389</v>
      </c>
      <c r="E435" s="52" t="s">
        <v>882</v>
      </c>
      <c r="F435" s="9">
        <v>0</v>
      </c>
      <c r="G435" s="9">
        <v>1118</v>
      </c>
      <c r="H435" s="9">
        <v>1061</v>
      </c>
      <c r="I435" s="9">
        <v>57</v>
      </c>
      <c r="J435" s="9">
        <v>0</v>
      </c>
      <c r="K435" s="9">
        <v>0</v>
      </c>
      <c r="L435" s="9">
        <v>0</v>
      </c>
      <c r="M435" s="9">
        <v>5642</v>
      </c>
      <c r="N435" s="9">
        <v>398</v>
      </c>
      <c r="O435" s="9">
        <v>916</v>
      </c>
      <c r="P435" s="9">
        <v>1371</v>
      </c>
      <c r="Q435" s="2">
        <f t="shared" si="6"/>
        <v>1061</v>
      </c>
    </row>
    <row r="436" spans="1:17" ht="14.25" customHeight="1">
      <c r="A436" s="50">
        <v>435</v>
      </c>
      <c r="B436" s="9" t="s">
        <v>1079</v>
      </c>
      <c r="C436" s="52" t="s">
        <v>1080</v>
      </c>
      <c r="D436" s="9" t="s">
        <v>1081</v>
      </c>
      <c r="E436" s="52" t="s">
        <v>1082</v>
      </c>
      <c r="F436" s="9">
        <v>0</v>
      </c>
      <c r="G436" s="9">
        <v>1153</v>
      </c>
      <c r="H436" s="9">
        <v>692</v>
      </c>
      <c r="I436" s="9">
        <v>461</v>
      </c>
      <c r="J436" s="9">
        <v>0</v>
      </c>
      <c r="K436" s="9">
        <v>0</v>
      </c>
      <c r="L436" s="9">
        <v>0</v>
      </c>
      <c r="M436" s="9">
        <v>1207</v>
      </c>
      <c r="N436" s="9">
        <v>182</v>
      </c>
      <c r="O436" s="9">
        <v>243</v>
      </c>
      <c r="P436" s="9">
        <v>242</v>
      </c>
      <c r="Q436" s="2">
        <f t="shared" si="6"/>
        <v>692</v>
      </c>
    </row>
    <row r="437" spans="1:17" ht="14.25" customHeight="1">
      <c r="A437" s="50">
        <v>436</v>
      </c>
      <c r="B437" s="9" t="s">
        <v>390</v>
      </c>
      <c r="C437" s="52" t="s">
        <v>883</v>
      </c>
      <c r="D437" s="9" t="s">
        <v>391</v>
      </c>
      <c r="E437" s="52" t="s">
        <v>884</v>
      </c>
      <c r="F437" s="9">
        <v>0</v>
      </c>
      <c r="G437" s="9">
        <v>92834</v>
      </c>
      <c r="H437" s="9">
        <v>62437</v>
      </c>
      <c r="I437" s="9">
        <v>30397</v>
      </c>
      <c r="J437" s="9">
        <v>0</v>
      </c>
      <c r="K437" s="9">
        <v>0</v>
      </c>
      <c r="L437" s="9">
        <v>0</v>
      </c>
      <c r="M437" s="9">
        <v>221186</v>
      </c>
      <c r="N437" s="9">
        <v>80669</v>
      </c>
      <c r="O437" s="9">
        <v>82510</v>
      </c>
      <c r="P437" s="9">
        <v>51542</v>
      </c>
      <c r="Q437" s="2">
        <f t="shared" si="6"/>
        <v>62437</v>
      </c>
    </row>
    <row r="438" spans="1:17" ht="14.25" customHeight="1">
      <c r="A438" s="50">
        <v>437</v>
      </c>
      <c r="B438" s="9" t="s">
        <v>392</v>
      </c>
      <c r="C438" s="52" t="s">
        <v>1238</v>
      </c>
      <c r="D438" s="9" t="s">
        <v>393</v>
      </c>
      <c r="E438" s="52" t="s">
        <v>885</v>
      </c>
      <c r="F438" s="9">
        <v>0</v>
      </c>
      <c r="G438" s="9">
        <v>13091</v>
      </c>
      <c r="H438" s="9">
        <v>12260</v>
      </c>
      <c r="I438" s="9">
        <v>831</v>
      </c>
      <c r="J438" s="9">
        <v>0</v>
      </c>
      <c r="K438" s="9">
        <v>0</v>
      </c>
      <c r="L438" s="9">
        <v>0</v>
      </c>
      <c r="M438" s="9">
        <v>42566</v>
      </c>
      <c r="N438" s="9">
        <v>45545</v>
      </c>
      <c r="O438" s="9">
        <v>12503</v>
      </c>
      <c r="P438" s="9">
        <v>13132</v>
      </c>
      <c r="Q438" s="2">
        <f t="shared" si="6"/>
        <v>12260</v>
      </c>
    </row>
    <row r="439" spans="1:17" ht="14.25" customHeight="1">
      <c r="A439" s="50">
        <v>438</v>
      </c>
      <c r="B439" s="9" t="s">
        <v>392</v>
      </c>
      <c r="C439" s="52" t="s">
        <v>1238</v>
      </c>
      <c r="D439" s="9" t="s">
        <v>1000</v>
      </c>
      <c r="E439" s="52" t="s">
        <v>1298</v>
      </c>
      <c r="F439" s="9">
        <v>0</v>
      </c>
      <c r="G439" s="9">
        <v>3526</v>
      </c>
      <c r="H439" s="9">
        <v>3111</v>
      </c>
      <c r="I439" s="9">
        <v>415</v>
      </c>
      <c r="J439" s="9">
        <v>0</v>
      </c>
      <c r="K439" s="9">
        <v>0</v>
      </c>
      <c r="L439" s="9">
        <v>0</v>
      </c>
      <c r="M439" s="9">
        <v>4409</v>
      </c>
      <c r="N439" s="9">
        <v>1927</v>
      </c>
      <c r="O439" s="9">
        <v>1681</v>
      </c>
      <c r="P439" s="9">
        <v>1027</v>
      </c>
      <c r="Q439" s="2">
        <f t="shared" si="6"/>
        <v>3111</v>
      </c>
    </row>
    <row r="440" spans="1:17" ht="14.25" customHeight="1">
      <c r="A440" s="50">
        <v>439</v>
      </c>
      <c r="B440" s="9" t="s">
        <v>394</v>
      </c>
      <c r="C440" s="52" t="s">
        <v>886</v>
      </c>
      <c r="D440" s="9" t="s">
        <v>395</v>
      </c>
      <c r="E440" s="52" t="s">
        <v>887</v>
      </c>
      <c r="F440" s="9">
        <v>0</v>
      </c>
      <c r="G440" s="9">
        <v>47041</v>
      </c>
      <c r="H440" s="9">
        <v>39442</v>
      </c>
      <c r="I440" s="9">
        <v>7599</v>
      </c>
      <c r="J440" s="9">
        <v>0</v>
      </c>
      <c r="K440" s="9">
        <v>0</v>
      </c>
      <c r="L440" s="9">
        <v>0</v>
      </c>
      <c r="M440" s="9">
        <v>119893</v>
      </c>
      <c r="N440" s="9">
        <v>131876</v>
      </c>
      <c r="O440" s="9">
        <v>35871</v>
      </c>
      <c r="P440" s="9">
        <v>40337</v>
      </c>
      <c r="Q440" s="2">
        <f t="shared" si="6"/>
        <v>39442</v>
      </c>
    </row>
    <row r="441" spans="1:17" ht="14.25" customHeight="1">
      <c r="A441" s="50">
        <v>440</v>
      </c>
      <c r="B441" s="9" t="s">
        <v>396</v>
      </c>
      <c r="C441" s="52" t="s">
        <v>888</v>
      </c>
      <c r="D441" s="9" t="s">
        <v>397</v>
      </c>
      <c r="E441" s="52" t="s">
        <v>889</v>
      </c>
      <c r="F441" s="9">
        <v>0</v>
      </c>
      <c r="G441" s="9">
        <v>95779</v>
      </c>
      <c r="H441" s="9">
        <v>76086</v>
      </c>
      <c r="I441" s="9">
        <v>19693</v>
      </c>
      <c r="J441" s="9">
        <v>0</v>
      </c>
      <c r="K441" s="9">
        <v>0</v>
      </c>
      <c r="L441" s="9">
        <v>0</v>
      </c>
      <c r="M441" s="9">
        <v>513438</v>
      </c>
      <c r="N441" s="9">
        <v>130872</v>
      </c>
      <c r="O441" s="9">
        <v>155626</v>
      </c>
      <c r="P441" s="9">
        <v>137607</v>
      </c>
      <c r="Q441" s="2">
        <f t="shared" si="6"/>
        <v>76086</v>
      </c>
    </row>
    <row r="442" spans="1:17" ht="14.25" customHeight="1">
      <c r="A442" s="50">
        <v>441</v>
      </c>
      <c r="B442" s="9" t="s">
        <v>396</v>
      </c>
      <c r="C442" s="52" t="s">
        <v>888</v>
      </c>
      <c r="D442" s="9" t="s">
        <v>398</v>
      </c>
      <c r="E442" s="52" t="s">
        <v>890</v>
      </c>
      <c r="F442" s="9">
        <v>0</v>
      </c>
      <c r="G442" s="9">
        <v>20237</v>
      </c>
      <c r="H442" s="9">
        <v>16844</v>
      </c>
      <c r="I442" s="9">
        <v>3393</v>
      </c>
      <c r="J442" s="9">
        <v>0</v>
      </c>
      <c r="K442" s="9">
        <v>0</v>
      </c>
      <c r="L442" s="9">
        <v>0</v>
      </c>
      <c r="M442" s="9">
        <v>76215</v>
      </c>
      <c r="N442" s="9">
        <v>32951</v>
      </c>
      <c r="O442" s="9">
        <v>32249</v>
      </c>
      <c r="P442" s="9">
        <v>18790</v>
      </c>
      <c r="Q442" s="2">
        <f t="shared" si="6"/>
        <v>16844</v>
      </c>
    </row>
    <row r="443" spans="1:17" ht="14.25" customHeight="1">
      <c r="A443" s="50">
        <v>442</v>
      </c>
      <c r="B443" s="9" t="s">
        <v>399</v>
      </c>
      <c r="C443" s="52" t="s">
        <v>891</v>
      </c>
      <c r="D443" s="9" t="s">
        <v>400</v>
      </c>
      <c r="E443" s="52" t="s">
        <v>892</v>
      </c>
      <c r="F443" s="9">
        <v>0</v>
      </c>
      <c r="G443" s="9">
        <v>21776</v>
      </c>
      <c r="H443" s="9">
        <v>14299</v>
      </c>
      <c r="I443" s="9">
        <v>7477</v>
      </c>
      <c r="J443" s="9">
        <v>0</v>
      </c>
      <c r="K443" s="9">
        <v>0</v>
      </c>
      <c r="L443" s="9">
        <v>2463</v>
      </c>
      <c r="M443" s="9">
        <v>47685</v>
      </c>
      <c r="N443" s="9">
        <v>53165</v>
      </c>
      <c r="O443" s="9">
        <v>16232</v>
      </c>
      <c r="P443" s="9">
        <v>13899</v>
      </c>
      <c r="Q443" s="2">
        <f t="shared" si="6"/>
        <v>11836</v>
      </c>
    </row>
    <row r="444" spans="1:17" ht="14.25" customHeight="1">
      <c r="A444" s="50">
        <v>443</v>
      </c>
      <c r="B444" s="9" t="s">
        <v>401</v>
      </c>
      <c r="C444" s="52" t="s">
        <v>893</v>
      </c>
      <c r="D444" s="9" t="s">
        <v>402</v>
      </c>
      <c r="E444" s="52" t="s">
        <v>894</v>
      </c>
      <c r="F444" s="9">
        <v>0</v>
      </c>
      <c r="G444" s="9">
        <v>182</v>
      </c>
      <c r="H444" s="9">
        <v>182</v>
      </c>
      <c r="I444" s="9">
        <v>0</v>
      </c>
      <c r="J444" s="9">
        <v>0</v>
      </c>
      <c r="K444" s="9">
        <v>0</v>
      </c>
      <c r="L444" s="9">
        <v>0</v>
      </c>
      <c r="M444" s="9">
        <v>2</v>
      </c>
      <c r="N444" s="9">
        <v>8</v>
      </c>
      <c r="O444" s="9">
        <v>0</v>
      </c>
      <c r="P444" s="9">
        <v>0</v>
      </c>
      <c r="Q444" s="2">
        <f t="shared" si="6"/>
        <v>182</v>
      </c>
    </row>
    <row r="445" spans="1:17" ht="14.25" customHeight="1">
      <c r="A445" s="50">
        <v>444</v>
      </c>
      <c r="B445" s="9" t="s">
        <v>403</v>
      </c>
      <c r="C445" s="52" t="s">
        <v>895</v>
      </c>
      <c r="D445" s="9" t="s">
        <v>404</v>
      </c>
      <c r="E445" s="52" t="s">
        <v>896</v>
      </c>
      <c r="F445" s="9">
        <v>0</v>
      </c>
      <c r="G445" s="9">
        <v>505</v>
      </c>
      <c r="H445" s="9">
        <v>485</v>
      </c>
      <c r="I445" s="9">
        <v>20</v>
      </c>
      <c r="J445" s="9">
        <v>0</v>
      </c>
      <c r="K445" s="9">
        <v>0</v>
      </c>
      <c r="L445" s="9">
        <v>0</v>
      </c>
      <c r="M445" s="9">
        <v>816</v>
      </c>
      <c r="N445" s="9">
        <v>12</v>
      </c>
      <c r="O445" s="9">
        <v>505</v>
      </c>
      <c r="P445" s="9">
        <v>105</v>
      </c>
      <c r="Q445" s="2">
        <f t="shared" si="6"/>
        <v>485</v>
      </c>
    </row>
    <row r="446" spans="1:17" ht="14.25" customHeight="1">
      <c r="A446" s="50">
        <v>445</v>
      </c>
      <c r="B446" s="9" t="s">
        <v>498</v>
      </c>
      <c r="C446" s="52" t="s">
        <v>963</v>
      </c>
      <c r="D446" s="9" t="s">
        <v>501</v>
      </c>
      <c r="E446" s="52" t="s">
        <v>964</v>
      </c>
      <c r="F446" s="9">
        <v>0</v>
      </c>
      <c r="G446" s="9">
        <v>1689</v>
      </c>
      <c r="H446" s="9">
        <v>1440</v>
      </c>
      <c r="I446" s="9">
        <v>249</v>
      </c>
      <c r="J446" s="9">
        <v>0</v>
      </c>
      <c r="K446" s="9">
        <v>0</v>
      </c>
      <c r="L446" s="9">
        <v>0</v>
      </c>
      <c r="M446" s="9">
        <v>6503</v>
      </c>
      <c r="N446" s="9">
        <v>4309</v>
      </c>
      <c r="O446" s="9">
        <v>1825</v>
      </c>
      <c r="P446" s="9">
        <v>1393</v>
      </c>
      <c r="Q446" s="2">
        <f t="shared" si="6"/>
        <v>1440</v>
      </c>
    </row>
    <row r="447" spans="1:17" ht="14.25" customHeight="1">
      <c r="A447" s="50">
        <v>446</v>
      </c>
      <c r="B447" s="9" t="s">
        <v>1186</v>
      </c>
      <c r="C447" s="52" t="s">
        <v>1194</v>
      </c>
      <c r="D447" s="9" t="s">
        <v>1187</v>
      </c>
      <c r="E447" s="52" t="s">
        <v>1194</v>
      </c>
      <c r="F447" s="9">
        <v>0</v>
      </c>
      <c r="G447" s="9">
        <v>3812</v>
      </c>
      <c r="H447" s="9">
        <v>2531</v>
      </c>
      <c r="I447" s="9">
        <v>1281</v>
      </c>
      <c r="J447" s="9">
        <v>0</v>
      </c>
      <c r="K447" s="9">
        <v>0</v>
      </c>
      <c r="L447" s="9">
        <v>0</v>
      </c>
      <c r="M447" s="9">
        <v>1897</v>
      </c>
      <c r="N447" s="9">
        <v>1552</v>
      </c>
      <c r="O447" s="9">
        <v>398</v>
      </c>
      <c r="P447" s="9">
        <v>668</v>
      </c>
      <c r="Q447" s="2">
        <f t="shared" si="6"/>
        <v>2531</v>
      </c>
    </row>
    <row r="448" spans="1:17" ht="14.25" customHeight="1">
      <c r="A448" s="50">
        <v>447</v>
      </c>
      <c r="B448" s="9" t="s">
        <v>405</v>
      </c>
      <c r="C448" s="52" t="s">
        <v>897</v>
      </c>
      <c r="D448" s="9" t="s">
        <v>406</v>
      </c>
      <c r="E448" s="52" t="s">
        <v>897</v>
      </c>
      <c r="F448" s="9">
        <v>0</v>
      </c>
      <c r="G448" s="9">
        <v>37</v>
      </c>
      <c r="H448" s="9">
        <v>31</v>
      </c>
      <c r="I448" s="9">
        <v>6</v>
      </c>
      <c r="J448" s="9">
        <v>0</v>
      </c>
      <c r="K448" s="9">
        <v>0</v>
      </c>
      <c r="L448" s="9">
        <v>27</v>
      </c>
      <c r="M448" s="9">
        <v>14</v>
      </c>
      <c r="N448" s="9">
        <v>28</v>
      </c>
      <c r="O448" s="9">
        <v>3</v>
      </c>
      <c r="P448" s="9">
        <v>4</v>
      </c>
      <c r="Q448" s="2">
        <f t="shared" si="6"/>
        <v>4</v>
      </c>
    </row>
    <row r="449" spans="1:17" ht="14.25" customHeight="1">
      <c r="A449" s="50">
        <v>448</v>
      </c>
      <c r="B449" s="51" t="s">
        <v>1324</v>
      </c>
      <c r="C449" s="52" t="s">
        <v>1346</v>
      </c>
      <c r="D449" s="9" t="s">
        <v>1325</v>
      </c>
      <c r="E449" s="52" t="s">
        <v>1347</v>
      </c>
      <c r="F449" s="9">
        <v>0</v>
      </c>
      <c r="G449" s="9">
        <v>1</v>
      </c>
      <c r="H449" s="9">
        <v>0</v>
      </c>
      <c r="I449" s="9">
        <v>1</v>
      </c>
      <c r="J449" s="9">
        <v>0</v>
      </c>
      <c r="K449" s="9">
        <v>0</v>
      </c>
      <c r="L449" s="9">
        <v>0</v>
      </c>
      <c r="M449" s="9">
        <v>1541</v>
      </c>
      <c r="N449" s="9">
        <v>1</v>
      </c>
      <c r="O449" s="9">
        <v>598</v>
      </c>
      <c r="P449" s="9">
        <v>509</v>
      </c>
      <c r="Q449" s="2">
        <f t="shared" si="6"/>
        <v>0</v>
      </c>
    </row>
    <row r="450" spans="1:17" ht="14.25" customHeight="1">
      <c r="A450" s="50">
        <v>449</v>
      </c>
      <c r="B450" s="9" t="s">
        <v>1261</v>
      </c>
      <c r="C450" s="52" t="s">
        <v>1265</v>
      </c>
      <c r="D450" s="9" t="s">
        <v>1262</v>
      </c>
      <c r="E450" s="52" t="s">
        <v>1266</v>
      </c>
      <c r="F450" s="9">
        <v>0</v>
      </c>
      <c r="G450" s="9">
        <v>2102</v>
      </c>
      <c r="H450" s="9">
        <v>1836</v>
      </c>
      <c r="I450" s="9">
        <v>266</v>
      </c>
      <c r="J450" s="9">
        <v>0</v>
      </c>
      <c r="K450" s="9">
        <v>0</v>
      </c>
      <c r="L450" s="9">
        <v>0</v>
      </c>
      <c r="M450" s="9">
        <v>3260</v>
      </c>
      <c r="N450" s="9">
        <v>1172</v>
      </c>
      <c r="O450" s="9">
        <v>1778</v>
      </c>
      <c r="P450" s="9">
        <v>492</v>
      </c>
      <c r="Q450" s="2">
        <f t="shared" si="6"/>
        <v>1836</v>
      </c>
    </row>
    <row r="451" spans="1:17" ht="14.25" customHeight="1">
      <c r="A451" s="50">
        <v>450</v>
      </c>
      <c r="B451" s="9" t="s">
        <v>407</v>
      </c>
      <c r="C451" s="52" t="s">
        <v>898</v>
      </c>
      <c r="D451" s="9" t="s">
        <v>408</v>
      </c>
      <c r="E451" s="52" t="s">
        <v>899</v>
      </c>
      <c r="F451" s="9">
        <v>0</v>
      </c>
      <c r="G451" s="9">
        <v>72313</v>
      </c>
      <c r="H451" s="9">
        <v>63287</v>
      </c>
      <c r="I451" s="9">
        <v>9026</v>
      </c>
      <c r="J451" s="9">
        <v>0</v>
      </c>
      <c r="K451" s="9">
        <v>0</v>
      </c>
      <c r="L451" s="9">
        <v>0</v>
      </c>
      <c r="M451" s="9">
        <v>44573</v>
      </c>
      <c r="N451" s="9">
        <v>35973</v>
      </c>
      <c r="O451" s="9">
        <v>14223</v>
      </c>
      <c r="P451" s="9">
        <v>12806</v>
      </c>
      <c r="Q451" s="2">
        <f t="shared" ref="Q451:Q514" si="7">H451-L451</f>
        <v>63287</v>
      </c>
    </row>
    <row r="452" spans="1:17" ht="14.25" customHeight="1">
      <c r="A452" s="50">
        <v>451</v>
      </c>
      <c r="B452" s="9" t="s">
        <v>489</v>
      </c>
      <c r="C452" s="52" t="s">
        <v>900</v>
      </c>
      <c r="D452" s="9" t="s">
        <v>490</v>
      </c>
      <c r="E452" s="52" t="s">
        <v>901</v>
      </c>
      <c r="F452" s="9">
        <v>0</v>
      </c>
      <c r="G452" s="9">
        <v>19277</v>
      </c>
      <c r="H452" s="9">
        <v>7032</v>
      </c>
      <c r="I452" s="9">
        <v>12245</v>
      </c>
      <c r="J452" s="9">
        <v>0</v>
      </c>
      <c r="K452" s="9">
        <v>0</v>
      </c>
      <c r="L452" s="9">
        <v>0</v>
      </c>
      <c r="M452" s="9">
        <v>63591</v>
      </c>
      <c r="N452" s="9">
        <v>15587</v>
      </c>
      <c r="O452" s="9">
        <v>33980</v>
      </c>
      <c r="P452" s="9">
        <v>7461</v>
      </c>
      <c r="Q452" s="2">
        <f t="shared" si="7"/>
        <v>7032</v>
      </c>
    </row>
    <row r="453" spans="1:17" ht="14.25" customHeight="1">
      <c r="A453" s="50">
        <v>452</v>
      </c>
      <c r="B453" s="51" t="s">
        <v>489</v>
      </c>
      <c r="C453" s="52" t="s">
        <v>900</v>
      </c>
      <c r="D453" s="51" t="s">
        <v>1199</v>
      </c>
      <c r="E453" s="52" t="s">
        <v>1205</v>
      </c>
      <c r="F453" s="9">
        <v>0</v>
      </c>
      <c r="G453" s="9">
        <v>3214</v>
      </c>
      <c r="H453" s="9">
        <v>1434</v>
      </c>
      <c r="I453" s="9">
        <v>1780</v>
      </c>
      <c r="J453" s="9">
        <v>0</v>
      </c>
      <c r="K453" s="9">
        <v>0</v>
      </c>
      <c r="L453" s="9">
        <v>0</v>
      </c>
      <c r="M453" s="9">
        <v>12458</v>
      </c>
      <c r="N453" s="9">
        <v>4490</v>
      </c>
      <c r="O453" s="9">
        <v>1220</v>
      </c>
      <c r="P453" s="9">
        <v>5330</v>
      </c>
      <c r="Q453" s="2">
        <f t="shared" si="7"/>
        <v>1434</v>
      </c>
    </row>
    <row r="454" spans="1:17" ht="14.25" customHeight="1">
      <c r="A454" s="50">
        <v>453</v>
      </c>
      <c r="B454" s="51" t="s">
        <v>1282</v>
      </c>
      <c r="C454" s="52" t="s">
        <v>1290</v>
      </c>
      <c r="D454" s="51" t="s">
        <v>1283</v>
      </c>
      <c r="E454" s="52" t="s">
        <v>1290</v>
      </c>
      <c r="F454" s="53">
        <v>0</v>
      </c>
      <c r="G454" s="9">
        <v>2336</v>
      </c>
      <c r="H454" s="9">
        <v>2087</v>
      </c>
      <c r="I454" s="9">
        <v>249</v>
      </c>
      <c r="J454" s="53">
        <v>0</v>
      </c>
      <c r="K454" s="9">
        <v>0</v>
      </c>
      <c r="L454" s="9">
        <v>0</v>
      </c>
      <c r="M454" s="9">
        <v>4757</v>
      </c>
      <c r="N454" s="9">
        <v>4438</v>
      </c>
      <c r="O454" s="9">
        <v>2119</v>
      </c>
      <c r="P454" s="9">
        <v>892</v>
      </c>
      <c r="Q454" s="2">
        <f t="shared" si="7"/>
        <v>2087</v>
      </c>
    </row>
    <row r="455" spans="1:17" ht="14.25" customHeight="1">
      <c r="A455" s="50">
        <v>454</v>
      </c>
      <c r="B455" s="9" t="s">
        <v>409</v>
      </c>
      <c r="C455" s="52" t="s">
        <v>902</v>
      </c>
      <c r="D455" s="9" t="s">
        <v>410</v>
      </c>
      <c r="E455" s="52" t="s">
        <v>902</v>
      </c>
      <c r="F455" s="9">
        <v>0</v>
      </c>
      <c r="G455" s="9">
        <v>16215</v>
      </c>
      <c r="H455" s="9">
        <v>12090</v>
      </c>
      <c r="I455" s="9">
        <v>4125</v>
      </c>
      <c r="J455" s="9">
        <v>0</v>
      </c>
      <c r="K455" s="9">
        <v>0</v>
      </c>
      <c r="L455" s="9">
        <v>0</v>
      </c>
      <c r="M455" s="9">
        <v>46421</v>
      </c>
      <c r="N455" s="9">
        <v>34032</v>
      </c>
      <c r="O455" s="9">
        <v>18669</v>
      </c>
      <c r="P455" s="9">
        <v>9446</v>
      </c>
      <c r="Q455" s="2">
        <f t="shared" si="7"/>
        <v>12090</v>
      </c>
    </row>
    <row r="456" spans="1:17" ht="14.25" customHeight="1">
      <c r="A456" s="50">
        <v>455</v>
      </c>
      <c r="B456" s="9" t="s">
        <v>411</v>
      </c>
      <c r="C456" s="52" t="s">
        <v>903</v>
      </c>
      <c r="D456" s="9" t="s">
        <v>412</v>
      </c>
      <c r="E456" s="52" t="s">
        <v>904</v>
      </c>
      <c r="F456" s="9">
        <v>0</v>
      </c>
      <c r="G456" s="9">
        <v>2410</v>
      </c>
      <c r="H456" s="9">
        <v>1372</v>
      </c>
      <c r="I456" s="9">
        <v>1038</v>
      </c>
      <c r="J456" s="9">
        <v>0</v>
      </c>
      <c r="K456" s="9">
        <v>0</v>
      </c>
      <c r="L456" s="9">
        <v>11</v>
      </c>
      <c r="M456" s="9">
        <v>1888</v>
      </c>
      <c r="N456" s="9">
        <v>1201</v>
      </c>
      <c r="O456" s="9">
        <v>665</v>
      </c>
      <c r="P456" s="9">
        <v>434</v>
      </c>
      <c r="Q456" s="2">
        <f t="shared" si="7"/>
        <v>1361</v>
      </c>
    </row>
    <row r="457" spans="1:17" ht="14.25" customHeight="1">
      <c r="A457" s="50">
        <v>456</v>
      </c>
      <c r="B457" s="9" t="s">
        <v>481</v>
      </c>
      <c r="C457" s="52" t="s">
        <v>905</v>
      </c>
      <c r="D457" s="9" t="s">
        <v>482</v>
      </c>
      <c r="E457" s="52" t="s">
        <v>906</v>
      </c>
      <c r="F457" s="9">
        <v>0</v>
      </c>
      <c r="G457" s="9">
        <v>4246</v>
      </c>
      <c r="H457" s="9">
        <v>2190</v>
      </c>
      <c r="I457" s="9">
        <v>2056</v>
      </c>
      <c r="J457" s="9">
        <v>0</v>
      </c>
      <c r="K457" s="9">
        <v>0</v>
      </c>
      <c r="L457" s="9">
        <v>0</v>
      </c>
      <c r="M457" s="9">
        <v>8303</v>
      </c>
      <c r="N457" s="9">
        <v>1502</v>
      </c>
      <c r="O457" s="9">
        <v>3713</v>
      </c>
      <c r="P457" s="9">
        <v>1515</v>
      </c>
      <c r="Q457" s="2">
        <f t="shared" si="7"/>
        <v>2190</v>
      </c>
    </row>
    <row r="458" spans="1:17" ht="14.25" customHeight="1">
      <c r="A458" s="50">
        <v>457</v>
      </c>
      <c r="B458" s="9" t="s">
        <v>413</v>
      </c>
      <c r="C458" s="52" t="s">
        <v>907</v>
      </c>
      <c r="D458" s="9" t="s">
        <v>414</v>
      </c>
      <c r="E458" s="52" t="s">
        <v>907</v>
      </c>
      <c r="F458" s="9">
        <v>0</v>
      </c>
      <c r="G458" s="9">
        <v>21823</v>
      </c>
      <c r="H458" s="9">
        <v>17866</v>
      </c>
      <c r="I458" s="9">
        <v>3957</v>
      </c>
      <c r="J458" s="9">
        <v>0</v>
      </c>
      <c r="K458" s="9">
        <v>0</v>
      </c>
      <c r="L458" s="9">
        <v>373</v>
      </c>
      <c r="M458" s="9">
        <v>69385</v>
      </c>
      <c r="N458" s="9">
        <v>20242</v>
      </c>
      <c r="O458" s="9">
        <v>23870</v>
      </c>
      <c r="P458" s="9">
        <v>17197</v>
      </c>
      <c r="Q458" s="2">
        <f t="shared" si="7"/>
        <v>17493</v>
      </c>
    </row>
    <row r="459" spans="1:17" ht="14.25" customHeight="1">
      <c r="A459" s="50">
        <v>458</v>
      </c>
      <c r="B459" s="9" t="s">
        <v>415</v>
      </c>
      <c r="C459" s="52" t="s">
        <v>908</v>
      </c>
      <c r="D459" s="9" t="s">
        <v>416</v>
      </c>
      <c r="E459" s="52" t="s">
        <v>908</v>
      </c>
      <c r="F459" s="9">
        <v>0</v>
      </c>
      <c r="G459" s="9">
        <v>71435</v>
      </c>
      <c r="H459" s="9">
        <v>63689</v>
      </c>
      <c r="I459" s="9">
        <v>7746</v>
      </c>
      <c r="J459" s="9">
        <v>0</v>
      </c>
      <c r="K459" s="9">
        <v>0</v>
      </c>
      <c r="L459" s="9">
        <v>0</v>
      </c>
      <c r="M459" s="9">
        <v>55086</v>
      </c>
      <c r="N459" s="9">
        <v>30443</v>
      </c>
      <c r="O459" s="9">
        <v>17206</v>
      </c>
      <c r="P459" s="9">
        <v>11669</v>
      </c>
      <c r="Q459" s="2">
        <f t="shared" si="7"/>
        <v>63689</v>
      </c>
    </row>
    <row r="460" spans="1:17" ht="14.25" customHeight="1">
      <c r="A460" s="50">
        <v>459</v>
      </c>
      <c r="B460" s="9" t="s">
        <v>415</v>
      </c>
      <c r="C460" s="52" t="s">
        <v>908</v>
      </c>
      <c r="D460" s="9" t="s">
        <v>1208</v>
      </c>
      <c r="E460" s="52" t="s">
        <v>1210</v>
      </c>
      <c r="F460" s="9">
        <v>0</v>
      </c>
      <c r="G460" s="9">
        <v>86632</v>
      </c>
      <c r="H460" s="9">
        <v>73452</v>
      </c>
      <c r="I460" s="9">
        <v>13180</v>
      </c>
      <c r="J460" s="9">
        <v>0</v>
      </c>
      <c r="K460" s="9">
        <v>0</v>
      </c>
      <c r="L460" s="9">
        <v>0</v>
      </c>
      <c r="M460" s="9">
        <v>116432</v>
      </c>
      <c r="N460" s="9">
        <v>42779</v>
      </c>
      <c r="O460" s="9">
        <v>26715</v>
      </c>
      <c r="P460" s="9">
        <v>23997</v>
      </c>
      <c r="Q460" s="2">
        <f t="shared" si="7"/>
        <v>73452</v>
      </c>
    </row>
    <row r="461" spans="1:17" ht="14.25" customHeight="1">
      <c r="A461" s="50">
        <v>460</v>
      </c>
      <c r="B461" s="9" t="s">
        <v>417</v>
      </c>
      <c r="C461" s="52" t="s">
        <v>909</v>
      </c>
      <c r="D461" s="9" t="s">
        <v>418</v>
      </c>
      <c r="E461" s="52" t="s">
        <v>910</v>
      </c>
      <c r="F461" s="9">
        <v>0</v>
      </c>
      <c r="G461" s="9">
        <v>3</v>
      </c>
      <c r="H461" s="9">
        <v>3</v>
      </c>
      <c r="I461" s="9">
        <v>0</v>
      </c>
      <c r="J461" s="9">
        <v>0</v>
      </c>
      <c r="K461" s="9">
        <v>0</v>
      </c>
      <c r="L461" s="9">
        <v>3</v>
      </c>
      <c r="M461" s="9">
        <v>0</v>
      </c>
      <c r="N461" s="9">
        <v>0</v>
      </c>
      <c r="O461" s="9">
        <v>0</v>
      </c>
      <c r="P461" s="9">
        <v>0</v>
      </c>
      <c r="Q461" s="2">
        <f t="shared" si="7"/>
        <v>0</v>
      </c>
    </row>
    <row r="462" spans="1:17" ht="14.25" customHeight="1">
      <c r="A462" s="50">
        <v>461</v>
      </c>
      <c r="B462" s="9" t="s">
        <v>1141</v>
      </c>
      <c r="C462" s="52" t="s">
        <v>1147</v>
      </c>
      <c r="D462" s="51" t="s">
        <v>1142</v>
      </c>
      <c r="E462" s="52" t="s">
        <v>1147</v>
      </c>
      <c r="F462" s="9">
        <v>0</v>
      </c>
      <c r="G462" s="9">
        <v>1509</v>
      </c>
      <c r="H462" s="9">
        <v>1139</v>
      </c>
      <c r="I462" s="9">
        <v>370</v>
      </c>
      <c r="J462" s="9">
        <v>0</v>
      </c>
      <c r="K462" s="9">
        <v>0</v>
      </c>
      <c r="L462" s="9">
        <v>0</v>
      </c>
      <c r="M462" s="9">
        <v>3893</v>
      </c>
      <c r="N462" s="9">
        <v>1041</v>
      </c>
      <c r="O462" s="9">
        <v>698</v>
      </c>
      <c r="P462" s="9">
        <v>930</v>
      </c>
      <c r="Q462" s="2">
        <f t="shared" si="7"/>
        <v>1139</v>
      </c>
    </row>
    <row r="463" spans="1:17" ht="14.25" customHeight="1">
      <c r="A463" s="50">
        <v>462</v>
      </c>
      <c r="B463" s="9" t="s">
        <v>1294</v>
      </c>
      <c r="C463" s="52" t="s">
        <v>1300</v>
      </c>
      <c r="D463" s="9" t="s">
        <v>1295</v>
      </c>
      <c r="E463" s="52" t="s">
        <v>1300</v>
      </c>
      <c r="F463" s="9">
        <v>0</v>
      </c>
      <c r="G463" s="9">
        <v>10</v>
      </c>
      <c r="H463" s="9">
        <v>10</v>
      </c>
      <c r="I463" s="9">
        <v>0</v>
      </c>
      <c r="J463" s="9">
        <v>0</v>
      </c>
      <c r="K463" s="9">
        <v>0</v>
      </c>
      <c r="L463" s="9">
        <v>0</v>
      </c>
      <c r="M463" s="9">
        <v>2</v>
      </c>
      <c r="N463" s="9">
        <v>0</v>
      </c>
      <c r="O463" s="9">
        <v>2</v>
      </c>
      <c r="P463" s="9">
        <v>0</v>
      </c>
      <c r="Q463" s="2">
        <f t="shared" si="7"/>
        <v>10</v>
      </c>
    </row>
    <row r="464" spans="1:17" ht="14.25" customHeight="1">
      <c r="A464" s="50">
        <v>463</v>
      </c>
      <c r="B464" s="9" t="s">
        <v>1311</v>
      </c>
      <c r="C464" s="52" t="s">
        <v>1317</v>
      </c>
      <c r="D464" s="51" t="s">
        <v>1313</v>
      </c>
      <c r="E464" s="52" t="s">
        <v>1321</v>
      </c>
      <c r="F464" s="9">
        <v>0</v>
      </c>
      <c r="G464" s="9">
        <v>0</v>
      </c>
      <c r="H464" s="9">
        <v>0</v>
      </c>
      <c r="I464" s="9">
        <v>0</v>
      </c>
      <c r="J464" s="9">
        <v>0</v>
      </c>
      <c r="K464" s="9">
        <v>0</v>
      </c>
      <c r="L464" s="9">
        <v>0</v>
      </c>
      <c r="M464" s="9">
        <v>813</v>
      </c>
      <c r="N464" s="9">
        <v>0</v>
      </c>
      <c r="O464" s="9">
        <v>405</v>
      </c>
      <c r="P464" s="9">
        <v>323</v>
      </c>
      <c r="Q464" s="2">
        <f t="shared" si="7"/>
        <v>0</v>
      </c>
    </row>
    <row r="465" spans="1:17" ht="14.25" customHeight="1">
      <c r="A465" s="50">
        <v>464</v>
      </c>
      <c r="B465" s="9" t="s">
        <v>1271</v>
      </c>
      <c r="C465" s="52" t="s">
        <v>1278</v>
      </c>
      <c r="D465" s="9" t="s">
        <v>1272</v>
      </c>
      <c r="E465" s="52" t="s">
        <v>1279</v>
      </c>
      <c r="F465" s="9">
        <v>0</v>
      </c>
      <c r="G465" s="9">
        <v>1</v>
      </c>
      <c r="H465" s="9">
        <v>1</v>
      </c>
      <c r="I465" s="9">
        <v>0</v>
      </c>
      <c r="J465" s="9">
        <v>0</v>
      </c>
      <c r="K465" s="9">
        <v>0</v>
      </c>
      <c r="L465" s="9">
        <v>1</v>
      </c>
      <c r="M465" s="9">
        <v>0</v>
      </c>
      <c r="N465" s="9">
        <v>0</v>
      </c>
      <c r="O465" s="9">
        <v>0</v>
      </c>
      <c r="P465" s="9">
        <v>0</v>
      </c>
      <c r="Q465" s="2">
        <f t="shared" si="7"/>
        <v>0</v>
      </c>
    </row>
    <row r="466" spans="1:17" ht="14.25" customHeight="1">
      <c r="A466" s="50">
        <v>465</v>
      </c>
      <c r="B466" s="9" t="s">
        <v>1296</v>
      </c>
      <c r="C466" s="52" t="s">
        <v>1301</v>
      </c>
      <c r="D466" s="9" t="s">
        <v>1297</v>
      </c>
      <c r="E466" s="52" t="s">
        <v>1301</v>
      </c>
      <c r="F466" s="9">
        <v>0</v>
      </c>
      <c r="G466" s="9">
        <v>11451</v>
      </c>
      <c r="H466" s="9">
        <v>4635</v>
      </c>
      <c r="I466" s="9">
        <v>6816</v>
      </c>
      <c r="J466" s="9">
        <v>0</v>
      </c>
      <c r="K466" s="9">
        <v>0</v>
      </c>
      <c r="L466" s="9">
        <v>0</v>
      </c>
      <c r="M466" s="9">
        <v>22653</v>
      </c>
      <c r="N466" s="9">
        <v>12070</v>
      </c>
      <c r="O466" s="9">
        <v>6945</v>
      </c>
      <c r="P466" s="9">
        <v>5044</v>
      </c>
      <c r="Q466" s="2">
        <f t="shared" si="7"/>
        <v>4635</v>
      </c>
    </row>
    <row r="467" spans="1:17" ht="14.25" customHeight="1">
      <c r="A467" s="50">
        <v>466</v>
      </c>
      <c r="B467" s="9" t="s">
        <v>465</v>
      </c>
      <c r="C467" s="52" t="s">
        <v>911</v>
      </c>
      <c r="D467" s="9" t="s">
        <v>466</v>
      </c>
      <c r="E467" s="52" t="s">
        <v>911</v>
      </c>
      <c r="F467" s="9">
        <v>0</v>
      </c>
      <c r="G467" s="9">
        <v>405</v>
      </c>
      <c r="H467" s="9">
        <v>405</v>
      </c>
      <c r="I467" s="9">
        <v>0</v>
      </c>
      <c r="J467" s="9">
        <v>0</v>
      </c>
      <c r="K467" s="9">
        <v>0</v>
      </c>
      <c r="L467" s="9">
        <v>405</v>
      </c>
      <c r="M467" s="9">
        <v>0</v>
      </c>
      <c r="N467" s="9">
        <v>4</v>
      </c>
      <c r="O467" s="9">
        <v>0</v>
      </c>
      <c r="P467" s="9">
        <v>0</v>
      </c>
      <c r="Q467" s="2">
        <f t="shared" si="7"/>
        <v>0</v>
      </c>
    </row>
    <row r="468" spans="1:17" ht="14.25" customHeight="1">
      <c r="A468" s="50">
        <v>467</v>
      </c>
      <c r="B468" s="9" t="s">
        <v>419</v>
      </c>
      <c r="C468" s="52" t="s">
        <v>912</v>
      </c>
      <c r="D468" s="9" t="s">
        <v>420</v>
      </c>
      <c r="E468" s="52" t="s">
        <v>913</v>
      </c>
      <c r="F468" s="9">
        <v>0</v>
      </c>
      <c r="G468" s="9">
        <v>2048</v>
      </c>
      <c r="H468" s="9">
        <v>1223</v>
      </c>
      <c r="I468" s="9">
        <v>825</v>
      </c>
      <c r="J468" s="9">
        <v>0</v>
      </c>
      <c r="K468" s="9">
        <v>0</v>
      </c>
      <c r="L468" s="9">
        <v>0</v>
      </c>
      <c r="M468" s="9">
        <v>12964</v>
      </c>
      <c r="N468" s="9">
        <v>2389</v>
      </c>
      <c r="O468" s="9">
        <v>9186</v>
      </c>
      <c r="P468" s="9">
        <v>1382</v>
      </c>
      <c r="Q468" s="2">
        <f t="shared" si="7"/>
        <v>1223</v>
      </c>
    </row>
    <row r="469" spans="1:17" ht="14.25" customHeight="1">
      <c r="A469" s="50">
        <v>468</v>
      </c>
      <c r="B469" s="51" t="s">
        <v>1246</v>
      </c>
      <c r="C469" s="52" t="s">
        <v>1256</v>
      </c>
      <c r="D469" s="51" t="s">
        <v>1247</v>
      </c>
      <c r="E469" s="52" t="s">
        <v>1256</v>
      </c>
      <c r="F469" s="9">
        <v>0</v>
      </c>
      <c r="G469" s="9">
        <v>750</v>
      </c>
      <c r="H469" s="9">
        <v>511</v>
      </c>
      <c r="I469" s="9">
        <v>239</v>
      </c>
      <c r="J469" s="9">
        <v>0</v>
      </c>
      <c r="K469" s="9">
        <v>0</v>
      </c>
      <c r="L469" s="9">
        <v>0</v>
      </c>
      <c r="M469" s="9">
        <v>720</v>
      </c>
      <c r="N469" s="9">
        <v>443</v>
      </c>
      <c r="O469" s="9">
        <v>183</v>
      </c>
      <c r="P469" s="9">
        <v>180</v>
      </c>
      <c r="Q469" s="2">
        <f t="shared" si="7"/>
        <v>511</v>
      </c>
    </row>
    <row r="470" spans="1:17" ht="14.25" customHeight="1">
      <c r="A470" s="50">
        <v>469</v>
      </c>
      <c r="B470" s="9" t="s">
        <v>1143</v>
      </c>
      <c r="C470" s="52" t="s">
        <v>1152</v>
      </c>
      <c r="D470" s="51" t="s">
        <v>1144</v>
      </c>
      <c r="E470" s="52" t="s">
        <v>1153</v>
      </c>
      <c r="F470" s="9">
        <v>0</v>
      </c>
      <c r="G470" s="9">
        <v>1036</v>
      </c>
      <c r="H470" s="9">
        <v>286</v>
      </c>
      <c r="I470" s="9">
        <v>750</v>
      </c>
      <c r="J470" s="9">
        <v>0</v>
      </c>
      <c r="K470" s="9">
        <v>0</v>
      </c>
      <c r="L470" s="9">
        <v>0</v>
      </c>
      <c r="M470" s="9">
        <v>732</v>
      </c>
      <c r="N470" s="9">
        <v>509</v>
      </c>
      <c r="O470" s="9">
        <v>336</v>
      </c>
      <c r="P470" s="9">
        <v>197</v>
      </c>
      <c r="Q470" s="2">
        <f t="shared" si="7"/>
        <v>286</v>
      </c>
    </row>
    <row r="471" spans="1:17" ht="14.25" customHeight="1">
      <c r="A471" s="50">
        <v>470</v>
      </c>
      <c r="B471" s="9" t="s">
        <v>1188</v>
      </c>
      <c r="C471" s="52" t="s">
        <v>1195</v>
      </c>
      <c r="D471" s="9" t="s">
        <v>1189</v>
      </c>
      <c r="E471" s="52" t="s">
        <v>1195</v>
      </c>
      <c r="F471" s="9">
        <v>0</v>
      </c>
      <c r="G471" s="9">
        <v>26078</v>
      </c>
      <c r="H471" s="9">
        <v>24611</v>
      </c>
      <c r="I471" s="9">
        <v>1467</v>
      </c>
      <c r="J471" s="9">
        <v>0</v>
      </c>
      <c r="K471" s="9">
        <v>0</v>
      </c>
      <c r="L471" s="9">
        <v>21100</v>
      </c>
      <c r="M471" s="9">
        <v>1178</v>
      </c>
      <c r="N471" s="9">
        <v>1763</v>
      </c>
      <c r="O471" s="9">
        <v>479</v>
      </c>
      <c r="P471" s="9">
        <v>211</v>
      </c>
      <c r="Q471" s="2">
        <f t="shared" si="7"/>
        <v>3511</v>
      </c>
    </row>
    <row r="472" spans="1:17" ht="14.25" customHeight="1">
      <c r="A472" s="50">
        <v>471</v>
      </c>
      <c r="B472" s="9" t="s">
        <v>421</v>
      </c>
      <c r="C472" s="52" t="s">
        <v>914</v>
      </c>
      <c r="D472" s="9" t="s">
        <v>422</v>
      </c>
      <c r="E472" s="52" t="s">
        <v>915</v>
      </c>
      <c r="F472" s="9">
        <v>0</v>
      </c>
      <c r="G472" s="9">
        <v>143804</v>
      </c>
      <c r="H472" s="9">
        <v>40360</v>
      </c>
      <c r="I472" s="9">
        <v>103444</v>
      </c>
      <c r="J472" s="9">
        <v>0</v>
      </c>
      <c r="K472" s="9">
        <v>0</v>
      </c>
      <c r="L472" s="9">
        <v>0</v>
      </c>
      <c r="M472" s="9">
        <v>48271</v>
      </c>
      <c r="N472" s="9">
        <v>25554</v>
      </c>
      <c r="O472" s="9">
        <v>14213</v>
      </c>
      <c r="P472" s="9">
        <v>10514</v>
      </c>
      <c r="Q472" s="2">
        <f t="shared" si="7"/>
        <v>40360</v>
      </c>
    </row>
    <row r="473" spans="1:17" ht="14.25" customHeight="1">
      <c r="A473" s="50">
        <v>472</v>
      </c>
      <c r="B473" s="9" t="s">
        <v>423</v>
      </c>
      <c r="C473" s="52" t="s">
        <v>916</v>
      </c>
      <c r="D473" s="9" t="s">
        <v>424</v>
      </c>
      <c r="E473" s="52" t="s">
        <v>916</v>
      </c>
      <c r="F473" s="9">
        <v>0</v>
      </c>
      <c r="G473" s="9">
        <v>34277</v>
      </c>
      <c r="H473" s="9">
        <v>21723</v>
      </c>
      <c r="I473" s="9">
        <v>12554</v>
      </c>
      <c r="J473" s="9">
        <v>0</v>
      </c>
      <c r="K473" s="9">
        <v>0</v>
      </c>
      <c r="L473" s="9">
        <v>2104</v>
      </c>
      <c r="M473" s="9">
        <v>26114</v>
      </c>
      <c r="N473" s="9">
        <v>11270</v>
      </c>
      <c r="O473" s="9">
        <v>10203</v>
      </c>
      <c r="P473" s="9">
        <v>6206</v>
      </c>
      <c r="Q473" s="2">
        <f t="shared" si="7"/>
        <v>19619</v>
      </c>
    </row>
    <row r="474" spans="1:17" ht="14.25" customHeight="1">
      <c r="A474" s="50">
        <v>473</v>
      </c>
      <c r="B474" s="9" t="s">
        <v>425</v>
      </c>
      <c r="C474" s="52" t="s">
        <v>917</v>
      </c>
      <c r="D474" s="9" t="s">
        <v>426</v>
      </c>
      <c r="E474" s="52" t="s">
        <v>918</v>
      </c>
      <c r="F474" s="9">
        <v>0</v>
      </c>
      <c r="G474" s="9">
        <v>389</v>
      </c>
      <c r="H474" s="9">
        <v>311</v>
      </c>
      <c r="I474" s="9">
        <v>78</v>
      </c>
      <c r="J474" s="9">
        <v>0</v>
      </c>
      <c r="K474" s="9">
        <v>0</v>
      </c>
      <c r="L474" s="9">
        <v>0</v>
      </c>
      <c r="M474" s="9">
        <v>577</v>
      </c>
      <c r="N474" s="9">
        <v>433</v>
      </c>
      <c r="O474" s="9">
        <v>167</v>
      </c>
      <c r="P474" s="9">
        <v>172</v>
      </c>
      <c r="Q474" s="2">
        <f t="shared" si="7"/>
        <v>311</v>
      </c>
    </row>
    <row r="475" spans="1:17" ht="14.25" customHeight="1">
      <c r="A475" s="50">
        <v>474</v>
      </c>
      <c r="B475" s="9" t="s">
        <v>1267</v>
      </c>
      <c r="C475" s="52" t="s">
        <v>1269</v>
      </c>
      <c r="D475" s="9" t="s">
        <v>1268</v>
      </c>
      <c r="E475" s="52" t="s">
        <v>1269</v>
      </c>
      <c r="F475" s="9">
        <v>0</v>
      </c>
      <c r="G475" s="9">
        <v>17</v>
      </c>
      <c r="H475" s="9">
        <v>9</v>
      </c>
      <c r="I475" s="9">
        <v>8</v>
      </c>
      <c r="J475" s="9">
        <v>0</v>
      </c>
      <c r="K475" s="9">
        <v>0</v>
      </c>
      <c r="L475" s="9">
        <v>0</v>
      </c>
      <c r="M475" s="9">
        <v>48</v>
      </c>
      <c r="N475" s="9">
        <v>82</v>
      </c>
      <c r="O475" s="9">
        <v>7</v>
      </c>
      <c r="P475" s="9">
        <v>12</v>
      </c>
      <c r="Q475" s="2">
        <f t="shared" si="7"/>
        <v>9</v>
      </c>
    </row>
    <row r="476" spans="1:17" ht="14.25" customHeight="1">
      <c r="A476" s="50">
        <v>475</v>
      </c>
      <c r="B476" s="9" t="s">
        <v>1273</v>
      </c>
      <c r="C476" s="52" t="s">
        <v>1280</v>
      </c>
      <c r="D476" s="9" t="s">
        <v>1274</v>
      </c>
      <c r="E476" s="52" t="s">
        <v>1281</v>
      </c>
      <c r="F476" s="9">
        <v>0</v>
      </c>
      <c r="G476" s="9">
        <v>8</v>
      </c>
      <c r="H476" s="9">
        <v>3</v>
      </c>
      <c r="I476" s="9">
        <v>5</v>
      </c>
      <c r="J476" s="9">
        <v>0</v>
      </c>
      <c r="K476" s="9">
        <v>0</v>
      </c>
      <c r="L476" s="9">
        <v>0</v>
      </c>
      <c r="M476" s="9">
        <v>17</v>
      </c>
      <c r="N476" s="9">
        <v>51</v>
      </c>
      <c r="O476" s="9">
        <v>3</v>
      </c>
      <c r="P476" s="9">
        <v>4</v>
      </c>
      <c r="Q476" s="2">
        <f t="shared" si="7"/>
        <v>3</v>
      </c>
    </row>
    <row r="477" spans="1:17" ht="14.25" customHeight="1">
      <c r="A477" s="50">
        <v>476</v>
      </c>
      <c r="B477" s="9" t="s">
        <v>1284</v>
      </c>
      <c r="C477" s="52" t="s">
        <v>1291</v>
      </c>
      <c r="D477" s="9" t="s">
        <v>1285</v>
      </c>
      <c r="E477" s="52" t="s">
        <v>1292</v>
      </c>
      <c r="F477" s="53">
        <v>0</v>
      </c>
      <c r="G477" s="9">
        <v>9</v>
      </c>
      <c r="H477" s="9">
        <v>7</v>
      </c>
      <c r="I477" s="9">
        <v>2</v>
      </c>
      <c r="J477" s="53">
        <v>0</v>
      </c>
      <c r="K477" s="9">
        <v>0</v>
      </c>
      <c r="L477" s="9">
        <v>0</v>
      </c>
      <c r="M477" s="9">
        <v>36</v>
      </c>
      <c r="N477" s="9">
        <v>35</v>
      </c>
      <c r="O477" s="9">
        <v>5</v>
      </c>
      <c r="P477" s="9">
        <v>8</v>
      </c>
      <c r="Q477" s="2">
        <f t="shared" si="7"/>
        <v>7</v>
      </c>
    </row>
    <row r="478" spans="1:17" ht="14.25" customHeight="1">
      <c r="A478" s="50">
        <v>477</v>
      </c>
      <c r="B478" s="51" t="s">
        <v>1306</v>
      </c>
      <c r="C478" s="52" t="s">
        <v>1316</v>
      </c>
      <c r="D478" s="9" t="s">
        <v>1310</v>
      </c>
      <c r="E478" s="52" t="s">
        <v>1316</v>
      </c>
      <c r="F478" s="9">
        <v>0</v>
      </c>
      <c r="G478" s="9">
        <v>0</v>
      </c>
      <c r="H478" s="9">
        <v>0</v>
      </c>
      <c r="I478" s="9">
        <v>0</v>
      </c>
      <c r="J478" s="9">
        <v>0</v>
      </c>
      <c r="K478" s="9">
        <v>0</v>
      </c>
      <c r="L478" s="9">
        <v>0</v>
      </c>
      <c r="M478" s="9">
        <v>1</v>
      </c>
      <c r="N478" s="9">
        <v>0</v>
      </c>
      <c r="O478" s="9">
        <v>0</v>
      </c>
      <c r="P478" s="9">
        <v>1</v>
      </c>
      <c r="Q478" s="2">
        <f t="shared" si="7"/>
        <v>0</v>
      </c>
    </row>
    <row r="479" spans="1:17" ht="14.25" customHeight="1">
      <c r="A479" s="50">
        <v>478</v>
      </c>
      <c r="B479" s="9" t="s">
        <v>427</v>
      </c>
      <c r="C479" s="52" t="s">
        <v>919</v>
      </c>
      <c r="D479" s="9" t="s">
        <v>428</v>
      </c>
      <c r="E479" s="52" t="s">
        <v>920</v>
      </c>
      <c r="F479" s="9">
        <v>0</v>
      </c>
      <c r="G479" s="9">
        <v>593</v>
      </c>
      <c r="H479" s="9">
        <v>593</v>
      </c>
      <c r="I479" s="9">
        <v>0</v>
      </c>
      <c r="J479" s="9">
        <v>0</v>
      </c>
      <c r="K479" s="9">
        <v>0</v>
      </c>
      <c r="L479" s="9">
        <v>593</v>
      </c>
      <c r="M479" s="9">
        <v>0</v>
      </c>
      <c r="N479" s="9">
        <v>1049</v>
      </c>
      <c r="O479" s="9">
        <v>0</v>
      </c>
      <c r="P479" s="9">
        <v>0</v>
      </c>
      <c r="Q479" s="2">
        <f t="shared" si="7"/>
        <v>0</v>
      </c>
    </row>
    <row r="480" spans="1:17" ht="14.25" customHeight="1">
      <c r="A480" s="50">
        <v>479</v>
      </c>
      <c r="B480" s="9" t="s">
        <v>427</v>
      </c>
      <c r="C480" s="52" t="s">
        <v>919</v>
      </c>
      <c r="D480" s="9" t="s">
        <v>429</v>
      </c>
      <c r="E480" s="52" t="s">
        <v>921</v>
      </c>
      <c r="F480" s="9">
        <v>0</v>
      </c>
      <c r="G480" s="9">
        <v>1359</v>
      </c>
      <c r="H480" s="9">
        <v>1359</v>
      </c>
      <c r="I480" s="9">
        <v>0</v>
      </c>
      <c r="J480" s="9">
        <v>0</v>
      </c>
      <c r="K480" s="9">
        <v>0</v>
      </c>
      <c r="L480" s="9">
        <v>1359</v>
      </c>
      <c r="M480" s="9">
        <v>0</v>
      </c>
      <c r="N480" s="9">
        <v>2469</v>
      </c>
      <c r="O480" s="9">
        <v>0</v>
      </c>
      <c r="P480" s="9">
        <v>0</v>
      </c>
      <c r="Q480" s="2">
        <f t="shared" si="7"/>
        <v>0</v>
      </c>
    </row>
    <row r="481" spans="1:17" ht="14.25" customHeight="1">
      <c r="A481" s="50">
        <v>480</v>
      </c>
      <c r="B481" s="9" t="s">
        <v>427</v>
      </c>
      <c r="C481" s="52" t="s">
        <v>919</v>
      </c>
      <c r="D481" s="9" t="s">
        <v>430</v>
      </c>
      <c r="E481" s="52" t="s">
        <v>922</v>
      </c>
      <c r="F481" s="9">
        <v>0</v>
      </c>
      <c r="G481" s="9">
        <v>996</v>
      </c>
      <c r="H481" s="9">
        <v>996</v>
      </c>
      <c r="I481" s="9">
        <v>0</v>
      </c>
      <c r="J481" s="9">
        <v>0</v>
      </c>
      <c r="K481" s="9">
        <v>0</v>
      </c>
      <c r="L481" s="9">
        <v>996</v>
      </c>
      <c r="M481" s="9">
        <v>0</v>
      </c>
      <c r="N481" s="9">
        <v>1191</v>
      </c>
      <c r="O481" s="9">
        <v>0</v>
      </c>
      <c r="P481" s="9">
        <v>0</v>
      </c>
      <c r="Q481" s="2">
        <f t="shared" si="7"/>
        <v>0</v>
      </c>
    </row>
    <row r="482" spans="1:17" ht="14.25" customHeight="1">
      <c r="A482" s="50">
        <v>481</v>
      </c>
      <c r="B482" s="51" t="s">
        <v>427</v>
      </c>
      <c r="C482" s="52" t="s">
        <v>919</v>
      </c>
      <c r="D482" s="9" t="s">
        <v>1326</v>
      </c>
      <c r="E482" s="52" t="s">
        <v>1348</v>
      </c>
      <c r="F482" s="9">
        <v>0</v>
      </c>
      <c r="G482" s="9">
        <v>1</v>
      </c>
      <c r="H482" s="9">
        <v>1</v>
      </c>
      <c r="I482" s="9">
        <v>0</v>
      </c>
      <c r="J482" s="9">
        <v>0</v>
      </c>
      <c r="K482" s="9">
        <v>0</v>
      </c>
      <c r="L482" s="9">
        <v>1</v>
      </c>
      <c r="M482" s="9">
        <v>0</v>
      </c>
      <c r="N482" s="9">
        <v>0</v>
      </c>
      <c r="O482" s="9">
        <v>0</v>
      </c>
      <c r="P482" s="9">
        <v>0</v>
      </c>
      <c r="Q482" s="2">
        <f t="shared" si="7"/>
        <v>0</v>
      </c>
    </row>
    <row r="483" spans="1:17" ht="14.25" customHeight="1">
      <c r="A483" s="50">
        <v>482</v>
      </c>
      <c r="B483" s="9" t="s">
        <v>427</v>
      </c>
      <c r="C483" s="52" t="s">
        <v>919</v>
      </c>
      <c r="D483" s="9" t="s">
        <v>431</v>
      </c>
      <c r="E483" s="52" t="s">
        <v>923</v>
      </c>
      <c r="F483" s="9">
        <v>0</v>
      </c>
      <c r="G483" s="9">
        <v>3</v>
      </c>
      <c r="H483" s="9">
        <v>3</v>
      </c>
      <c r="I483" s="9">
        <v>0</v>
      </c>
      <c r="J483" s="9">
        <v>0</v>
      </c>
      <c r="K483" s="9">
        <v>0</v>
      </c>
      <c r="L483" s="9">
        <v>3</v>
      </c>
      <c r="M483" s="9">
        <v>0</v>
      </c>
      <c r="N483" s="9">
        <v>0</v>
      </c>
      <c r="O483" s="9">
        <v>0</v>
      </c>
      <c r="P483" s="9">
        <v>0</v>
      </c>
      <c r="Q483" s="2">
        <f t="shared" si="7"/>
        <v>0</v>
      </c>
    </row>
    <row r="484" spans="1:17" ht="14.25" customHeight="1">
      <c r="A484" s="50">
        <v>483</v>
      </c>
      <c r="B484" s="9" t="s">
        <v>427</v>
      </c>
      <c r="C484" s="52" t="s">
        <v>919</v>
      </c>
      <c r="D484" s="9" t="s">
        <v>432</v>
      </c>
      <c r="E484" s="52" t="s">
        <v>924</v>
      </c>
      <c r="F484" s="9">
        <v>0</v>
      </c>
      <c r="G484" s="9">
        <v>4765</v>
      </c>
      <c r="H484" s="9">
        <v>4765</v>
      </c>
      <c r="I484" s="9">
        <v>0</v>
      </c>
      <c r="J484" s="9">
        <v>0</v>
      </c>
      <c r="K484" s="9">
        <v>0</v>
      </c>
      <c r="L484" s="9">
        <v>4765</v>
      </c>
      <c r="M484" s="9">
        <v>0</v>
      </c>
      <c r="N484" s="9">
        <v>4802</v>
      </c>
      <c r="O484" s="9">
        <v>0</v>
      </c>
      <c r="P484" s="9">
        <v>0</v>
      </c>
      <c r="Q484" s="2">
        <f t="shared" si="7"/>
        <v>0</v>
      </c>
    </row>
    <row r="485" spans="1:17" ht="14.25" customHeight="1">
      <c r="A485" s="50">
        <v>484</v>
      </c>
      <c r="B485" s="9" t="s">
        <v>427</v>
      </c>
      <c r="C485" s="52" t="s">
        <v>919</v>
      </c>
      <c r="D485" s="9" t="s">
        <v>433</v>
      </c>
      <c r="E485" s="52" t="s">
        <v>925</v>
      </c>
      <c r="F485" s="9">
        <v>0</v>
      </c>
      <c r="G485" s="9">
        <v>773</v>
      </c>
      <c r="H485" s="9">
        <v>773</v>
      </c>
      <c r="I485" s="9">
        <v>0</v>
      </c>
      <c r="J485" s="9">
        <v>0</v>
      </c>
      <c r="K485" s="9">
        <v>0</v>
      </c>
      <c r="L485" s="9">
        <v>773</v>
      </c>
      <c r="M485" s="9">
        <v>0</v>
      </c>
      <c r="N485" s="9">
        <v>1775</v>
      </c>
      <c r="O485" s="9">
        <v>0</v>
      </c>
      <c r="P485" s="9">
        <v>0</v>
      </c>
      <c r="Q485" s="2">
        <f t="shared" si="7"/>
        <v>0</v>
      </c>
    </row>
    <row r="486" spans="1:17" ht="14.25" customHeight="1">
      <c r="A486" s="50">
        <v>485</v>
      </c>
      <c r="B486" s="9" t="s">
        <v>427</v>
      </c>
      <c r="C486" s="52" t="s">
        <v>919</v>
      </c>
      <c r="D486" s="9" t="s">
        <v>434</v>
      </c>
      <c r="E486" s="52" t="s">
        <v>926</v>
      </c>
      <c r="F486" s="9">
        <v>0</v>
      </c>
      <c r="G486" s="9">
        <v>559</v>
      </c>
      <c r="H486" s="9">
        <v>559</v>
      </c>
      <c r="I486" s="9">
        <v>0</v>
      </c>
      <c r="J486" s="9">
        <v>0</v>
      </c>
      <c r="K486" s="9">
        <v>0</v>
      </c>
      <c r="L486" s="9">
        <v>559</v>
      </c>
      <c r="M486" s="9">
        <v>0</v>
      </c>
      <c r="N486" s="9">
        <v>197</v>
      </c>
      <c r="O486" s="9">
        <v>0</v>
      </c>
      <c r="P486" s="9">
        <v>0</v>
      </c>
      <c r="Q486" s="2">
        <f t="shared" si="7"/>
        <v>0</v>
      </c>
    </row>
    <row r="487" spans="1:17" ht="14.25" customHeight="1">
      <c r="A487" s="50">
        <v>486</v>
      </c>
      <c r="B487" s="9" t="s">
        <v>427</v>
      </c>
      <c r="C487" s="52" t="s">
        <v>919</v>
      </c>
      <c r="D487" s="9" t="s">
        <v>435</v>
      </c>
      <c r="E487" s="52" t="s">
        <v>927</v>
      </c>
      <c r="F487" s="9">
        <v>0</v>
      </c>
      <c r="G487" s="9">
        <v>562</v>
      </c>
      <c r="H487" s="9">
        <v>562</v>
      </c>
      <c r="I487" s="9">
        <v>0</v>
      </c>
      <c r="J487" s="9">
        <v>0</v>
      </c>
      <c r="K487" s="9">
        <v>0</v>
      </c>
      <c r="L487" s="9">
        <v>562</v>
      </c>
      <c r="M487" s="9">
        <v>0</v>
      </c>
      <c r="N487" s="9">
        <v>431</v>
      </c>
      <c r="O487" s="9">
        <v>0</v>
      </c>
      <c r="P487" s="9">
        <v>0</v>
      </c>
      <c r="Q487" s="2">
        <f t="shared" si="7"/>
        <v>0</v>
      </c>
    </row>
    <row r="488" spans="1:17" ht="14.25" customHeight="1">
      <c r="A488" s="50">
        <v>487</v>
      </c>
      <c r="B488" s="9" t="s">
        <v>427</v>
      </c>
      <c r="C488" s="52" t="s">
        <v>919</v>
      </c>
      <c r="D488" s="9" t="s">
        <v>436</v>
      </c>
      <c r="E488" s="52" t="s">
        <v>928</v>
      </c>
      <c r="F488" s="9">
        <v>0</v>
      </c>
      <c r="G488" s="9">
        <v>823</v>
      </c>
      <c r="H488" s="9">
        <v>823</v>
      </c>
      <c r="I488" s="9">
        <v>0</v>
      </c>
      <c r="J488" s="9">
        <v>0</v>
      </c>
      <c r="K488" s="9">
        <v>0</v>
      </c>
      <c r="L488" s="9">
        <v>823</v>
      </c>
      <c r="M488" s="9">
        <v>0</v>
      </c>
      <c r="N488" s="9">
        <v>1583</v>
      </c>
      <c r="O488" s="9">
        <v>0</v>
      </c>
      <c r="P488" s="9">
        <v>0</v>
      </c>
      <c r="Q488" s="2">
        <f t="shared" si="7"/>
        <v>0</v>
      </c>
    </row>
    <row r="489" spans="1:17" ht="14.25" customHeight="1">
      <c r="A489" s="50">
        <v>488</v>
      </c>
      <c r="B489" s="9" t="s">
        <v>427</v>
      </c>
      <c r="C489" s="52" t="s">
        <v>919</v>
      </c>
      <c r="D489" s="9" t="s">
        <v>437</v>
      </c>
      <c r="E489" s="52" t="s">
        <v>929</v>
      </c>
      <c r="F489" s="9">
        <v>0</v>
      </c>
      <c r="G489" s="9">
        <v>358</v>
      </c>
      <c r="H489" s="9">
        <v>358</v>
      </c>
      <c r="I489" s="9">
        <v>0</v>
      </c>
      <c r="J489" s="9">
        <v>0</v>
      </c>
      <c r="K489" s="9">
        <v>0</v>
      </c>
      <c r="L489" s="9">
        <v>358</v>
      </c>
      <c r="M489" s="9">
        <v>0</v>
      </c>
      <c r="N489" s="9">
        <v>280</v>
      </c>
      <c r="O489" s="9">
        <v>0</v>
      </c>
      <c r="P489" s="9">
        <v>0</v>
      </c>
      <c r="Q489" s="2">
        <f t="shared" si="7"/>
        <v>0</v>
      </c>
    </row>
    <row r="490" spans="1:17" ht="14.25" customHeight="1">
      <c r="A490" s="50">
        <v>489</v>
      </c>
      <c r="B490" s="9" t="s">
        <v>427</v>
      </c>
      <c r="C490" s="52" t="s">
        <v>919</v>
      </c>
      <c r="D490" s="9" t="s">
        <v>438</v>
      </c>
      <c r="E490" s="52" t="s">
        <v>930</v>
      </c>
      <c r="F490" s="9">
        <v>0</v>
      </c>
      <c r="G490" s="9">
        <v>100</v>
      </c>
      <c r="H490" s="9">
        <v>100</v>
      </c>
      <c r="I490" s="9">
        <v>0</v>
      </c>
      <c r="J490" s="9">
        <v>0</v>
      </c>
      <c r="K490" s="9">
        <v>0</v>
      </c>
      <c r="L490" s="9">
        <v>100</v>
      </c>
      <c r="M490" s="9">
        <v>0</v>
      </c>
      <c r="N490" s="9">
        <v>169</v>
      </c>
      <c r="O490" s="9">
        <v>0</v>
      </c>
      <c r="P490" s="9">
        <v>0</v>
      </c>
      <c r="Q490" s="2">
        <f t="shared" si="7"/>
        <v>0</v>
      </c>
    </row>
    <row r="491" spans="1:17" ht="14.25" customHeight="1">
      <c r="A491" s="50">
        <v>490</v>
      </c>
      <c r="B491" s="9" t="s">
        <v>427</v>
      </c>
      <c r="C491" s="52" t="s">
        <v>919</v>
      </c>
      <c r="D491" s="9" t="s">
        <v>439</v>
      </c>
      <c r="E491" s="52" t="s">
        <v>931</v>
      </c>
      <c r="F491" s="9">
        <v>0</v>
      </c>
      <c r="G491" s="9">
        <v>1035</v>
      </c>
      <c r="H491" s="9">
        <v>1035</v>
      </c>
      <c r="I491" s="9">
        <v>0</v>
      </c>
      <c r="J491" s="9">
        <v>0</v>
      </c>
      <c r="K491" s="9">
        <v>0</v>
      </c>
      <c r="L491" s="9">
        <v>1035</v>
      </c>
      <c r="M491" s="9">
        <v>0</v>
      </c>
      <c r="N491" s="9">
        <v>1963</v>
      </c>
      <c r="O491" s="9">
        <v>0</v>
      </c>
      <c r="P491" s="9">
        <v>0</v>
      </c>
      <c r="Q491" s="2">
        <f t="shared" si="7"/>
        <v>0</v>
      </c>
    </row>
    <row r="492" spans="1:17" ht="14.25" customHeight="1">
      <c r="A492" s="50">
        <v>491</v>
      </c>
      <c r="B492" s="9" t="s">
        <v>427</v>
      </c>
      <c r="C492" s="52" t="s">
        <v>919</v>
      </c>
      <c r="D492" s="9" t="s">
        <v>440</v>
      </c>
      <c r="E492" s="52" t="s">
        <v>932</v>
      </c>
      <c r="F492" s="9">
        <v>0</v>
      </c>
      <c r="G492" s="9">
        <v>72</v>
      </c>
      <c r="H492" s="9">
        <v>72</v>
      </c>
      <c r="I492" s="9">
        <v>0</v>
      </c>
      <c r="J492" s="9">
        <v>0</v>
      </c>
      <c r="K492" s="9">
        <v>0</v>
      </c>
      <c r="L492" s="9">
        <v>72</v>
      </c>
      <c r="M492" s="9">
        <v>0</v>
      </c>
      <c r="N492" s="9">
        <v>96</v>
      </c>
      <c r="O492" s="9">
        <v>0</v>
      </c>
      <c r="P492" s="9">
        <v>0</v>
      </c>
      <c r="Q492" s="2">
        <f t="shared" si="7"/>
        <v>0</v>
      </c>
    </row>
    <row r="493" spans="1:17" ht="14.25" customHeight="1">
      <c r="A493" s="50">
        <v>492</v>
      </c>
      <c r="B493" s="9" t="s">
        <v>441</v>
      </c>
      <c r="C493" s="52" t="s">
        <v>933</v>
      </c>
      <c r="D493" s="9" t="s">
        <v>442</v>
      </c>
      <c r="E493" s="52" t="s">
        <v>934</v>
      </c>
      <c r="F493" s="9">
        <v>0</v>
      </c>
      <c r="G493" s="9">
        <v>1848</v>
      </c>
      <c r="H493" s="9">
        <v>1848</v>
      </c>
      <c r="I493" s="9">
        <v>0</v>
      </c>
      <c r="J493" s="9">
        <v>0</v>
      </c>
      <c r="K493" s="9">
        <v>0</v>
      </c>
      <c r="L493" s="9">
        <v>1844</v>
      </c>
      <c r="M493" s="9">
        <v>2</v>
      </c>
      <c r="N493" s="9">
        <v>22</v>
      </c>
      <c r="O493" s="9">
        <v>0</v>
      </c>
      <c r="P493" s="9">
        <v>1</v>
      </c>
      <c r="Q493" s="2">
        <f t="shared" si="7"/>
        <v>4</v>
      </c>
    </row>
    <row r="494" spans="1:17" ht="14.25" customHeight="1">
      <c r="A494" s="50">
        <v>493</v>
      </c>
      <c r="B494" s="9" t="s">
        <v>1001</v>
      </c>
      <c r="C494" s="52" t="s">
        <v>1002</v>
      </c>
      <c r="D494" s="9" t="s">
        <v>1003</v>
      </c>
      <c r="E494" s="52" t="s">
        <v>1004</v>
      </c>
      <c r="F494" s="9">
        <v>0</v>
      </c>
      <c r="G494" s="9">
        <v>272</v>
      </c>
      <c r="H494" s="9">
        <v>272</v>
      </c>
      <c r="I494" s="9">
        <v>0</v>
      </c>
      <c r="J494" s="9">
        <v>0</v>
      </c>
      <c r="K494" s="9">
        <v>0</v>
      </c>
      <c r="L494" s="9">
        <v>272</v>
      </c>
      <c r="M494" s="9">
        <v>0</v>
      </c>
      <c r="N494" s="9">
        <v>32</v>
      </c>
      <c r="O494" s="9">
        <v>0</v>
      </c>
      <c r="P494" s="9">
        <v>0</v>
      </c>
      <c r="Q494" s="2">
        <f t="shared" si="7"/>
        <v>0</v>
      </c>
    </row>
    <row r="495" spans="1:17" ht="14.25" customHeight="1">
      <c r="A495" s="50">
        <v>494</v>
      </c>
      <c r="B495" s="9" t="s">
        <v>443</v>
      </c>
      <c r="C495" s="52" t="s">
        <v>935</v>
      </c>
      <c r="D495" s="9" t="s">
        <v>444</v>
      </c>
      <c r="E495" s="52" t="s">
        <v>935</v>
      </c>
      <c r="F495" s="9">
        <v>0</v>
      </c>
      <c r="G495" s="9">
        <v>23898</v>
      </c>
      <c r="H495" s="9">
        <v>23893</v>
      </c>
      <c r="I495" s="9">
        <v>5</v>
      </c>
      <c r="J495" s="9">
        <v>0</v>
      </c>
      <c r="K495" s="9">
        <v>0</v>
      </c>
      <c r="L495" s="9">
        <v>23898</v>
      </c>
      <c r="M495" s="9">
        <v>0</v>
      </c>
      <c r="N495" s="9">
        <v>57717</v>
      </c>
      <c r="O495" s="9">
        <v>0</v>
      </c>
      <c r="P495" s="9">
        <v>0</v>
      </c>
      <c r="Q495" s="58">
        <f t="shared" si="7"/>
        <v>-5</v>
      </c>
    </row>
    <row r="496" spans="1:17" ht="14.25" customHeight="1">
      <c r="A496" s="50">
        <v>495</v>
      </c>
      <c r="B496" s="9" t="s">
        <v>445</v>
      </c>
      <c r="C496" s="52" t="s">
        <v>936</v>
      </c>
      <c r="D496" s="9" t="s">
        <v>446</v>
      </c>
      <c r="E496" s="52" t="s">
        <v>937</v>
      </c>
      <c r="F496" s="9">
        <v>0</v>
      </c>
      <c r="G496" s="9">
        <v>34</v>
      </c>
      <c r="H496" s="9">
        <v>34</v>
      </c>
      <c r="I496" s="9">
        <v>0</v>
      </c>
      <c r="J496" s="9">
        <v>0</v>
      </c>
      <c r="K496" s="9">
        <v>0</v>
      </c>
      <c r="L496" s="9">
        <v>34</v>
      </c>
      <c r="M496" s="9">
        <v>0</v>
      </c>
      <c r="N496" s="9">
        <v>3</v>
      </c>
      <c r="O496" s="9">
        <v>0</v>
      </c>
      <c r="P496" s="9">
        <v>0</v>
      </c>
      <c r="Q496" s="2">
        <f t="shared" si="7"/>
        <v>0</v>
      </c>
    </row>
    <row r="497" spans="1:17" ht="14.25" customHeight="1">
      <c r="A497" s="50">
        <v>496</v>
      </c>
      <c r="B497" s="9" t="s">
        <v>445</v>
      </c>
      <c r="C497" s="52" t="s">
        <v>936</v>
      </c>
      <c r="D497" s="9" t="s">
        <v>447</v>
      </c>
      <c r="E497" s="52" t="s">
        <v>938</v>
      </c>
      <c r="F497" s="9">
        <v>0</v>
      </c>
      <c r="G497" s="9">
        <v>197</v>
      </c>
      <c r="H497" s="9">
        <v>197</v>
      </c>
      <c r="I497" s="9">
        <v>0</v>
      </c>
      <c r="J497" s="9">
        <v>0</v>
      </c>
      <c r="K497" s="9">
        <v>0</v>
      </c>
      <c r="L497" s="9">
        <v>197</v>
      </c>
      <c r="M497" s="9">
        <v>0</v>
      </c>
      <c r="N497" s="9">
        <v>110</v>
      </c>
      <c r="O497" s="9">
        <v>0</v>
      </c>
      <c r="P497" s="9">
        <v>0</v>
      </c>
      <c r="Q497" s="2">
        <f t="shared" si="7"/>
        <v>0</v>
      </c>
    </row>
    <row r="498" spans="1:17" ht="14.25" customHeight="1">
      <c r="A498" s="50">
        <v>497</v>
      </c>
      <c r="B498" s="9" t="s">
        <v>445</v>
      </c>
      <c r="C498" s="52" t="s">
        <v>936</v>
      </c>
      <c r="D498" s="9" t="s">
        <v>448</v>
      </c>
      <c r="E498" s="52" t="s">
        <v>939</v>
      </c>
      <c r="F498" s="9">
        <v>0</v>
      </c>
      <c r="G498" s="9">
        <v>206</v>
      </c>
      <c r="H498" s="9">
        <v>206</v>
      </c>
      <c r="I498" s="9">
        <v>0</v>
      </c>
      <c r="J498" s="9">
        <v>0</v>
      </c>
      <c r="K498" s="9">
        <v>0</v>
      </c>
      <c r="L498" s="9">
        <v>206</v>
      </c>
      <c r="M498" s="9">
        <v>0</v>
      </c>
      <c r="N498" s="9">
        <v>0</v>
      </c>
      <c r="O498" s="9">
        <v>0</v>
      </c>
      <c r="P498" s="9">
        <v>0</v>
      </c>
      <c r="Q498" s="2">
        <f t="shared" si="7"/>
        <v>0</v>
      </c>
    </row>
    <row r="499" spans="1:17" ht="14.25" customHeight="1">
      <c r="A499" s="50">
        <v>498</v>
      </c>
      <c r="B499" s="9" t="s">
        <v>445</v>
      </c>
      <c r="C499" s="52" t="s">
        <v>936</v>
      </c>
      <c r="D499" s="9" t="s">
        <v>449</v>
      </c>
      <c r="E499" s="52" t="s">
        <v>940</v>
      </c>
      <c r="F499" s="9">
        <v>0</v>
      </c>
      <c r="G499" s="9">
        <v>200</v>
      </c>
      <c r="H499" s="9">
        <v>200</v>
      </c>
      <c r="I499" s="9">
        <v>0</v>
      </c>
      <c r="J499" s="9">
        <v>0</v>
      </c>
      <c r="K499" s="9">
        <v>0</v>
      </c>
      <c r="L499" s="9">
        <v>200</v>
      </c>
      <c r="M499" s="9">
        <v>0</v>
      </c>
      <c r="N499" s="9">
        <v>60</v>
      </c>
      <c r="O499" s="9">
        <v>0</v>
      </c>
      <c r="P499" s="9">
        <v>0</v>
      </c>
      <c r="Q499" s="2">
        <f t="shared" si="7"/>
        <v>0</v>
      </c>
    </row>
    <row r="500" spans="1:17" ht="14.25" customHeight="1">
      <c r="A500" s="50">
        <v>499</v>
      </c>
      <c r="B500" s="51" t="s">
        <v>445</v>
      </c>
      <c r="C500" s="52" t="s">
        <v>936</v>
      </c>
      <c r="D500" s="9" t="s">
        <v>1327</v>
      </c>
      <c r="E500" s="52" t="s">
        <v>1349</v>
      </c>
      <c r="F500" s="9">
        <v>0</v>
      </c>
      <c r="G500" s="9">
        <v>2</v>
      </c>
      <c r="H500" s="9">
        <v>2</v>
      </c>
      <c r="I500" s="9">
        <v>0</v>
      </c>
      <c r="J500" s="9">
        <v>0</v>
      </c>
      <c r="K500" s="9">
        <v>0</v>
      </c>
      <c r="L500" s="9">
        <v>2</v>
      </c>
      <c r="M500" s="9">
        <v>0</v>
      </c>
      <c r="N500" s="9">
        <v>0</v>
      </c>
      <c r="O500" s="9">
        <v>0</v>
      </c>
      <c r="P500" s="9">
        <v>0</v>
      </c>
      <c r="Q500" s="2">
        <f t="shared" si="7"/>
        <v>0</v>
      </c>
    </row>
    <row r="501" spans="1:17" ht="14.25" customHeight="1">
      <c r="A501" s="50">
        <v>500</v>
      </c>
      <c r="B501" s="9" t="s">
        <v>445</v>
      </c>
      <c r="C501" s="52" t="s">
        <v>936</v>
      </c>
      <c r="D501" s="9" t="s">
        <v>450</v>
      </c>
      <c r="E501" s="52" t="s">
        <v>941</v>
      </c>
      <c r="F501" s="9">
        <v>0</v>
      </c>
      <c r="G501" s="9">
        <v>413</v>
      </c>
      <c r="H501" s="9">
        <v>413</v>
      </c>
      <c r="I501" s="9">
        <v>0</v>
      </c>
      <c r="J501" s="9">
        <v>0</v>
      </c>
      <c r="K501" s="9">
        <v>0</v>
      </c>
      <c r="L501" s="9">
        <v>413</v>
      </c>
      <c r="M501" s="9">
        <v>0</v>
      </c>
      <c r="N501" s="9">
        <v>208</v>
      </c>
      <c r="O501" s="9">
        <v>0</v>
      </c>
      <c r="P501" s="9">
        <v>0</v>
      </c>
      <c r="Q501" s="2">
        <f t="shared" si="7"/>
        <v>0</v>
      </c>
    </row>
    <row r="502" spans="1:17" ht="14.25" customHeight="1">
      <c r="A502" s="50">
        <v>501</v>
      </c>
      <c r="B502" s="9" t="s">
        <v>445</v>
      </c>
      <c r="C502" s="52" t="s">
        <v>936</v>
      </c>
      <c r="D502" s="9" t="s">
        <v>451</v>
      </c>
      <c r="E502" s="52" t="s">
        <v>942</v>
      </c>
      <c r="F502" s="9">
        <v>0</v>
      </c>
      <c r="G502" s="9">
        <v>155</v>
      </c>
      <c r="H502" s="9">
        <v>155</v>
      </c>
      <c r="I502" s="9">
        <v>0</v>
      </c>
      <c r="J502" s="9">
        <v>0</v>
      </c>
      <c r="K502" s="9">
        <v>0</v>
      </c>
      <c r="L502" s="9">
        <v>155</v>
      </c>
      <c r="M502" s="9">
        <v>0</v>
      </c>
      <c r="N502" s="9">
        <v>22</v>
      </c>
      <c r="O502" s="9">
        <v>0</v>
      </c>
      <c r="P502" s="9">
        <v>0</v>
      </c>
      <c r="Q502" s="2">
        <f t="shared" si="7"/>
        <v>0</v>
      </c>
    </row>
    <row r="503" spans="1:17" ht="14.25" customHeight="1">
      <c r="A503" s="50">
        <v>502</v>
      </c>
      <c r="B503" s="9" t="s">
        <v>445</v>
      </c>
      <c r="C503" s="52" t="s">
        <v>936</v>
      </c>
      <c r="D503" s="9" t="s">
        <v>452</v>
      </c>
      <c r="E503" s="52" t="s">
        <v>943</v>
      </c>
      <c r="F503" s="9">
        <v>0</v>
      </c>
      <c r="G503" s="9">
        <v>328</v>
      </c>
      <c r="H503" s="9">
        <v>328</v>
      </c>
      <c r="I503" s="9">
        <v>0</v>
      </c>
      <c r="J503" s="9">
        <v>0</v>
      </c>
      <c r="K503" s="9">
        <v>0</v>
      </c>
      <c r="L503" s="9">
        <v>328</v>
      </c>
      <c r="M503" s="9">
        <v>0</v>
      </c>
      <c r="N503" s="9">
        <v>50</v>
      </c>
      <c r="O503" s="9">
        <v>0</v>
      </c>
      <c r="P503" s="9">
        <v>0</v>
      </c>
      <c r="Q503" s="2">
        <f t="shared" si="7"/>
        <v>0</v>
      </c>
    </row>
    <row r="504" spans="1:17" ht="14.25" customHeight="1">
      <c r="A504" s="50">
        <v>503</v>
      </c>
      <c r="B504" s="51" t="s">
        <v>445</v>
      </c>
      <c r="C504" s="52" t="s">
        <v>936</v>
      </c>
      <c r="D504" s="51" t="s">
        <v>1133</v>
      </c>
      <c r="E504" s="52" t="s">
        <v>1239</v>
      </c>
      <c r="F504" s="9">
        <v>0</v>
      </c>
      <c r="G504" s="9">
        <v>227</v>
      </c>
      <c r="H504" s="9">
        <v>227</v>
      </c>
      <c r="I504" s="9">
        <v>0</v>
      </c>
      <c r="J504" s="9">
        <v>0</v>
      </c>
      <c r="K504" s="9">
        <v>0</v>
      </c>
      <c r="L504" s="9">
        <v>227</v>
      </c>
      <c r="M504" s="9">
        <v>0</v>
      </c>
      <c r="N504" s="9">
        <v>56</v>
      </c>
      <c r="O504" s="9">
        <v>0</v>
      </c>
      <c r="P504" s="9">
        <v>0</v>
      </c>
      <c r="Q504" s="2">
        <f t="shared" si="7"/>
        <v>0</v>
      </c>
    </row>
    <row r="505" spans="1:17" ht="14.25" customHeight="1">
      <c r="A505" s="50">
        <v>504</v>
      </c>
      <c r="B505" s="9" t="s">
        <v>445</v>
      </c>
      <c r="C505" s="52" t="s">
        <v>936</v>
      </c>
      <c r="D505" s="9" t="s">
        <v>453</v>
      </c>
      <c r="E505" s="52" t="s">
        <v>944</v>
      </c>
      <c r="F505" s="9">
        <v>0</v>
      </c>
      <c r="G505" s="9">
        <v>381</v>
      </c>
      <c r="H505" s="9">
        <v>381</v>
      </c>
      <c r="I505" s="9">
        <v>0</v>
      </c>
      <c r="J505" s="9">
        <v>0</v>
      </c>
      <c r="K505" s="9">
        <v>0</v>
      </c>
      <c r="L505" s="9">
        <v>381</v>
      </c>
      <c r="M505" s="9">
        <v>0</v>
      </c>
      <c r="N505" s="9">
        <v>157</v>
      </c>
      <c r="O505" s="9">
        <v>0</v>
      </c>
      <c r="P505" s="9">
        <v>0</v>
      </c>
      <c r="Q505" s="2">
        <f t="shared" si="7"/>
        <v>0</v>
      </c>
    </row>
    <row r="506" spans="1:17" ht="14.25" customHeight="1">
      <c r="A506" s="50">
        <v>505</v>
      </c>
      <c r="B506" s="9" t="s">
        <v>445</v>
      </c>
      <c r="C506" s="52" t="s">
        <v>936</v>
      </c>
      <c r="D506" s="9" t="s">
        <v>454</v>
      </c>
      <c r="E506" s="52" t="s">
        <v>945</v>
      </c>
      <c r="F506" s="9">
        <v>0</v>
      </c>
      <c r="G506" s="9">
        <v>275</v>
      </c>
      <c r="H506" s="9">
        <v>275</v>
      </c>
      <c r="I506" s="9">
        <v>0</v>
      </c>
      <c r="J506" s="9">
        <v>0</v>
      </c>
      <c r="K506" s="9">
        <v>0</v>
      </c>
      <c r="L506" s="9">
        <v>275</v>
      </c>
      <c r="M506" s="9">
        <v>0</v>
      </c>
      <c r="N506" s="9">
        <v>18</v>
      </c>
      <c r="O506" s="9">
        <v>0</v>
      </c>
      <c r="P506" s="9">
        <v>0</v>
      </c>
      <c r="Q506" s="2">
        <f t="shared" si="7"/>
        <v>0</v>
      </c>
    </row>
    <row r="507" spans="1:17" ht="14.25" customHeight="1">
      <c r="A507" s="50">
        <v>506</v>
      </c>
      <c r="B507" s="51" t="s">
        <v>1200</v>
      </c>
      <c r="C507" s="52" t="s">
        <v>1202</v>
      </c>
      <c r="D507" s="51" t="s">
        <v>1201</v>
      </c>
      <c r="E507" s="52" t="s">
        <v>1202</v>
      </c>
      <c r="F507" s="9">
        <v>0</v>
      </c>
      <c r="G507" s="9">
        <v>3886</v>
      </c>
      <c r="H507" s="9">
        <v>3886</v>
      </c>
      <c r="I507" s="9">
        <v>0</v>
      </c>
      <c r="J507" s="9">
        <v>0</v>
      </c>
      <c r="K507" s="9">
        <v>0</v>
      </c>
      <c r="L507" s="9">
        <v>3886</v>
      </c>
      <c r="M507" s="9">
        <v>0</v>
      </c>
      <c r="N507" s="9">
        <v>34</v>
      </c>
      <c r="O507" s="9">
        <v>0</v>
      </c>
      <c r="P507" s="9">
        <v>0</v>
      </c>
      <c r="Q507" s="2">
        <f t="shared" si="7"/>
        <v>0</v>
      </c>
    </row>
    <row r="508" spans="1:17" ht="14.25" customHeight="1">
      <c r="A508" s="50">
        <v>507</v>
      </c>
      <c r="B508" s="9" t="s">
        <v>455</v>
      </c>
      <c r="C508" s="52" t="s">
        <v>946</v>
      </c>
      <c r="D508" s="9" t="s">
        <v>456</v>
      </c>
      <c r="E508" s="52" t="s">
        <v>946</v>
      </c>
      <c r="F508" s="9">
        <v>0</v>
      </c>
      <c r="G508" s="9">
        <v>13864</v>
      </c>
      <c r="H508" s="9">
        <v>13863</v>
      </c>
      <c r="I508" s="9">
        <v>1</v>
      </c>
      <c r="J508" s="9">
        <v>0</v>
      </c>
      <c r="K508" s="9">
        <v>0</v>
      </c>
      <c r="L508" s="9">
        <v>13864</v>
      </c>
      <c r="M508" s="9">
        <v>0</v>
      </c>
      <c r="N508" s="9">
        <v>6760</v>
      </c>
      <c r="O508" s="9">
        <v>0</v>
      </c>
      <c r="P508" s="9">
        <v>0</v>
      </c>
      <c r="Q508" s="58">
        <f t="shared" si="7"/>
        <v>-1</v>
      </c>
    </row>
    <row r="509" spans="1:17" ht="14.25" customHeight="1">
      <c r="A509" s="50">
        <v>508</v>
      </c>
      <c r="B509" s="51" t="s">
        <v>1160</v>
      </c>
      <c r="C509" s="52" t="s">
        <v>1168</v>
      </c>
      <c r="D509" s="51" t="s">
        <v>1161</v>
      </c>
      <c r="E509" s="52" t="s">
        <v>1168</v>
      </c>
      <c r="F509" s="9">
        <v>0</v>
      </c>
      <c r="G509" s="9">
        <v>13209</v>
      </c>
      <c r="H509" s="9">
        <v>9238</v>
      </c>
      <c r="I509" s="9">
        <v>3971</v>
      </c>
      <c r="J509" s="9">
        <v>0</v>
      </c>
      <c r="K509" s="9">
        <v>0</v>
      </c>
      <c r="L509" s="9">
        <v>0</v>
      </c>
      <c r="M509" s="9">
        <v>25682</v>
      </c>
      <c r="N509" s="9">
        <v>19541</v>
      </c>
      <c r="O509" s="9">
        <v>4561</v>
      </c>
      <c r="P509" s="9">
        <v>7915</v>
      </c>
      <c r="Q509" s="2">
        <f t="shared" si="7"/>
        <v>9238</v>
      </c>
    </row>
    <row r="510" spans="1:17" ht="14.25" customHeight="1">
      <c r="A510" s="50">
        <v>509</v>
      </c>
      <c r="B510" s="9" t="s">
        <v>457</v>
      </c>
      <c r="C510" s="52" t="s">
        <v>947</v>
      </c>
      <c r="D510" s="9" t="s">
        <v>458</v>
      </c>
      <c r="E510" s="52" t="s">
        <v>948</v>
      </c>
      <c r="F510" s="9">
        <v>0</v>
      </c>
      <c r="G510" s="9">
        <v>14583</v>
      </c>
      <c r="H510" s="9">
        <v>10305</v>
      </c>
      <c r="I510" s="9">
        <v>4278</v>
      </c>
      <c r="J510" s="9">
        <v>0</v>
      </c>
      <c r="K510" s="9">
        <v>0</v>
      </c>
      <c r="L510" s="9">
        <v>0</v>
      </c>
      <c r="M510" s="9">
        <v>27162</v>
      </c>
      <c r="N510" s="9">
        <v>42949</v>
      </c>
      <c r="O510" s="9">
        <v>5163</v>
      </c>
      <c r="P510" s="9">
        <v>7072</v>
      </c>
      <c r="Q510" s="2">
        <f t="shared" si="7"/>
        <v>10305</v>
      </c>
    </row>
    <row r="511" spans="1:17" ht="14.25" customHeight="1">
      <c r="A511" s="50">
        <v>510</v>
      </c>
      <c r="B511" s="9" t="s">
        <v>459</v>
      </c>
      <c r="C511" s="52" t="s">
        <v>949</v>
      </c>
      <c r="D511" s="9" t="s">
        <v>460</v>
      </c>
      <c r="E511" s="52" t="s">
        <v>950</v>
      </c>
      <c r="F511" s="9">
        <v>0</v>
      </c>
      <c r="G511" s="9">
        <v>14067</v>
      </c>
      <c r="H511" s="9">
        <v>11438</v>
      </c>
      <c r="I511" s="9">
        <v>2629</v>
      </c>
      <c r="J511" s="9">
        <v>0</v>
      </c>
      <c r="K511" s="9">
        <v>0</v>
      </c>
      <c r="L511" s="9">
        <v>2612</v>
      </c>
      <c r="M511" s="9">
        <v>20188</v>
      </c>
      <c r="N511" s="9">
        <v>34671</v>
      </c>
      <c r="O511" s="9">
        <v>3347</v>
      </c>
      <c r="P511" s="9">
        <v>5158</v>
      </c>
      <c r="Q511" s="2">
        <f t="shared" si="7"/>
        <v>8826</v>
      </c>
    </row>
    <row r="512" spans="1:17" ht="14.25" customHeight="1">
      <c r="A512" s="50">
        <v>511</v>
      </c>
      <c r="B512" s="9" t="s">
        <v>461</v>
      </c>
      <c r="C512" s="52" t="s">
        <v>951</v>
      </c>
      <c r="D512" s="9" t="s">
        <v>462</v>
      </c>
      <c r="E512" s="52" t="s">
        <v>952</v>
      </c>
      <c r="F512" s="9">
        <v>0</v>
      </c>
      <c r="G512" s="9">
        <v>59987</v>
      </c>
      <c r="H512" s="9">
        <v>54308</v>
      </c>
      <c r="I512" s="9">
        <v>5679</v>
      </c>
      <c r="J512" s="9">
        <v>0</v>
      </c>
      <c r="K512" s="9">
        <v>0</v>
      </c>
      <c r="L512" s="9">
        <v>0</v>
      </c>
      <c r="M512" s="9">
        <v>166517</v>
      </c>
      <c r="N512" s="9">
        <v>86388</v>
      </c>
      <c r="O512" s="9">
        <v>49213</v>
      </c>
      <c r="P512" s="9">
        <v>37548</v>
      </c>
      <c r="Q512" s="2">
        <f t="shared" si="7"/>
        <v>54308</v>
      </c>
    </row>
    <row r="513" spans="1:17" ht="14.25" customHeight="1">
      <c r="A513" s="50">
        <v>512</v>
      </c>
      <c r="B513" s="51" t="s">
        <v>1248</v>
      </c>
      <c r="C513" s="52" t="s">
        <v>1257</v>
      </c>
      <c r="D513" s="51" t="s">
        <v>1249</v>
      </c>
      <c r="E513" s="52" t="s">
        <v>1258</v>
      </c>
      <c r="F513" s="9">
        <v>0</v>
      </c>
      <c r="G513" s="9">
        <v>4347</v>
      </c>
      <c r="H513" s="9">
        <v>2910</v>
      </c>
      <c r="I513" s="9">
        <v>1437</v>
      </c>
      <c r="J513" s="9">
        <v>0</v>
      </c>
      <c r="K513" s="9">
        <v>0</v>
      </c>
      <c r="L513" s="9">
        <v>0</v>
      </c>
      <c r="M513" s="9">
        <v>8249</v>
      </c>
      <c r="N513" s="9">
        <v>11570</v>
      </c>
      <c r="O513" s="9">
        <v>1586</v>
      </c>
      <c r="P513" s="9">
        <v>3266</v>
      </c>
      <c r="Q513" s="2">
        <f t="shared" si="7"/>
        <v>2910</v>
      </c>
    </row>
    <row r="514" spans="1:17" ht="14.25" customHeight="1">
      <c r="A514" s="50">
        <v>513</v>
      </c>
      <c r="B514" s="9" t="s">
        <v>463</v>
      </c>
      <c r="C514" s="52" t="s">
        <v>953</v>
      </c>
      <c r="D514" s="9" t="s">
        <v>464</v>
      </c>
      <c r="E514" s="52" t="s">
        <v>953</v>
      </c>
      <c r="F514" s="9">
        <v>0</v>
      </c>
      <c r="G514" s="9">
        <v>12315</v>
      </c>
      <c r="H514" s="9">
        <v>12314</v>
      </c>
      <c r="I514" s="9">
        <v>1</v>
      </c>
      <c r="J514" s="9">
        <v>0</v>
      </c>
      <c r="K514" s="9">
        <v>0</v>
      </c>
      <c r="L514" s="9">
        <v>12315</v>
      </c>
      <c r="M514" s="9">
        <v>0</v>
      </c>
      <c r="N514" s="9">
        <v>34258</v>
      </c>
      <c r="O514" s="9">
        <v>0</v>
      </c>
      <c r="P514" s="9">
        <v>0</v>
      </c>
      <c r="Q514" s="58">
        <f t="shared" si="7"/>
        <v>-1</v>
      </c>
    </row>
    <row r="515" spans="1:17" ht="14.25" customHeight="1">
      <c r="A515" s="50">
        <v>514</v>
      </c>
      <c r="B515" s="51" t="s">
        <v>1162</v>
      </c>
      <c r="C515" s="52" t="s">
        <v>1169</v>
      </c>
      <c r="D515" s="51" t="s">
        <v>1163</v>
      </c>
      <c r="E515" s="52" t="s">
        <v>1169</v>
      </c>
      <c r="F515" s="9">
        <v>0</v>
      </c>
      <c r="G515" s="9">
        <v>6160</v>
      </c>
      <c r="H515" s="9">
        <v>1492</v>
      </c>
      <c r="I515" s="9">
        <v>4668</v>
      </c>
      <c r="J515" s="9">
        <v>0</v>
      </c>
      <c r="K515" s="9">
        <v>0</v>
      </c>
      <c r="L515" s="9">
        <v>0</v>
      </c>
      <c r="M515" s="9">
        <v>3482</v>
      </c>
      <c r="N515" s="9">
        <v>16091</v>
      </c>
      <c r="O515" s="9">
        <v>409</v>
      </c>
      <c r="P515" s="9">
        <v>652</v>
      </c>
      <c r="Q515" s="2">
        <f t="shared" ref="Q515:Q518" si="8">H515-L515</f>
        <v>1492</v>
      </c>
    </row>
    <row r="516" spans="1:17" ht="14.25" customHeight="1">
      <c r="A516" s="50">
        <v>515</v>
      </c>
      <c r="B516" s="9" t="s">
        <v>1221</v>
      </c>
      <c r="C516" s="52" t="s">
        <v>1224</v>
      </c>
      <c r="D516" s="9" t="s">
        <v>1222</v>
      </c>
      <c r="E516" s="52" t="s">
        <v>1234</v>
      </c>
      <c r="F516" s="9">
        <v>0</v>
      </c>
      <c r="G516" s="9">
        <v>761</v>
      </c>
      <c r="H516" s="9">
        <v>732</v>
      </c>
      <c r="I516" s="9">
        <v>29</v>
      </c>
      <c r="J516" s="9">
        <v>0</v>
      </c>
      <c r="K516" s="9">
        <v>0</v>
      </c>
      <c r="L516" s="9">
        <v>384</v>
      </c>
      <c r="M516" s="9">
        <v>19</v>
      </c>
      <c r="N516" s="9">
        <v>46</v>
      </c>
      <c r="O516" s="9">
        <v>5</v>
      </c>
      <c r="P516" s="9">
        <v>5</v>
      </c>
      <c r="Q516" s="2">
        <f t="shared" si="8"/>
        <v>348</v>
      </c>
    </row>
    <row r="517" spans="1:17" ht="14.25" customHeight="1">
      <c r="A517" s="50">
        <v>516</v>
      </c>
      <c r="B517" s="51" t="s">
        <v>1328</v>
      </c>
      <c r="C517" s="52" t="s">
        <v>1350</v>
      </c>
      <c r="D517" s="9" t="s">
        <v>1329</v>
      </c>
      <c r="E517" s="52" t="s">
        <v>1351</v>
      </c>
      <c r="F517" s="9">
        <v>0</v>
      </c>
      <c r="G517" s="9">
        <v>5</v>
      </c>
      <c r="H517" s="9">
        <v>1</v>
      </c>
      <c r="I517" s="9">
        <v>4</v>
      </c>
      <c r="J517" s="9">
        <v>0</v>
      </c>
      <c r="K517" s="9">
        <v>0</v>
      </c>
      <c r="L517" s="9">
        <v>0</v>
      </c>
      <c r="M517" s="9">
        <v>0</v>
      </c>
      <c r="N517" s="9">
        <v>0</v>
      </c>
      <c r="O517" s="9">
        <v>0</v>
      </c>
      <c r="P517" s="9">
        <v>0</v>
      </c>
      <c r="Q517" s="2">
        <f t="shared" si="8"/>
        <v>1</v>
      </c>
    </row>
    <row r="518" spans="1:17" ht="14.25" customHeight="1">
      <c r="A518" s="50">
        <v>517</v>
      </c>
      <c r="B518" s="51" t="s">
        <v>1330</v>
      </c>
      <c r="C518" s="52" t="s">
        <v>1352</v>
      </c>
      <c r="D518" s="9" t="s">
        <v>1331</v>
      </c>
      <c r="E518" s="52" t="s">
        <v>1352</v>
      </c>
      <c r="F518" s="9">
        <v>0</v>
      </c>
      <c r="G518" s="9">
        <v>3</v>
      </c>
      <c r="H518" s="9">
        <v>2</v>
      </c>
      <c r="I518" s="9">
        <v>1</v>
      </c>
      <c r="J518" s="9">
        <v>0</v>
      </c>
      <c r="K518" s="9">
        <v>0</v>
      </c>
      <c r="L518" s="9">
        <v>0</v>
      </c>
      <c r="M518" s="9">
        <v>0</v>
      </c>
      <c r="N518" s="9">
        <v>0</v>
      </c>
      <c r="O518" s="9">
        <v>0</v>
      </c>
      <c r="P518" s="9">
        <v>0</v>
      </c>
      <c r="Q518" s="2">
        <f t="shared" si="8"/>
        <v>2</v>
      </c>
    </row>
    <row r="519" spans="1:17" s="57" customFormat="1">
      <c r="A519" s="56"/>
      <c r="B519" s="56"/>
      <c r="C519" s="56"/>
      <c r="D519" s="56"/>
      <c r="E519" s="56"/>
      <c r="F519" s="56">
        <f>SUM(F2:F518)</f>
        <v>0</v>
      </c>
      <c r="G519" s="56">
        <f t="shared" ref="G519:P519" si="9">SUM(G2:G518)</f>
        <v>4338211</v>
      </c>
      <c r="H519" s="56">
        <f t="shared" si="9"/>
        <v>3105015</v>
      </c>
      <c r="I519" s="56">
        <f t="shared" si="9"/>
        <v>1233196</v>
      </c>
      <c r="J519" s="56">
        <f t="shared" si="9"/>
        <v>0</v>
      </c>
      <c r="K519" s="56">
        <f t="shared" si="9"/>
        <v>0</v>
      </c>
      <c r="L519" s="56">
        <f t="shared" si="9"/>
        <v>832534</v>
      </c>
      <c r="M519" s="56">
        <f t="shared" si="9"/>
        <v>6511921</v>
      </c>
      <c r="N519" s="56">
        <f t="shared" si="9"/>
        <v>9296692</v>
      </c>
      <c r="O519" s="56">
        <f t="shared" si="9"/>
        <v>1781988</v>
      </c>
      <c r="P519" s="56">
        <f t="shared" si="9"/>
        <v>1797887</v>
      </c>
      <c r="Q519" s="2"/>
    </row>
  </sheetData>
  <pageMargins left="0.2" right="0.2" top="0.74803149606299213" bottom="0.74803149606299213" header="0.31496062992125984" footer="0.31496062992125984"/>
  <pageSetup scale="65" fitToHeight="0" orientation="landscape" r:id="rId1"/>
</worksheet>
</file>

<file path=xl/worksheets/sheet3.xml><?xml version="1.0" encoding="utf-8"?>
<worksheet xmlns="http://schemas.openxmlformats.org/spreadsheetml/2006/main" xmlns:r="http://schemas.openxmlformats.org/officeDocument/2006/relationships">
  <dimension ref="A2:X202"/>
  <sheetViews>
    <sheetView topLeftCell="A2" workbookViewId="0">
      <pane xSplit="3" ySplit="2" topLeftCell="D4" activePane="bottomRight" state="frozen"/>
      <selection activeCell="A2" sqref="A2"/>
      <selection pane="topRight" activeCell="D2" sqref="D2"/>
      <selection pane="bottomLeft" activeCell="A4" sqref="A4"/>
      <selection pane="bottomRight" activeCell="G6" sqref="G6"/>
    </sheetView>
  </sheetViews>
  <sheetFormatPr defaultRowHeight="15"/>
  <cols>
    <col min="1" max="1" width="6.140625" bestFit="1" customWidth="1"/>
    <col min="2" max="2" width="8.85546875" bestFit="1" customWidth="1"/>
    <col min="3" max="3" width="31.140625" customWidth="1"/>
    <col min="4" max="11" width="10.140625" customWidth="1"/>
    <col min="12" max="12" width="8.7109375" bestFit="1" customWidth="1"/>
    <col min="13" max="13" width="14.28515625" bestFit="1" customWidth="1"/>
    <col min="14" max="14" width="12.5703125" bestFit="1" customWidth="1"/>
    <col min="15" max="15" width="11" customWidth="1"/>
    <col min="16" max="16" width="11.85546875" customWidth="1"/>
    <col min="17" max="17" width="8.85546875" bestFit="1" customWidth="1"/>
    <col min="18" max="20" width="12.5703125" bestFit="1" customWidth="1"/>
    <col min="21" max="21" width="10.28515625" bestFit="1" customWidth="1"/>
    <col min="22" max="23" width="12.5703125" bestFit="1" customWidth="1"/>
    <col min="24" max="24" width="12.42578125" bestFit="1" customWidth="1"/>
  </cols>
  <sheetData>
    <row r="2" spans="1:24" ht="181.5" customHeight="1">
      <c r="A2" s="4" t="s">
        <v>1353</v>
      </c>
      <c r="B2" s="4" t="s">
        <v>467</v>
      </c>
      <c r="C2" s="4" t="s">
        <v>469</v>
      </c>
      <c r="D2" s="4" t="s">
        <v>1354</v>
      </c>
      <c r="E2" s="4" t="s">
        <v>1355</v>
      </c>
      <c r="F2" s="4" t="s">
        <v>1356</v>
      </c>
      <c r="G2" s="4" t="s">
        <v>1357</v>
      </c>
      <c r="H2" s="4" t="s">
        <v>1358</v>
      </c>
      <c r="I2" s="4" t="s">
        <v>1359</v>
      </c>
      <c r="J2" s="4" t="s">
        <v>1360</v>
      </c>
      <c r="K2" s="4" t="s">
        <v>1361</v>
      </c>
      <c r="L2" s="5" t="s">
        <v>1362</v>
      </c>
      <c r="M2" s="5" t="s">
        <v>1363</v>
      </c>
      <c r="N2" s="5" t="s">
        <v>1364</v>
      </c>
      <c r="O2" s="5" t="s">
        <v>1365</v>
      </c>
      <c r="P2" s="5" t="s">
        <v>1366</v>
      </c>
      <c r="Q2" s="5" t="s">
        <v>1367</v>
      </c>
      <c r="R2" s="6" t="s">
        <v>1368</v>
      </c>
      <c r="S2" s="5" t="s">
        <v>1369</v>
      </c>
      <c r="T2" s="5" t="s">
        <v>1370</v>
      </c>
      <c r="U2" s="5" t="s">
        <v>1371</v>
      </c>
      <c r="V2" s="5" t="s">
        <v>1372</v>
      </c>
      <c r="W2" s="6" t="s">
        <v>1373</v>
      </c>
      <c r="X2" s="6" t="s">
        <v>1374</v>
      </c>
    </row>
    <row r="3" spans="1:24">
      <c r="A3" s="7"/>
      <c r="B3" s="8">
        <v>1</v>
      </c>
      <c r="C3" s="8">
        <v>2</v>
      </c>
      <c r="D3" s="8">
        <v>3</v>
      </c>
      <c r="E3" s="8">
        <v>4</v>
      </c>
      <c r="F3" s="8">
        <v>5</v>
      </c>
      <c r="G3" s="8">
        <v>6</v>
      </c>
      <c r="H3" s="8">
        <v>7</v>
      </c>
      <c r="I3" s="8">
        <v>8</v>
      </c>
      <c r="J3" s="8">
        <v>9</v>
      </c>
      <c r="K3" s="8">
        <v>10</v>
      </c>
      <c r="L3" s="8">
        <v>11</v>
      </c>
      <c r="M3" s="8">
        <v>12</v>
      </c>
      <c r="N3" s="8">
        <v>13</v>
      </c>
      <c r="O3" s="8">
        <v>14</v>
      </c>
      <c r="P3" s="8">
        <v>15</v>
      </c>
      <c r="Q3" s="8">
        <v>16</v>
      </c>
      <c r="R3" s="6">
        <v>17</v>
      </c>
      <c r="S3" s="8">
        <v>18</v>
      </c>
      <c r="T3" s="8">
        <v>19</v>
      </c>
      <c r="U3" s="8">
        <v>20</v>
      </c>
      <c r="V3" s="8">
        <v>21</v>
      </c>
      <c r="W3" s="6">
        <v>22</v>
      </c>
      <c r="X3" s="6">
        <v>23</v>
      </c>
    </row>
    <row r="4" spans="1:24" ht="16.5">
      <c r="A4" s="1">
        <v>1</v>
      </c>
      <c r="B4" s="61">
        <v>101</v>
      </c>
      <c r="C4" s="39" t="s">
        <v>530</v>
      </c>
      <c r="D4" s="3">
        <v>374</v>
      </c>
      <c r="E4" s="3">
        <v>246</v>
      </c>
      <c r="F4" s="3">
        <v>128</v>
      </c>
      <c r="G4" s="3">
        <v>0</v>
      </c>
      <c r="H4" s="3">
        <v>561</v>
      </c>
      <c r="I4" s="3">
        <v>1904</v>
      </c>
      <c r="J4" s="3">
        <v>65</v>
      </c>
      <c r="K4" s="3">
        <v>222</v>
      </c>
      <c r="L4" s="10" t="s">
        <v>1375</v>
      </c>
      <c r="M4" s="40">
        <f>IF(L4="Yes",((50*E4)+100*(F4+J4+K4)),(50*(E4+F4+J4+K4)))+(100*(H4-(J4+K4))+(50*I4))</f>
        <v>176400</v>
      </c>
      <c r="N4" s="40">
        <f>IF(L4="Yes",((50*E4)+100*(F4+J4+K4)),(50*(E4+F4+J4+K4)))</f>
        <v>53800</v>
      </c>
      <c r="O4" s="11">
        <v>0</v>
      </c>
      <c r="P4" s="11">
        <f t="shared" ref="P4:Q67" si="0">IF(O4&gt;0.1*N4,0.1*N4,O4)</f>
        <v>0</v>
      </c>
      <c r="Q4" s="11">
        <f t="shared" si="0"/>
        <v>0</v>
      </c>
      <c r="R4" s="12">
        <f>N4-P4</f>
        <v>53800</v>
      </c>
      <c r="S4" s="12">
        <v>339000</v>
      </c>
      <c r="T4" s="13">
        <f>IF(S4&gt;0.1*M4,0.1*M4,S4)</f>
        <v>17640</v>
      </c>
      <c r="U4" s="13">
        <v>0</v>
      </c>
      <c r="V4" s="14">
        <f>SUM(T4:U4)</f>
        <v>17640</v>
      </c>
      <c r="W4" s="12">
        <f>R4-V4</f>
        <v>36160</v>
      </c>
      <c r="X4" s="13">
        <v>0</v>
      </c>
    </row>
    <row r="5" spans="1:24" ht="16.5">
      <c r="A5" s="1">
        <v>2</v>
      </c>
      <c r="B5" s="61">
        <v>102</v>
      </c>
      <c r="C5" s="39" t="s">
        <v>532</v>
      </c>
      <c r="D5" s="3">
        <v>13078</v>
      </c>
      <c r="E5" s="3">
        <v>11189</v>
      </c>
      <c r="F5" s="3">
        <v>1889</v>
      </c>
      <c r="G5" s="3">
        <v>1839</v>
      </c>
      <c r="H5" s="3">
        <v>37000</v>
      </c>
      <c r="I5" s="3">
        <v>29244</v>
      </c>
      <c r="J5" s="3">
        <v>9508</v>
      </c>
      <c r="K5" s="3">
        <v>7547</v>
      </c>
      <c r="L5" s="10" t="s">
        <v>1376</v>
      </c>
      <c r="M5" s="40">
        <f t="shared" ref="M5:M68" si="1">IF(L5="Yes",((50*E5)+100*(F5+J5+K5)),(50*(E5+F5+J5+K5)))+(100*(H5-(J5+K5))+(50*I5))</f>
        <v>4963350</v>
      </c>
      <c r="N5" s="40">
        <f t="shared" ref="N5:N68" si="2">IF(L5="Yes",((50*E5)+100*(F5+J5+K5)),(50*(E5+F5+J5+K5)))</f>
        <v>1506650</v>
      </c>
      <c r="O5" s="11">
        <v>0</v>
      </c>
      <c r="P5" s="11">
        <f t="shared" si="0"/>
        <v>0</v>
      </c>
      <c r="Q5" s="11">
        <f t="shared" si="0"/>
        <v>0</v>
      </c>
      <c r="R5" s="12">
        <f t="shared" ref="R5:R68" si="3">N5-P5</f>
        <v>1506650</v>
      </c>
      <c r="S5" s="12">
        <v>3396000</v>
      </c>
      <c r="T5" s="13">
        <f t="shared" ref="T5:T68" si="4">IF(S5&gt;0.1*M5,0.1*M5,S5)</f>
        <v>496335</v>
      </c>
      <c r="U5" s="13">
        <v>0</v>
      </c>
      <c r="V5" s="14">
        <f t="shared" ref="V5:V68" si="5">SUM(T5:U5)</f>
        <v>496335</v>
      </c>
      <c r="W5" s="12">
        <f t="shared" ref="W5:W68" si="6">R5-V5</f>
        <v>1010315</v>
      </c>
      <c r="X5" s="13">
        <v>0</v>
      </c>
    </row>
    <row r="6" spans="1:24" ht="16.5">
      <c r="A6" s="1">
        <v>3</v>
      </c>
      <c r="B6" s="61">
        <v>103</v>
      </c>
      <c r="C6" s="39" t="s">
        <v>534</v>
      </c>
      <c r="D6" s="3">
        <v>45814</v>
      </c>
      <c r="E6" s="3">
        <v>32182</v>
      </c>
      <c r="F6" s="3">
        <v>13632</v>
      </c>
      <c r="G6" s="3">
        <v>0</v>
      </c>
      <c r="H6" s="3">
        <v>141637</v>
      </c>
      <c r="I6" s="3">
        <v>98701</v>
      </c>
      <c r="J6" s="3">
        <v>40594</v>
      </c>
      <c r="K6" s="3">
        <v>34000</v>
      </c>
      <c r="L6" s="10" t="s">
        <v>1375</v>
      </c>
      <c r="M6" s="40">
        <f t="shared" si="1"/>
        <v>22071050</v>
      </c>
      <c r="N6" s="40">
        <f t="shared" si="2"/>
        <v>10431700</v>
      </c>
      <c r="O6" s="11">
        <v>0</v>
      </c>
      <c r="P6" s="11">
        <f t="shared" si="0"/>
        <v>0</v>
      </c>
      <c r="Q6" s="11">
        <f t="shared" si="0"/>
        <v>0</v>
      </c>
      <c r="R6" s="12">
        <f t="shared" si="3"/>
        <v>10431700</v>
      </c>
      <c r="S6" s="12">
        <v>8097000</v>
      </c>
      <c r="T6" s="13">
        <f t="shared" si="4"/>
        <v>2207105</v>
      </c>
      <c r="U6" s="13">
        <v>0</v>
      </c>
      <c r="V6" s="14">
        <f t="shared" si="5"/>
        <v>2207105</v>
      </c>
      <c r="W6" s="12">
        <f t="shared" si="6"/>
        <v>8224595</v>
      </c>
      <c r="X6" s="13">
        <v>0</v>
      </c>
    </row>
    <row r="7" spans="1:24" ht="16.5">
      <c r="A7" s="1">
        <v>4</v>
      </c>
      <c r="B7" s="61">
        <v>105</v>
      </c>
      <c r="C7" s="39" t="s">
        <v>536</v>
      </c>
      <c r="D7" s="3">
        <v>3459</v>
      </c>
      <c r="E7" s="3">
        <v>3055</v>
      </c>
      <c r="F7" s="3">
        <v>404</v>
      </c>
      <c r="G7" s="3">
        <v>0</v>
      </c>
      <c r="H7" s="3">
        <v>5668</v>
      </c>
      <c r="I7" s="3">
        <v>4034</v>
      </c>
      <c r="J7" s="3">
        <v>1683</v>
      </c>
      <c r="K7" s="3">
        <v>1615</v>
      </c>
      <c r="L7" s="10" t="s">
        <v>1376</v>
      </c>
      <c r="M7" s="40">
        <f t="shared" si="1"/>
        <v>776550</v>
      </c>
      <c r="N7" s="40">
        <f t="shared" si="2"/>
        <v>337850</v>
      </c>
      <c r="O7" s="11">
        <v>0</v>
      </c>
      <c r="P7" s="11">
        <f t="shared" si="0"/>
        <v>0</v>
      </c>
      <c r="Q7" s="11">
        <f t="shared" si="0"/>
        <v>0</v>
      </c>
      <c r="R7" s="12">
        <f t="shared" si="3"/>
        <v>337850</v>
      </c>
      <c r="S7" s="12">
        <v>788000</v>
      </c>
      <c r="T7" s="13">
        <f t="shared" si="4"/>
        <v>77655</v>
      </c>
      <c r="U7" s="13">
        <v>0</v>
      </c>
      <c r="V7" s="14">
        <f t="shared" si="5"/>
        <v>77655</v>
      </c>
      <c r="W7" s="12">
        <f t="shared" si="6"/>
        <v>260195</v>
      </c>
      <c r="X7" s="13">
        <v>0</v>
      </c>
    </row>
    <row r="8" spans="1:24" ht="16.5">
      <c r="A8" s="1">
        <v>5</v>
      </c>
      <c r="B8" s="61">
        <v>106</v>
      </c>
      <c r="C8" s="39" t="s">
        <v>538</v>
      </c>
      <c r="D8" s="3">
        <v>61071</v>
      </c>
      <c r="E8" s="3">
        <v>52266</v>
      </c>
      <c r="F8" s="3">
        <v>8805</v>
      </c>
      <c r="G8" s="3">
        <v>0</v>
      </c>
      <c r="H8" s="3">
        <v>215359</v>
      </c>
      <c r="I8" s="3">
        <v>173027</v>
      </c>
      <c r="J8" s="3">
        <v>81240</v>
      </c>
      <c r="K8" s="3">
        <v>44446</v>
      </c>
      <c r="L8" s="10" t="s">
        <v>1376</v>
      </c>
      <c r="M8" s="40">
        <f t="shared" si="1"/>
        <v>26956500</v>
      </c>
      <c r="N8" s="40">
        <f t="shared" si="2"/>
        <v>9337850</v>
      </c>
      <c r="O8" s="11">
        <v>0</v>
      </c>
      <c r="P8" s="11">
        <f t="shared" si="0"/>
        <v>0</v>
      </c>
      <c r="Q8" s="11">
        <f t="shared" si="0"/>
        <v>0</v>
      </c>
      <c r="R8" s="12">
        <f t="shared" si="3"/>
        <v>9337850</v>
      </c>
      <c r="S8" s="12">
        <v>13818000</v>
      </c>
      <c r="T8" s="13">
        <f t="shared" si="4"/>
        <v>2695650</v>
      </c>
      <c r="U8" s="13">
        <v>0</v>
      </c>
      <c r="V8" s="14">
        <f t="shared" si="5"/>
        <v>2695650</v>
      </c>
      <c r="W8" s="12">
        <f t="shared" si="6"/>
        <v>6642200</v>
      </c>
      <c r="X8" s="13">
        <v>0</v>
      </c>
    </row>
    <row r="9" spans="1:24" ht="16.5">
      <c r="A9" s="1">
        <v>6</v>
      </c>
      <c r="B9" s="61">
        <v>108</v>
      </c>
      <c r="C9" s="39" t="s">
        <v>560</v>
      </c>
      <c r="D9" s="3">
        <v>161159</v>
      </c>
      <c r="E9" s="62">
        <v>93628</v>
      </c>
      <c r="F9" s="62">
        <v>67531</v>
      </c>
      <c r="G9" s="3">
        <v>34624</v>
      </c>
      <c r="H9" s="3">
        <v>316195</v>
      </c>
      <c r="I9" s="3">
        <v>349850</v>
      </c>
      <c r="J9" s="3">
        <v>72408</v>
      </c>
      <c r="K9" s="3">
        <v>82169</v>
      </c>
      <c r="L9" s="10" t="s">
        <v>1376</v>
      </c>
      <c r="M9" s="40">
        <f t="shared" si="1"/>
        <v>49441100</v>
      </c>
      <c r="N9" s="40">
        <f t="shared" si="2"/>
        <v>15786800</v>
      </c>
      <c r="O9" s="11">
        <v>0</v>
      </c>
      <c r="P9" s="11">
        <f t="shared" si="0"/>
        <v>0</v>
      </c>
      <c r="Q9" s="11">
        <f t="shared" si="0"/>
        <v>0</v>
      </c>
      <c r="R9" s="12">
        <f t="shared" si="3"/>
        <v>15786800</v>
      </c>
      <c r="S9" s="12">
        <v>31566000</v>
      </c>
      <c r="T9" s="13">
        <f t="shared" si="4"/>
        <v>4944110</v>
      </c>
      <c r="U9" s="13">
        <v>750000</v>
      </c>
      <c r="V9" s="14">
        <f t="shared" si="5"/>
        <v>5694110</v>
      </c>
      <c r="W9" s="12">
        <f t="shared" si="6"/>
        <v>10092690</v>
      </c>
      <c r="X9" s="13">
        <v>0</v>
      </c>
    </row>
    <row r="10" spans="1:24" ht="16.5">
      <c r="A10" s="1">
        <v>7</v>
      </c>
      <c r="B10" s="61">
        <v>111</v>
      </c>
      <c r="C10" s="39" t="s">
        <v>564</v>
      </c>
      <c r="D10" s="3">
        <v>1066</v>
      </c>
      <c r="E10" s="3">
        <v>438</v>
      </c>
      <c r="F10" s="3">
        <v>628</v>
      </c>
      <c r="G10" s="3">
        <v>137</v>
      </c>
      <c r="H10" s="3">
        <v>997</v>
      </c>
      <c r="I10" s="3">
        <v>3086</v>
      </c>
      <c r="J10" s="3">
        <v>270</v>
      </c>
      <c r="K10" s="3">
        <v>519</v>
      </c>
      <c r="L10" s="10" t="s">
        <v>1376</v>
      </c>
      <c r="M10" s="40">
        <f t="shared" si="1"/>
        <v>267850</v>
      </c>
      <c r="N10" s="40">
        <f t="shared" si="2"/>
        <v>92750</v>
      </c>
      <c r="O10" s="11">
        <v>0</v>
      </c>
      <c r="P10" s="11">
        <f t="shared" si="0"/>
        <v>0</v>
      </c>
      <c r="Q10" s="11">
        <f t="shared" si="0"/>
        <v>0</v>
      </c>
      <c r="R10" s="12">
        <f t="shared" si="3"/>
        <v>92750</v>
      </c>
      <c r="S10" s="12">
        <v>523000</v>
      </c>
      <c r="T10" s="13">
        <f t="shared" si="4"/>
        <v>26785</v>
      </c>
      <c r="U10" s="13">
        <v>0</v>
      </c>
      <c r="V10" s="14">
        <f t="shared" si="5"/>
        <v>26785</v>
      </c>
      <c r="W10" s="12">
        <f t="shared" si="6"/>
        <v>65965</v>
      </c>
      <c r="X10" s="13">
        <v>0</v>
      </c>
    </row>
    <row r="11" spans="1:24" ht="16.5">
      <c r="A11" s="1">
        <v>8</v>
      </c>
      <c r="B11" s="61">
        <v>116</v>
      </c>
      <c r="C11" s="39" t="s">
        <v>566</v>
      </c>
      <c r="D11" s="3">
        <v>4616</v>
      </c>
      <c r="E11" s="3">
        <v>2688</v>
      </c>
      <c r="F11" s="3">
        <v>1928</v>
      </c>
      <c r="G11" s="3">
        <v>0</v>
      </c>
      <c r="H11" s="3">
        <v>5620</v>
      </c>
      <c r="I11" s="3">
        <v>7173</v>
      </c>
      <c r="J11" s="3">
        <v>1790</v>
      </c>
      <c r="K11" s="3">
        <v>2309</v>
      </c>
      <c r="L11" s="10" t="s">
        <v>1375</v>
      </c>
      <c r="M11" s="40">
        <f t="shared" si="1"/>
        <v>1247850</v>
      </c>
      <c r="N11" s="40">
        <f t="shared" si="2"/>
        <v>737100</v>
      </c>
      <c r="O11" s="11">
        <v>0</v>
      </c>
      <c r="P11" s="11">
        <f t="shared" si="0"/>
        <v>0</v>
      </c>
      <c r="Q11" s="11">
        <f t="shared" si="0"/>
        <v>0</v>
      </c>
      <c r="R11" s="12">
        <f t="shared" si="3"/>
        <v>737100</v>
      </c>
      <c r="S11" s="12">
        <v>587000</v>
      </c>
      <c r="T11" s="13">
        <f t="shared" si="4"/>
        <v>124785</v>
      </c>
      <c r="U11" s="13">
        <v>0</v>
      </c>
      <c r="V11" s="14">
        <f t="shared" si="5"/>
        <v>124785</v>
      </c>
      <c r="W11" s="12">
        <f t="shared" si="6"/>
        <v>612315</v>
      </c>
      <c r="X11" s="13">
        <v>0</v>
      </c>
    </row>
    <row r="12" spans="1:24" ht="16.5">
      <c r="A12" s="1">
        <v>9</v>
      </c>
      <c r="B12" s="61">
        <v>118</v>
      </c>
      <c r="C12" s="39" t="s">
        <v>575</v>
      </c>
      <c r="D12" s="3">
        <v>17216</v>
      </c>
      <c r="E12" s="3">
        <v>2204</v>
      </c>
      <c r="F12" s="3">
        <v>15012</v>
      </c>
      <c r="G12" s="3">
        <v>0</v>
      </c>
      <c r="H12" s="3">
        <v>26848</v>
      </c>
      <c r="I12" s="3">
        <v>60584</v>
      </c>
      <c r="J12" s="3">
        <v>8318</v>
      </c>
      <c r="K12" s="3">
        <v>4769</v>
      </c>
      <c r="L12" s="10" t="s">
        <v>1376</v>
      </c>
      <c r="M12" s="40">
        <f t="shared" si="1"/>
        <v>5920450</v>
      </c>
      <c r="N12" s="40">
        <f t="shared" si="2"/>
        <v>1515150</v>
      </c>
      <c r="O12" s="11">
        <v>0</v>
      </c>
      <c r="P12" s="11">
        <f t="shared" si="0"/>
        <v>0</v>
      </c>
      <c r="Q12" s="11">
        <f t="shared" si="0"/>
        <v>0</v>
      </c>
      <c r="R12" s="12">
        <f t="shared" si="3"/>
        <v>1515150</v>
      </c>
      <c r="S12" s="12">
        <v>7461000</v>
      </c>
      <c r="T12" s="13">
        <f t="shared" si="4"/>
        <v>592045</v>
      </c>
      <c r="U12" s="13">
        <v>550000</v>
      </c>
      <c r="V12" s="15">
        <f t="shared" si="5"/>
        <v>1142045</v>
      </c>
      <c r="W12" s="12">
        <f t="shared" si="6"/>
        <v>373105</v>
      </c>
      <c r="X12" s="13">
        <v>0</v>
      </c>
    </row>
    <row r="13" spans="1:24" ht="16.5">
      <c r="A13" s="1">
        <v>10</v>
      </c>
      <c r="B13" s="61">
        <v>124</v>
      </c>
      <c r="C13" s="39" t="s">
        <v>608</v>
      </c>
      <c r="D13" s="3">
        <v>30718</v>
      </c>
      <c r="E13" s="3">
        <v>14432</v>
      </c>
      <c r="F13" s="3">
        <v>16286</v>
      </c>
      <c r="G13" s="3">
        <v>0</v>
      </c>
      <c r="H13" s="3">
        <v>87349</v>
      </c>
      <c r="I13" s="3">
        <v>86010</v>
      </c>
      <c r="J13" s="3">
        <v>18083</v>
      </c>
      <c r="K13" s="3">
        <v>28222</v>
      </c>
      <c r="L13" s="10" t="s">
        <v>1375</v>
      </c>
      <c r="M13" s="40">
        <f t="shared" si="1"/>
        <v>15385600</v>
      </c>
      <c r="N13" s="40">
        <f t="shared" si="2"/>
        <v>6980700</v>
      </c>
      <c r="O13" s="11">
        <v>0</v>
      </c>
      <c r="P13" s="11">
        <f t="shared" si="0"/>
        <v>0</v>
      </c>
      <c r="Q13" s="11">
        <f t="shared" si="0"/>
        <v>0</v>
      </c>
      <c r="R13" s="12">
        <f t="shared" si="3"/>
        <v>6980700</v>
      </c>
      <c r="S13" s="12">
        <v>5382000</v>
      </c>
      <c r="T13" s="13">
        <f t="shared" si="4"/>
        <v>1538560</v>
      </c>
      <c r="U13" s="13">
        <v>0</v>
      </c>
      <c r="V13" s="14">
        <f t="shared" si="5"/>
        <v>1538560</v>
      </c>
      <c r="W13" s="12">
        <f t="shared" si="6"/>
        <v>5442140</v>
      </c>
      <c r="X13" s="13">
        <v>0</v>
      </c>
    </row>
    <row r="14" spans="1:24" ht="16.5">
      <c r="A14" s="1">
        <v>11</v>
      </c>
      <c r="B14" s="61">
        <v>125</v>
      </c>
      <c r="C14" s="39" t="s">
        <v>610</v>
      </c>
      <c r="D14" s="3">
        <v>668</v>
      </c>
      <c r="E14" s="3">
        <v>629</v>
      </c>
      <c r="F14" s="3">
        <v>39</v>
      </c>
      <c r="G14" s="3">
        <v>197</v>
      </c>
      <c r="H14" s="3">
        <v>1364</v>
      </c>
      <c r="I14" s="3">
        <v>1096</v>
      </c>
      <c r="J14" s="3">
        <v>628</v>
      </c>
      <c r="K14" s="3">
        <v>357</v>
      </c>
      <c r="L14" s="10" t="s">
        <v>1376</v>
      </c>
      <c r="M14" s="40">
        <f t="shared" si="1"/>
        <v>175350</v>
      </c>
      <c r="N14" s="40">
        <f t="shared" si="2"/>
        <v>82650</v>
      </c>
      <c r="O14" s="11">
        <v>0</v>
      </c>
      <c r="P14" s="11">
        <f t="shared" si="0"/>
        <v>0</v>
      </c>
      <c r="Q14" s="11">
        <f t="shared" si="0"/>
        <v>0</v>
      </c>
      <c r="R14" s="12">
        <f t="shared" si="3"/>
        <v>82650</v>
      </c>
      <c r="S14" s="12">
        <v>53000</v>
      </c>
      <c r="T14" s="13">
        <f t="shared" si="4"/>
        <v>17535</v>
      </c>
      <c r="U14" s="13">
        <v>0</v>
      </c>
      <c r="V14" s="14">
        <f t="shared" si="5"/>
        <v>17535</v>
      </c>
      <c r="W14" s="12">
        <f t="shared" si="6"/>
        <v>65115</v>
      </c>
      <c r="X14" s="13">
        <v>0</v>
      </c>
    </row>
    <row r="15" spans="1:24" ht="16.5">
      <c r="A15" s="1">
        <v>12</v>
      </c>
      <c r="B15" s="61">
        <v>126</v>
      </c>
      <c r="C15" s="39" t="s">
        <v>612</v>
      </c>
      <c r="D15" s="3">
        <v>959</v>
      </c>
      <c r="E15" s="3">
        <v>849</v>
      </c>
      <c r="F15" s="3">
        <v>110</v>
      </c>
      <c r="G15" s="3">
        <v>119</v>
      </c>
      <c r="H15" s="3">
        <v>3182</v>
      </c>
      <c r="I15" s="3">
        <v>1381</v>
      </c>
      <c r="J15" s="3">
        <v>842</v>
      </c>
      <c r="K15" s="3">
        <v>806</v>
      </c>
      <c r="L15" s="10" t="s">
        <v>1376</v>
      </c>
      <c r="M15" s="40">
        <f t="shared" si="1"/>
        <v>352800</v>
      </c>
      <c r="N15" s="40">
        <f t="shared" si="2"/>
        <v>130350</v>
      </c>
      <c r="O15" s="11">
        <v>0</v>
      </c>
      <c r="P15" s="11">
        <f t="shared" si="0"/>
        <v>0</v>
      </c>
      <c r="Q15" s="11">
        <f t="shared" si="0"/>
        <v>0</v>
      </c>
      <c r="R15" s="12">
        <f t="shared" si="3"/>
        <v>130350</v>
      </c>
      <c r="S15" s="12">
        <v>90000</v>
      </c>
      <c r="T15" s="13">
        <f t="shared" si="4"/>
        <v>35280</v>
      </c>
      <c r="U15" s="13">
        <v>0</v>
      </c>
      <c r="V15" s="14">
        <f t="shared" si="5"/>
        <v>35280</v>
      </c>
      <c r="W15" s="12">
        <f t="shared" si="6"/>
        <v>95070</v>
      </c>
      <c r="X15" s="13">
        <v>0</v>
      </c>
    </row>
    <row r="16" spans="1:24" ht="16.5">
      <c r="A16" s="1">
        <v>13</v>
      </c>
      <c r="B16" s="61">
        <v>127</v>
      </c>
      <c r="C16" s="39" t="s">
        <v>614</v>
      </c>
      <c r="D16" s="3">
        <v>222766</v>
      </c>
      <c r="E16" s="3">
        <v>169930</v>
      </c>
      <c r="F16" s="3">
        <v>52836</v>
      </c>
      <c r="G16" s="3">
        <v>0</v>
      </c>
      <c r="H16" s="3">
        <v>547187</v>
      </c>
      <c r="I16" s="3">
        <v>248440</v>
      </c>
      <c r="J16" s="3">
        <v>92895</v>
      </c>
      <c r="K16" s="3">
        <v>146309</v>
      </c>
      <c r="L16" s="10" t="s">
        <v>1376</v>
      </c>
      <c r="M16" s="40">
        <f t="shared" si="1"/>
        <v>66318800</v>
      </c>
      <c r="N16" s="40">
        <f t="shared" si="2"/>
        <v>23098500</v>
      </c>
      <c r="O16" s="11">
        <v>0</v>
      </c>
      <c r="P16" s="11">
        <f t="shared" si="0"/>
        <v>0</v>
      </c>
      <c r="Q16" s="11">
        <f t="shared" si="0"/>
        <v>0</v>
      </c>
      <c r="R16" s="12">
        <f t="shared" si="3"/>
        <v>23098500</v>
      </c>
      <c r="S16" s="12">
        <v>46433000</v>
      </c>
      <c r="T16" s="13">
        <f t="shared" si="4"/>
        <v>6631880</v>
      </c>
      <c r="U16" s="13">
        <v>350000</v>
      </c>
      <c r="V16" s="14">
        <f t="shared" si="5"/>
        <v>6981880</v>
      </c>
      <c r="W16" s="12">
        <f t="shared" si="6"/>
        <v>16116620</v>
      </c>
      <c r="X16" s="13">
        <v>0</v>
      </c>
    </row>
    <row r="17" spans="1:24" ht="16.5">
      <c r="A17" s="1">
        <v>14</v>
      </c>
      <c r="B17" s="61">
        <v>129</v>
      </c>
      <c r="C17" s="39" t="s">
        <v>617</v>
      </c>
      <c r="D17" s="3">
        <v>28492</v>
      </c>
      <c r="E17" s="3">
        <v>26184</v>
      </c>
      <c r="F17" s="3">
        <v>2308</v>
      </c>
      <c r="G17" s="3">
        <v>22082</v>
      </c>
      <c r="H17" s="3">
        <v>11830</v>
      </c>
      <c r="I17" s="3">
        <v>31612</v>
      </c>
      <c r="J17" s="3">
        <v>3928</v>
      </c>
      <c r="K17" s="3">
        <v>3403</v>
      </c>
      <c r="L17" s="10" t="s">
        <v>1376</v>
      </c>
      <c r="M17" s="40">
        <f t="shared" si="1"/>
        <v>3821650</v>
      </c>
      <c r="N17" s="40">
        <f t="shared" si="2"/>
        <v>1791150</v>
      </c>
      <c r="O17" s="11">
        <v>0</v>
      </c>
      <c r="P17" s="11">
        <f t="shared" si="0"/>
        <v>0</v>
      </c>
      <c r="Q17" s="11">
        <f t="shared" si="0"/>
        <v>0</v>
      </c>
      <c r="R17" s="12">
        <f t="shared" si="3"/>
        <v>1791150</v>
      </c>
      <c r="S17" s="12">
        <v>1838000</v>
      </c>
      <c r="T17" s="13">
        <f t="shared" si="4"/>
        <v>382165</v>
      </c>
      <c r="U17" s="13">
        <v>0</v>
      </c>
      <c r="V17" s="14">
        <f t="shared" si="5"/>
        <v>382165</v>
      </c>
      <c r="W17" s="12">
        <f t="shared" si="6"/>
        <v>1408985</v>
      </c>
      <c r="X17" s="13">
        <v>0</v>
      </c>
    </row>
    <row r="18" spans="1:24" ht="16.5">
      <c r="A18" s="1">
        <v>15</v>
      </c>
      <c r="B18" s="61">
        <v>130</v>
      </c>
      <c r="C18" s="39" t="s">
        <v>620</v>
      </c>
      <c r="D18" s="3">
        <v>1450</v>
      </c>
      <c r="E18" s="3">
        <v>819</v>
      </c>
      <c r="F18" s="3">
        <v>631</v>
      </c>
      <c r="G18" s="3">
        <v>0</v>
      </c>
      <c r="H18" s="3">
        <v>1964</v>
      </c>
      <c r="I18" s="3">
        <v>2062</v>
      </c>
      <c r="J18" s="3">
        <v>491</v>
      </c>
      <c r="K18" s="3">
        <v>593</v>
      </c>
      <c r="L18" s="10" t="s">
        <v>1375</v>
      </c>
      <c r="M18" s="40">
        <f t="shared" si="1"/>
        <v>403550</v>
      </c>
      <c r="N18" s="40">
        <f t="shared" si="2"/>
        <v>212450</v>
      </c>
      <c r="O18" s="11">
        <v>0</v>
      </c>
      <c r="P18" s="11">
        <f t="shared" si="0"/>
        <v>0</v>
      </c>
      <c r="Q18" s="11">
        <f t="shared" si="0"/>
        <v>0</v>
      </c>
      <c r="R18" s="12">
        <f t="shared" si="3"/>
        <v>212450</v>
      </c>
      <c r="S18" s="12">
        <v>258000</v>
      </c>
      <c r="T18" s="13">
        <f t="shared" si="4"/>
        <v>40355</v>
      </c>
      <c r="U18" s="13">
        <v>0</v>
      </c>
      <c r="V18" s="14">
        <f t="shared" si="5"/>
        <v>40355</v>
      </c>
      <c r="W18" s="12">
        <f t="shared" si="6"/>
        <v>172095</v>
      </c>
      <c r="X18" s="13">
        <v>0</v>
      </c>
    </row>
    <row r="19" spans="1:24" ht="16.5">
      <c r="A19" s="1">
        <v>16</v>
      </c>
      <c r="B19" s="61">
        <v>132</v>
      </c>
      <c r="C19" s="39" t="s">
        <v>623</v>
      </c>
      <c r="D19" s="3">
        <v>53320</v>
      </c>
      <c r="E19" s="3">
        <v>37884</v>
      </c>
      <c r="F19" s="3">
        <v>15436</v>
      </c>
      <c r="G19" s="3">
        <v>4652</v>
      </c>
      <c r="H19" s="3">
        <v>185718</v>
      </c>
      <c r="I19" s="3">
        <v>137660</v>
      </c>
      <c r="J19" s="3">
        <v>18605</v>
      </c>
      <c r="K19" s="3">
        <v>42726</v>
      </c>
      <c r="L19" s="10" t="s">
        <v>1376</v>
      </c>
      <c r="M19" s="40">
        <f t="shared" si="1"/>
        <v>25054250</v>
      </c>
      <c r="N19" s="40">
        <f t="shared" si="2"/>
        <v>5732550</v>
      </c>
      <c r="O19" s="11">
        <v>0</v>
      </c>
      <c r="P19" s="11">
        <f t="shared" si="0"/>
        <v>0</v>
      </c>
      <c r="Q19" s="11">
        <f t="shared" si="0"/>
        <v>0</v>
      </c>
      <c r="R19" s="12">
        <f t="shared" si="3"/>
        <v>5732550</v>
      </c>
      <c r="S19" s="12">
        <v>11398000</v>
      </c>
      <c r="T19" s="13">
        <f t="shared" si="4"/>
        <v>2505425</v>
      </c>
      <c r="U19" s="13">
        <v>0</v>
      </c>
      <c r="V19" s="14">
        <f t="shared" si="5"/>
        <v>2505425</v>
      </c>
      <c r="W19" s="12">
        <f t="shared" si="6"/>
        <v>3227125</v>
      </c>
      <c r="X19" s="13">
        <v>0</v>
      </c>
    </row>
    <row r="20" spans="1:24" ht="16.5">
      <c r="A20" s="1">
        <v>17</v>
      </c>
      <c r="B20" s="61">
        <v>134</v>
      </c>
      <c r="C20" s="39" t="s">
        <v>625</v>
      </c>
      <c r="D20" s="3">
        <v>3585</v>
      </c>
      <c r="E20" s="3">
        <v>3245</v>
      </c>
      <c r="F20" s="3">
        <v>340</v>
      </c>
      <c r="G20" s="3">
        <v>0</v>
      </c>
      <c r="H20" s="3">
        <v>22431</v>
      </c>
      <c r="I20" s="3">
        <v>6787</v>
      </c>
      <c r="J20" s="3">
        <v>13402</v>
      </c>
      <c r="K20" s="3">
        <v>2960</v>
      </c>
      <c r="L20" s="10" t="s">
        <v>1376</v>
      </c>
      <c r="M20" s="40">
        <f t="shared" si="1"/>
        <v>1943600</v>
      </c>
      <c r="N20" s="40">
        <f t="shared" si="2"/>
        <v>997350</v>
      </c>
      <c r="O20" s="11">
        <v>0</v>
      </c>
      <c r="P20" s="11">
        <f t="shared" si="0"/>
        <v>0</v>
      </c>
      <c r="Q20" s="11">
        <f t="shared" si="0"/>
        <v>0</v>
      </c>
      <c r="R20" s="12">
        <f t="shared" si="3"/>
        <v>997350</v>
      </c>
      <c r="S20" s="12">
        <v>487000</v>
      </c>
      <c r="T20" s="13">
        <f t="shared" si="4"/>
        <v>194360</v>
      </c>
      <c r="U20" s="13">
        <v>0</v>
      </c>
      <c r="V20" s="14">
        <f t="shared" si="5"/>
        <v>194360</v>
      </c>
      <c r="W20" s="12">
        <f t="shared" si="6"/>
        <v>802990</v>
      </c>
      <c r="X20" s="13">
        <v>0</v>
      </c>
    </row>
    <row r="21" spans="1:24" ht="16.5">
      <c r="A21" s="1">
        <v>18</v>
      </c>
      <c r="B21" s="61">
        <v>135</v>
      </c>
      <c r="C21" s="39" t="s">
        <v>627</v>
      </c>
      <c r="D21" s="3">
        <v>383</v>
      </c>
      <c r="E21" s="3">
        <v>318</v>
      </c>
      <c r="F21" s="3">
        <v>65</v>
      </c>
      <c r="G21" s="3">
        <v>0</v>
      </c>
      <c r="H21" s="3">
        <v>786</v>
      </c>
      <c r="I21" s="3">
        <v>1355</v>
      </c>
      <c r="J21" s="3">
        <v>204</v>
      </c>
      <c r="K21" s="3">
        <v>292</v>
      </c>
      <c r="L21" s="10" t="s">
        <v>1376</v>
      </c>
      <c r="M21" s="40">
        <f t="shared" si="1"/>
        <v>140700</v>
      </c>
      <c r="N21" s="40">
        <f t="shared" si="2"/>
        <v>43950</v>
      </c>
      <c r="O21" s="11">
        <v>0</v>
      </c>
      <c r="P21" s="11">
        <f t="shared" si="0"/>
        <v>0</v>
      </c>
      <c r="Q21" s="11">
        <f t="shared" si="0"/>
        <v>0</v>
      </c>
      <c r="R21" s="12">
        <f t="shared" si="3"/>
        <v>43950</v>
      </c>
      <c r="S21" s="12">
        <v>56000</v>
      </c>
      <c r="T21" s="13">
        <f t="shared" si="4"/>
        <v>14070</v>
      </c>
      <c r="U21" s="13">
        <v>0</v>
      </c>
      <c r="V21" s="14">
        <f t="shared" si="5"/>
        <v>14070</v>
      </c>
      <c r="W21" s="12">
        <f t="shared" si="6"/>
        <v>29880</v>
      </c>
      <c r="X21" s="13">
        <v>0</v>
      </c>
    </row>
    <row r="22" spans="1:24" ht="16.5">
      <c r="A22" s="1">
        <v>19</v>
      </c>
      <c r="B22" s="61">
        <v>138</v>
      </c>
      <c r="C22" s="39" t="s">
        <v>629</v>
      </c>
      <c r="D22" s="3">
        <v>1427</v>
      </c>
      <c r="E22" s="3">
        <v>1085</v>
      </c>
      <c r="F22" s="3">
        <v>342</v>
      </c>
      <c r="G22" s="3">
        <v>0</v>
      </c>
      <c r="H22" s="3">
        <v>4532</v>
      </c>
      <c r="I22" s="3">
        <v>7306</v>
      </c>
      <c r="J22" s="3">
        <v>1492</v>
      </c>
      <c r="K22" s="3">
        <v>1474</v>
      </c>
      <c r="L22" s="10" t="s">
        <v>1376</v>
      </c>
      <c r="M22" s="40">
        <f t="shared" si="1"/>
        <v>741550</v>
      </c>
      <c r="N22" s="40">
        <f t="shared" si="2"/>
        <v>219650</v>
      </c>
      <c r="O22" s="11">
        <v>0</v>
      </c>
      <c r="P22" s="11">
        <f t="shared" si="0"/>
        <v>0</v>
      </c>
      <c r="Q22" s="11">
        <f t="shared" si="0"/>
        <v>0</v>
      </c>
      <c r="R22" s="12">
        <f t="shared" si="3"/>
        <v>219650</v>
      </c>
      <c r="S22" s="12">
        <v>443000</v>
      </c>
      <c r="T22" s="13">
        <f t="shared" si="4"/>
        <v>74155</v>
      </c>
      <c r="U22" s="13">
        <v>0</v>
      </c>
      <c r="V22" s="14">
        <f t="shared" si="5"/>
        <v>74155</v>
      </c>
      <c r="W22" s="12">
        <f t="shared" si="6"/>
        <v>145495</v>
      </c>
      <c r="X22" s="13">
        <v>0</v>
      </c>
    </row>
    <row r="23" spans="1:24" ht="16.5">
      <c r="A23" s="1">
        <v>20</v>
      </c>
      <c r="B23" s="61">
        <v>143</v>
      </c>
      <c r="C23" s="39" t="s">
        <v>631</v>
      </c>
      <c r="D23" s="3">
        <v>50362</v>
      </c>
      <c r="E23" s="3">
        <v>43159</v>
      </c>
      <c r="F23" s="3">
        <v>7203</v>
      </c>
      <c r="G23" s="3">
        <v>50</v>
      </c>
      <c r="H23" s="3">
        <v>164545</v>
      </c>
      <c r="I23" s="3">
        <v>154822</v>
      </c>
      <c r="J23" s="3">
        <v>53155</v>
      </c>
      <c r="K23" s="3">
        <v>42580</v>
      </c>
      <c r="L23" s="10" t="s">
        <v>1375</v>
      </c>
      <c r="M23" s="40">
        <f t="shared" si="1"/>
        <v>27073850</v>
      </c>
      <c r="N23" s="40">
        <f t="shared" si="2"/>
        <v>12451750</v>
      </c>
      <c r="O23" s="11">
        <v>0</v>
      </c>
      <c r="P23" s="11">
        <f t="shared" si="0"/>
        <v>0</v>
      </c>
      <c r="Q23" s="11">
        <f t="shared" si="0"/>
        <v>0</v>
      </c>
      <c r="R23" s="12">
        <f t="shared" si="3"/>
        <v>12451750</v>
      </c>
      <c r="S23" s="12">
        <v>9313000</v>
      </c>
      <c r="T23" s="13">
        <f t="shared" si="4"/>
        <v>2707385</v>
      </c>
      <c r="U23" s="13">
        <v>0</v>
      </c>
      <c r="V23" s="14">
        <f t="shared" si="5"/>
        <v>2707385</v>
      </c>
      <c r="W23" s="12">
        <f t="shared" si="6"/>
        <v>9744365</v>
      </c>
      <c r="X23" s="13">
        <v>0</v>
      </c>
    </row>
    <row r="24" spans="1:24" ht="16.5">
      <c r="A24" s="1">
        <v>21</v>
      </c>
      <c r="B24" s="61">
        <v>166</v>
      </c>
      <c r="C24" s="39" t="s">
        <v>633</v>
      </c>
      <c r="D24" s="3">
        <v>363</v>
      </c>
      <c r="E24" s="3">
        <v>341</v>
      </c>
      <c r="F24" s="3">
        <v>22</v>
      </c>
      <c r="G24" s="3">
        <v>0</v>
      </c>
      <c r="H24" s="3">
        <v>1324</v>
      </c>
      <c r="I24" s="3">
        <v>365</v>
      </c>
      <c r="J24" s="3">
        <v>214</v>
      </c>
      <c r="K24" s="3">
        <v>343</v>
      </c>
      <c r="L24" s="10" t="s">
        <v>1376</v>
      </c>
      <c r="M24" s="40">
        <f t="shared" si="1"/>
        <v>140950</v>
      </c>
      <c r="N24" s="40">
        <f t="shared" si="2"/>
        <v>46000</v>
      </c>
      <c r="O24" s="11">
        <v>0</v>
      </c>
      <c r="P24" s="11">
        <f t="shared" si="0"/>
        <v>0</v>
      </c>
      <c r="Q24" s="11">
        <f t="shared" si="0"/>
        <v>0</v>
      </c>
      <c r="R24" s="12">
        <f t="shared" si="3"/>
        <v>46000</v>
      </c>
      <c r="S24" s="12">
        <v>104000</v>
      </c>
      <c r="T24" s="13">
        <f t="shared" si="4"/>
        <v>14095</v>
      </c>
      <c r="U24" s="13">
        <v>0</v>
      </c>
      <c r="V24" s="14">
        <f t="shared" si="5"/>
        <v>14095</v>
      </c>
      <c r="W24" s="12">
        <f t="shared" si="6"/>
        <v>31905</v>
      </c>
      <c r="X24" s="13">
        <v>0</v>
      </c>
    </row>
    <row r="25" spans="1:24" ht="16.5">
      <c r="A25" s="1">
        <v>22</v>
      </c>
      <c r="B25" s="61">
        <v>167</v>
      </c>
      <c r="C25" s="39" t="s">
        <v>635</v>
      </c>
      <c r="D25" s="3">
        <v>1473</v>
      </c>
      <c r="E25" s="3">
        <v>921</v>
      </c>
      <c r="F25" s="3">
        <v>552</v>
      </c>
      <c r="G25" s="3">
        <v>0</v>
      </c>
      <c r="H25" s="3">
        <v>1954</v>
      </c>
      <c r="I25" s="3">
        <v>319</v>
      </c>
      <c r="J25" s="3">
        <v>398</v>
      </c>
      <c r="K25" s="3">
        <v>483</v>
      </c>
      <c r="L25" s="10" t="s">
        <v>1375</v>
      </c>
      <c r="M25" s="40">
        <f t="shared" si="1"/>
        <v>312600</v>
      </c>
      <c r="N25" s="40">
        <f t="shared" si="2"/>
        <v>189350</v>
      </c>
      <c r="O25" s="11">
        <v>0</v>
      </c>
      <c r="P25" s="11">
        <f t="shared" si="0"/>
        <v>0</v>
      </c>
      <c r="Q25" s="11">
        <f t="shared" si="0"/>
        <v>0</v>
      </c>
      <c r="R25" s="12">
        <f t="shared" si="3"/>
        <v>189350</v>
      </c>
      <c r="S25" s="12">
        <v>210000</v>
      </c>
      <c r="T25" s="13">
        <f t="shared" si="4"/>
        <v>31260</v>
      </c>
      <c r="U25" s="13">
        <v>0</v>
      </c>
      <c r="V25" s="14">
        <f t="shared" si="5"/>
        <v>31260</v>
      </c>
      <c r="W25" s="12">
        <f t="shared" si="6"/>
        <v>158090</v>
      </c>
      <c r="X25" s="13">
        <v>0</v>
      </c>
    </row>
    <row r="26" spans="1:24" ht="16.5">
      <c r="A26" s="1">
        <v>23</v>
      </c>
      <c r="B26" s="61">
        <v>169</v>
      </c>
      <c r="C26" s="39" t="s">
        <v>637</v>
      </c>
      <c r="D26" s="3">
        <v>198682</v>
      </c>
      <c r="E26" s="3">
        <v>123226</v>
      </c>
      <c r="F26" s="3">
        <v>75456</v>
      </c>
      <c r="G26" s="3">
        <v>0</v>
      </c>
      <c r="H26" s="3">
        <v>143784</v>
      </c>
      <c r="I26" s="3">
        <v>102923</v>
      </c>
      <c r="J26" s="3">
        <v>30446</v>
      </c>
      <c r="K26" s="3">
        <v>44071</v>
      </c>
      <c r="L26" s="10" t="s">
        <v>1376</v>
      </c>
      <c r="M26" s="40">
        <f t="shared" si="1"/>
        <v>25732800</v>
      </c>
      <c r="N26" s="40">
        <f t="shared" si="2"/>
        <v>13659950</v>
      </c>
      <c r="O26" s="11">
        <v>0</v>
      </c>
      <c r="P26" s="11">
        <f t="shared" si="0"/>
        <v>0</v>
      </c>
      <c r="Q26" s="11">
        <f t="shared" si="0"/>
        <v>0</v>
      </c>
      <c r="R26" s="12">
        <f t="shared" si="3"/>
        <v>13659950</v>
      </c>
      <c r="S26" s="12">
        <v>13621000</v>
      </c>
      <c r="T26" s="13">
        <f t="shared" si="4"/>
        <v>2573280</v>
      </c>
      <c r="U26" s="13">
        <v>650000</v>
      </c>
      <c r="V26" s="14">
        <f t="shared" si="5"/>
        <v>3223280</v>
      </c>
      <c r="W26" s="12">
        <f t="shared" si="6"/>
        <v>10436670</v>
      </c>
      <c r="X26" s="13">
        <v>0</v>
      </c>
    </row>
    <row r="27" spans="1:24" ht="16.5">
      <c r="A27" s="1">
        <v>24</v>
      </c>
      <c r="B27" s="61">
        <v>170</v>
      </c>
      <c r="C27" s="39" t="s">
        <v>1250</v>
      </c>
      <c r="D27" s="3">
        <v>10469</v>
      </c>
      <c r="E27" s="3">
        <v>5821</v>
      </c>
      <c r="F27" s="3">
        <v>4648</v>
      </c>
      <c r="G27" s="3">
        <v>0</v>
      </c>
      <c r="H27" s="3">
        <v>9345</v>
      </c>
      <c r="I27" s="3">
        <v>4026</v>
      </c>
      <c r="J27" s="3">
        <v>2978</v>
      </c>
      <c r="K27" s="3">
        <v>2406</v>
      </c>
      <c r="L27" s="10" t="s">
        <v>1375</v>
      </c>
      <c r="M27" s="40">
        <f t="shared" si="1"/>
        <v>1891650</v>
      </c>
      <c r="N27" s="40">
        <f t="shared" si="2"/>
        <v>1294250</v>
      </c>
      <c r="O27" s="11">
        <v>0</v>
      </c>
      <c r="P27" s="11">
        <f t="shared" si="0"/>
        <v>0</v>
      </c>
      <c r="Q27" s="11">
        <f t="shared" si="0"/>
        <v>0</v>
      </c>
      <c r="R27" s="12">
        <f t="shared" si="3"/>
        <v>1294250</v>
      </c>
      <c r="S27" s="12">
        <v>1725000</v>
      </c>
      <c r="T27" s="13">
        <f t="shared" si="4"/>
        <v>189165</v>
      </c>
      <c r="U27" s="13">
        <v>0</v>
      </c>
      <c r="V27" s="14">
        <f t="shared" si="5"/>
        <v>189165</v>
      </c>
      <c r="W27" s="12">
        <f t="shared" si="6"/>
        <v>1105085</v>
      </c>
      <c r="X27" s="13">
        <v>0</v>
      </c>
    </row>
    <row r="28" spans="1:24" ht="16.5">
      <c r="A28" s="1">
        <v>25</v>
      </c>
      <c r="B28" s="61">
        <v>171</v>
      </c>
      <c r="C28" s="39" t="s">
        <v>639</v>
      </c>
      <c r="D28" s="3">
        <v>93</v>
      </c>
      <c r="E28" s="3">
        <v>62</v>
      </c>
      <c r="F28" s="3">
        <v>31</v>
      </c>
      <c r="G28" s="3">
        <v>0</v>
      </c>
      <c r="H28" s="3">
        <v>21</v>
      </c>
      <c r="I28" s="3">
        <v>55</v>
      </c>
      <c r="J28" s="3">
        <v>3</v>
      </c>
      <c r="K28" s="3">
        <v>7</v>
      </c>
      <c r="L28" s="10" t="s">
        <v>1376</v>
      </c>
      <c r="M28" s="40">
        <f t="shared" si="1"/>
        <v>9000</v>
      </c>
      <c r="N28" s="40">
        <f t="shared" si="2"/>
        <v>5150</v>
      </c>
      <c r="O28" s="11">
        <v>0</v>
      </c>
      <c r="P28" s="11">
        <f t="shared" si="0"/>
        <v>0</v>
      </c>
      <c r="Q28" s="11">
        <f t="shared" si="0"/>
        <v>0</v>
      </c>
      <c r="R28" s="12">
        <f t="shared" si="3"/>
        <v>5150</v>
      </c>
      <c r="S28" s="12">
        <v>50000</v>
      </c>
      <c r="T28" s="13">
        <f t="shared" si="4"/>
        <v>900</v>
      </c>
      <c r="U28" s="13">
        <v>0</v>
      </c>
      <c r="V28" s="14">
        <f t="shared" si="5"/>
        <v>900</v>
      </c>
      <c r="W28" s="12">
        <f t="shared" si="6"/>
        <v>4250</v>
      </c>
      <c r="X28" s="13">
        <v>0</v>
      </c>
    </row>
    <row r="29" spans="1:24" ht="16.5">
      <c r="A29" s="1">
        <v>26</v>
      </c>
      <c r="B29" s="61">
        <v>172</v>
      </c>
      <c r="C29" s="39" t="s">
        <v>641</v>
      </c>
      <c r="D29" s="3">
        <v>8715</v>
      </c>
      <c r="E29" s="3">
        <v>7479</v>
      </c>
      <c r="F29" s="3">
        <v>1236</v>
      </c>
      <c r="G29" s="3">
        <v>9</v>
      </c>
      <c r="H29" s="3">
        <v>14415</v>
      </c>
      <c r="I29" s="3">
        <v>16936</v>
      </c>
      <c r="J29" s="3">
        <v>4702</v>
      </c>
      <c r="K29" s="3">
        <v>4098</v>
      </c>
      <c r="L29" s="10" t="s">
        <v>1376</v>
      </c>
      <c r="M29" s="40">
        <f t="shared" si="1"/>
        <v>2284050</v>
      </c>
      <c r="N29" s="40">
        <f t="shared" si="2"/>
        <v>875750</v>
      </c>
      <c r="O29" s="11">
        <v>0</v>
      </c>
      <c r="P29" s="11">
        <f t="shared" si="0"/>
        <v>0</v>
      </c>
      <c r="Q29" s="11">
        <f t="shared" si="0"/>
        <v>0</v>
      </c>
      <c r="R29" s="12">
        <f t="shared" si="3"/>
        <v>875750</v>
      </c>
      <c r="S29" s="12">
        <v>964000</v>
      </c>
      <c r="T29" s="13">
        <f t="shared" si="4"/>
        <v>228405</v>
      </c>
      <c r="U29" s="13">
        <v>0</v>
      </c>
      <c r="V29" s="14">
        <f t="shared" si="5"/>
        <v>228405</v>
      </c>
      <c r="W29" s="12">
        <f t="shared" si="6"/>
        <v>647345</v>
      </c>
      <c r="X29" s="13">
        <v>0</v>
      </c>
    </row>
    <row r="30" spans="1:24" ht="16.5">
      <c r="A30" s="1">
        <v>27</v>
      </c>
      <c r="B30" s="61">
        <v>175</v>
      </c>
      <c r="C30" s="39" t="s">
        <v>643</v>
      </c>
      <c r="D30" s="3">
        <v>812</v>
      </c>
      <c r="E30" s="3">
        <v>567</v>
      </c>
      <c r="F30" s="3">
        <v>245</v>
      </c>
      <c r="G30" s="3">
        <v>44</v>
      </c>
      <c r="H30" s="3">
        <v>694</v>
      </c>
      <c r="I30" s="3">
        <v>2487</v>
      </c>
      <c r="J30" s="3">
        <v>67</v>
      </c>
      <c r="K30" s="3">
        <v>189</v>
      </c>
      <c r="L30" s="10" t="s">
        <v>1375</v>
      </c>
      <c r="M30" s="40">
        <f t="shared" si="1"/>
        <v>246600</v>
      </c>
      <c r="N30" s="40">
        <f t="shared" si="2"/>
        <v>78450</v>
      </c>
      <c r="O30" s="11">
        <v>0</v>
      </c>
      <c r="P30" s="11">
        <f t="shared" si="0"/>
        <v>0</v>
      </c>
      <c r="Q30" s="11">
        <f t="shared" si="0"/>
        <v>0</v>
      </c>
      <c r="R30" s="12">
        <f t="shared" si="3"/>
        <v>78450</v>
      </c>
      <c r="S30" s="12">
        <v>862000</v>
      </c>
      <c r="T30" s="13">
        <f t="shared" si="4"/>
        <v>24660</v>
      </c>
      <c r="U30" s="13">
        <v>0</v>
      </c>
      <c r="V30" s="14">
        <f t="shared" si="5"/>
        <v>24660</v>
      </c>
      <c r="W30" s="12">
        <f t="shared" si="6"/>
        <v>53790</v>
      </c>
      <c r="X30" s="13">
        <v>0</v>
      </c>
    </row>
    <row r="31" spans="1:24" ht="16.5">
      <c r="A31" s="1">
        <v>28</v>
      </c>
      <c r="B31" s="61">
        <v>177</v>
      </c>
      <c r="C31" s="39" t="s">
        <v>1314</v>
      </c>
      <c r="D31" s="3">
        <v>1657</v>
      </c>
      <c r="E31" s="3">
        <v>1657</v>
      </c>
      <c r="F31" s="3">
        <v>0</v>
      </c>
      <c r="G31" s="3">
        <v>1657</v>
      </c>
      <c r="H31" s="3">
        <v>0</v>
      </c>
      <c r="I31" s="3">
        <v>319</v>
      </c>
      <c r="J31" s="3">
        <v>0</v>
      </c>
      <c r="K31" s="3">
        <v>0</v>
      </c>
      <c r="L31" s="10" t="s">
        <v>1376</v>
      </c>
      <c r="M31" s="40">
        <f t="shared" si="1"/>
        <v>98800</v>
      </c>
      <c r="N31" s="40">
        <f t="shared" si="2"/>
        <v>82850</v>
      </c>
      <c r="O31" s="11">
        <v>0</v>
      </c>
      <c r="P31" s="11">
        <f t="shared" si="0"/>
        <v>0</v>
      </c>
      <c r="Q31" s="11">
        <f t="shared" si="0"/>
        <v>0</v>
      </c>
      <c r="R31" s="12">
        <f t="shared" si="3"/>
        <v>82850</v>
      </c>
      <c r="S31" s="12">
        <v>1739000</v>
      </c>
      <c r="T31" s="13">
        <f t="shared" si="4"/>
        <v>9880</v>
      </c>
      <c r="U31" s="13">
        <v>0</v>
      </c>
      <c r="V31" s="14">
        <f t="shared" si="5"/>
        <v>9880</v>
      </c>
      <c r="W31" s="12">
        <f t="shared" si="6"/>
        <v>72970</v>
      </c>
      <c r="X31" s="13">
        <v>0</v>
      </c>
    </row>
    <row r="32" spans="1:24" ht="16.5">
      <c r="A32" s="1">
        <v>29</v>
      </c>
      <c r="B32" s="61">
        <v>206</v>
      </c>
      <c r="C32" s="39" t="s">
        <v>1339</v>
      </c>
      <c r="D32" s="3">
        <v>0</v>
      </c>
      <c r="E32" s="3">
        <v>0</v>
      </c>
      <c r="F32" s="3">
        <v>0</v>
      </c>
      <c r="G32" s="3">
        <v>0</v>
      </c>
      <c r="H32" s="3">
        <v>1</v>
      </c>
      <c r="I32" s="3">
        <v>0</v>
      </c>
      <c r="J32" s="3">
        <v>0</v>
      </c>
      <c r="K32" s="3">
        <v>0</v>
      </c>
      <c r="L32" s="10" t="s">
        <v>1376</v>
      </c>
      <c r="M32" s="40">
        <f t="shared" si="1"/>
        <v>100</v>
      </c>
      <c r="N32" s="40">
        <f t="shared" si="2"/>
        <v>0</v>
      </c>
      <c r="O32" s="11">
        <v>0</v>
      </c>
      <c r="P32" s="11">
        <f t="shared" si="0"/>
        <v>0</v>
      </c>
      <c r="Q32" s="11">
        <f t="shared" si="0"/>
        <v>0</v>
      </c>
      <c r="R32" s="12">
        <f t="shared" si="3"/>
        <v>0</v>
      </c>
      <c r="S32" s="12">
        <v>0</v>
      </c>
      <c r="T32" s="13">
        <f t="shared" si="4"/>
        <v>0</v>
      </c>
      <c r="U32" s="13">
        <v>0</v>
      </c>
      <c r="V32" s="14">
        <f t="shared" si="5"/>
        <v>0</v>
      </c>
      <c r="W32" s="12">
        <f t="shared" si="6"/>
        <v>0</v>
      </c>
      <c r="X32" s="13">
        <v>0</v>
      </c>
    </row>
    <row r="33" spans="1:24" ht="16.5">
      <c r="A33" s="1">
        <v>30</v>
      </c>
      <c r="B33" s="61">
        <v>208</v>
      </c>
      <c r="C33" s="39" t="s">
        <v>646</v>
      </c>
      <c r="D33" s="3">
        <v>52731</v>
      </c>
      <c r="E33" s="3">
        <v>40730</v>
      </c>
      <c r="F33" s="3">
        <v>12001</v>
      </c>
      <c r="G33" s="3">
        <v>6418</v>
      </c>
      <c r="H33" s="3">
        <v>95745</v>
      </c>
      <c r="I33" s="3">
        <v>138525</v>
      </c>
      <c r="J33" s="3">
        <v>18633</v>
      </c>
      <c r="K33" s="3">
        <v>35896</v>
      </c>
      <c r="L33" s="10" t="s">
        <v>1375</v>
      </c>
      <c r="M33" s="40">
        <f t="shared" si="1"/>
        <v>19737350</v>
      </c>
      <c r="N33" s="40">
        <f t="shared" si="2"/>
        <v>8689500</v>
      </c>
      <c r="O33" s="11">
        <v>0</v>
      </c>
      <c r="P33" s="11">
        <f t="shared" si="0"/>
        <v>0</v>
      </c>
      <c r="Q33" s="11">
        <f t="shared" si="0"/>
        <v>0</v>
      </c>
      <c r="R33" s="12">
        <f t="shared" si="3"/>
        <v>8689500</v>
      </c>
      <c r="S33" s="12">
        <v>4263000</v>
      </c>
      <c r="T33" s="13">
        <f t="shared" si="4"/>
        <v>1973735</v>
      </c>
      <c r="U33" s="13">
        <v>0</v>
      </c>
      <c r="V33" s="14">
        <f t="shared" si="5"/>
        <v>1973735</v>
      </c>
      <c r="W33" s="12">
        <f t="shared" si="6"/>
        <v>6715765</v>
      </c>
      <c r="X33" s="13">
        <v>0</v>
      </c>
    </row>
    <row r="34" spans="1:24" ht="16.5">
      <c r="A34" s="1">
        <v>31</v>
      </c>
      <c r="B34" s="61">
        <v>212</v>
      </c>
      <c r="C34" s="39" t="s">
        <v>649</v>
      </c>
      <c r="D34" s="3">
        <v>3156</v>
      </c>
      <c r="E34" s="3">
        <v>1012</v>
      </c>
      <c r="F34" s="3">
        <v>2144</v>
      </c>
      <c r="G34" s="3">
        <v>76</v>
      </c>
      <c r="H34" s="3">
        <v>2716</v>
      </c>
      <c r="I34" s="3">
        <v>4596</v>
      </c>
      <c r="J34" s="3">
        <v>79</v>
      </c>
      <c r="K34" s="3">
        <v>1125</v>
      </c>
      <c r="L34" s="10" t="s">
        <v>1376</v>
      </c>
      <c r="M34" s="40">
        <f t="shared" si="1"/>
        <v>599000</v>
      </c>
      <c r="N34" s="40">
        <f t="shared" si="2"/>
        <v>218000</v>
      </c>
      <c r="O34" s="11">
        <v>0</v>
      </c>
      <c r="P34" s="11">
        <f t="shared" si="0"/>
        <v>0</v>
      </c>
      <c r="Q34" s="11">
        <f t="shared" si="0"/>
        <v>0</v>
      </c>
      <c r="R34" s="12">
        <f t="shared" si="3"/>
        <v>218000</v>
      </c>
      <c r="S34" s="12">
        <v>1208000</v>
      </c>
      <c r="T34" s="13">
        <f t="shared" si="4"/>
        <v>59900</v>
      </c>
      <c r="U34" s="13">
        <v>0</v>
      </c>
      <c r="V34" s="14">
        <f t="shared" si="5"/>
        <v>59900</v>
      </c>
      <c r="W34" s="12">
        <f t="shared" si="6"/>
        <v>158100</v>
      </c>
      <c r="X34" s="13">
        <v>0</v>
      </c>
    </row>
    <row r="35" spans="1:24" ht="16.5">
      <c r="A35" s="1">
        <v>32</v>
      </c>
      <c r="B35" s="61">
        <v>213</v>
      </c>
      <c r="C35" s="39" t="s">
        <v>671</v>
      </c>
      <c r="D35" s="3">
        <v>3889</v>
      </c>
      <c r="E35" s="3">
        <v>1996</v>
      </c>
      <c r="F35" s="3">
        <v>1893</v>
      </c>
      <c r="G35" s="3">
        <v>0</v>
      </c>
      <c r="H35" s="3">
        <v>5484</v>
      </c>
      <c r="I35" s="3">
        <v>9817</v>
      </c>
      <c r="J35" s="3">
        <v>816</v>
      </c>
      <c r="K35" s="3">
        <v>2615</v>
      </c>
      <c r="L35" s="10" t="s">
        <v>1376</v>
      </c>
      <c r="M35" s="40">
        <f t="shared" si="1"/>
        <v>1062150</v>
      </c>
      <c r="N35" s="40">
        <f t="shared" si="2"/>
        <v>366000</v>
      </c>
      <c r="O35" s="11">
        <v>0</v>
      </c>
      <c r="P35" s="11">
        <f t="shared" si="0"/>
        <v>0</v>
      </c>
      <c r="Q35" s="11">
        <f t="shared" si="0"/>
        <v>0</v>
      </c>
      <c r="R35" s="12">
        <f t="shared" si="3"/>
        <v>366000</v>
      </c>
      <c r="S35" s="12">
        <v>1004000</v>
      </c>
      <c r="T35" s="13">
        <f t="shared" si="4"/>
        <v>106215</v>
      </c>
      <c r="U35" s="13">
        <v>0</v>
      </c>
      <c r="V35" s="14">
        <f t="shared" si="5"/>
        <v>106215</v>
      </c>
      <c r="W35" s="12">
        <f t="shared" si="6"/>
        <v>259785</v>
      </c>
      <c r="X35" s="13">
        <v>0</v>
      </c>
    </row>
    <row r="36" spans="1:24" ht="16.5">
      <c r="A36" s="1">
        <v>33</v>
      </c>
      <c r="B36" s="61">
        <v>214</v>
      </c>
      <c r="C36" s="39" t="s">
        <v>674</v>
      </c>
      <c r="D36" s="3">
        <v>2440</v>
      </c>
      <c r="E36" s="3">
        <v>1430</v>
      </c>
      <c r="F36" s="3">
        <v>1010</v>
      </c>
      <c r="G36" s="3">
        <v>0</v>
      </c>
      <c r="H36" s="3">
        <v>1674</v>
      </c>
      <c r="I36" s="3">
        <v>3623</v>
      </c>
      <c r="J36" s="3">
        <v>460</v>
      </c>
      <c r="K36" s="3">
        <v>463</v>
      </c>
      <c r="L36" s="10" t="s">
        <v>1375</v>
      </c>
      <c r="M36" s="40">
        <f t="shared" si="1"/>
        <v>521050</v>
      </c>
      <c r="N36" s="40">
        <f t="shared" si="2"/>
        <v>264800</v>
      </c>
      <c r="O36" s="11">
        <v>0</v>
      </c>
      <c r="P36" s="11">
        <f t="shared" si="0"/>
        <v>0</v>
      </c>
      <c r="Q36" s="11">
        <f t="shared" si="0"/>
        <v>0</v>
      </c>
      <c r="R36" s="12">
        <f t="shared" si="3"/>
        <v>264800</v>
      </c>
      <c r="S36" s="12">
        <v>636000</v>
      </c>
      <c r="T36" s="13">
        <f t="shared" si="4"/>
        <v>52105</v>
      </c>
      <c r="U36" s="13">
        <v>0</v>
      </c>
      <c r="V36" s="14">
        <f t="shared" si="5"/>
        <v>52105</v>
      </c>
      <c r="W36" s="12">
        <f t="shared" si="6"/>
        <v>212695</v>
      </c>
      <c r="X36" s="13">
        <v>0</v>
      </c>
    </row>
    <row r="37" spans="1:24" ht="16.5">
      <c r="A37" s="1">
        <v>34</v>
      </c>
      <c r="B37" s="61">
        <v>217</v>
      </c>
      <c r="C37" s="39" t="s">
        <v>685</v>
      </c>
      <c r="D37" s="3">
        <v>111</v>
      </c>
      <c r="E37" s="3">
        <v>109</v>
      </c>
      <c r="F37" s="3">
        <v>2</v>
      </c>
      <c r="G37" s="3">
        <v>0</v>
      </c>
      <c r="H37" s="3">
        <v>403</v>
      </c>
      <c r="I37" s="3">
        <v>136</v>
      </c>
      <c r="J37" s="3">
        <v>29</v>
      </c>
      <c r="K37" s="3">
        <v>134</v>
      </c>
      <c r="L37" s="10" t="s">
        <v>1376</v>
      </c>
      <c r="M37" s="40">
        <f t="shared" si="1"/>
        <v>44500</v>
      </c>
      <c r="N37" s="40">
        <f t="shared" si="2"/>
        <v>13700</v>
      </c>
      <c r="O37" s="11">
        <v>0</v>
      </c>
      <c r="P37" s="11">
        <f t="shared" si="0"/>
        <v>0</v>
      </c>
      <c r="Q37" s="11">
        <f t="shared" si="0"/>
        <v>0</v>
      </c>
      <c r="R37" s="12">
        <f t="shared" si="3"/>
        <v>13700</v>
      </c>
      <c r="S37" s="12">
        <v>60000</v>
      </c>
      <c r="T37" s="13">
        <f t="shared" si="4"/>
        <v>4450</v>
      </c>
      <c r="U37" s="13">
        <v>0</v>
      </c>
      <c r="V37" s="14">
        <f t="shared" si="5"/>
        <v>4450</v>
      </c>
      <c r="W37" s="12">
        <f t="shared" si="6"/>
        <v>9250</v>
      </c>
      <c r="X37" s="13">
        <v>0</v>
      </c>
    </row>
    <row r="38" spans="1:24" ht="16.5">
      <c r="A38" s="1">
        <v>35</v>
      </c>
      <c r="B38" s="61">
        <v>218</v>
      </c>
      <c r="C38" s="39" t="s">
        <v>686</v>
      </c>
      <c r="D38" s="3">
        <v>17765</v>
      </c>
      <c r="E38" s="3">
        <v>2939</v>
      </c>
      <c r="F38" s="3">
        <v>14826</v>
      </c>
      <c r="G38" s="3">
        <v>0</v>
      </c>
      <c r="H38" s="3">
        <v>928</v>
      </c>
      <c r="I38" s="3">
        <v>4931</v>
      </c>
      <c r="J38" s="3">
        <v>25</v>
      </c>
      <c r="K38" s="3">
        <v>279</v>
      </c>
      <c r="L38" s="10" t="s">
        <v>1375</v>
      </c>
      <c r="M38" s="40">
        <f t="shared" si="1"/>
        <v>1968900</v>
      </c>
      <c r="N38" s="40">
        <f t="shared" si="2"/>
        <v>1659950</v>
      </c>
      <c r="O38" s="11">
        <v>0</v>
      </c>
      <c r="P38" s="11">
        <f t="shared" si="0"/>
        <v>0</v>
      </c>
      <c r="Q38" s="11">
        <f t="shared" si="0"/>
        <v>0</v>
      </c>
      <c r="R38" s="12">
        <f t="shared" si="3"/>
        <v>1659950</v>
      </c>
      <c r="S38" s="12">
        <v>5802000</v>
      </c>
      <c r="T38" s="13">
        <f t="shared" si="4"/>
        <v>196890</v>
      </c>
      <c r="U38" s="13">
        <v>0</v>
      </c>
      <c r="V38" s="14">
        <f t="shared" si="5"/>
        <v>196890</v>
      </c>
      <c r="W38" s="12">
        <f t="shared" si="6"/>
        <v>1463060</v>
      </c>
      <c r="X38" s="13">
        <v>0</v>
      </c>
    </row>
    <row r="39" spans="1:24" ht="16.5">
      <c r="A39" s="1">
        <v>36</v>
      </c>
      <c r="B39" s="61">
        <v>219</v>
      </c>
      <c r="C39" s="39" t="s">
        <v>1223</v>
      </c>
      <c r="D39" s="3">
        <v>875</v>
      </c>
      <c r="E39" s="3">
        <v>757</v>
      </c>
      <c r="F39" s="3">
        <v>118</v>
      </c>
      <c r="G39" s="3">
        <v>0</v>
      </c>
      <c r="H39" s="3">
        <v>486</v>
      </c>
      <c r="I39" s="3">
        <v>199</v>
      </c>
      <c r="J39" s="3">
        <v>225</v>
      </c>
      <c r="K39" s="3">
        <v>75</v>
      </c>
      <c r="L39" s="10" t="s">
        <v>1376</v>
      </c>
      <c r="M39" s="40">
        <f t="shared" si="1"/>
        <v>87300</v>
      </c>
      <c r="N39" s="40">
        <f t="shared" si="2"/>
        <v>58750</v>
      </c>
      <c r="O39" s="11">
        <v>0</v>
      </c>
      <c r="P39" s="11">
        <f t="shared" si="0"/>
        <v>0</v>
      </c>
      <c r="Q39" s="11">
        <f t="shared" si="0"/>
        <v>0</v>
      </c>
      <c r="R39" s="12">
        <f t="shared" si="3"/>
        <v>58750</v>
      </c>
      <c r="S39" s="12">
        <v>49000</v>
      </c>
      <c r="T39" s="13">
        <f t="shared" si="4"/>
        <v>8730</v>
      </c>
      <c r="U39" s="13">
        <v>0</v>
      </c>
      <c r="V39" s="14">
        <f t="shared" si="5"/>
        <v>8730</v>
      </c>
      <c r="W39" s="12">
        <f t="shared" si="6"/>
        <v>50020</v>
      </c>
      <c r="X39" s="13">
        <v>0</v>
      </c>
    </row>
    <row r="40" spans="1:24" ht="16.5">
      <c r="A40" s="1">
        <v>37</v>
      </c>
      <c r="B40" s="61">
        <v>221</v>
      </c>
      <c r="C40" s="39" t="s">
        <v>698</v>
      </c>
      <c r="D40" s="3">
        <v>56017</v>
      </c>
      <c r="E40" s="3">
        <v>36198</v>
      </c>
      <c r="F40" s="3">
        <v>19819</v>
      </c>
      <c r="G40" s="3">
        <v>0</v>
      </c>
      <c r="H40" s="3">
        <v>111360</v>
      </c>
      <c r="I40" s="3">
        <v>503668</v>
      </c>
      <c r="J40" s="3">
        <v>28748</v>
      </c>
      <c r="K40" s="3">
        <v>33290</v>
      </c>
      <c r="L40" s="10" t="s">
        <v>1375</v>
      </c>
      <c r="M40" s="40">
        <f t="shared" si="1"/>
        <v>40111200</v>
      </c>
      <c r="N40" s="40">
        <f t="shared" si="2"/>
        <v>9995600</v>
      </c>
      <c r="O40" s="11">
        <v>0</v>
      </c>
      <c r="P40" s="11">
        <f t="shared" si="0"/>
        <v>0</v>
      </c>
      <c r="Q40" s="11">
        <f t="shared" si="0"/>
        <v>0</v>
      </c>
      <c r="R40" s="12">
        <f t="shared" si="3"/>
        <v>9995600</v>
      </c>
      <c r="S40" s="12">
        <v>34169000</v>
      </c>
      <c r="T40" s="13">
        <f t="shared" si="4"/>
        <v>4011120</v>
      </c>
      <c r="U40" s="13">
        <v>600000</v>
      </c>
      <c r="V40" s="14">
        <f t="shared" si="5"/>
        <v>4611120</v>
      </c>
      <c r="W40" s="12">
        <f t="shared" si="6"/>
        <v>5384480</v>
      </c>
      <c r="X40" s="13">
        <v>0</v>
      </c>
    </row>
    <row r="41" spans="1:24" ht="16.5">
      <c r="A41" s="1">
        <v>38</v>
      </c>
      <c r="B41" s="61">
        <v>222</v>
      </c>
      <c r="C41" s="39" t="s">
        <v>699</v>
      </c>
      <c r="D41" s="3">
        <v>2576</v>
      </c>
      <c r="E41" s="3">
        <v>1633</v>
      </c>
      <c r="F41" s="3">
        <v>943</v>
      </c>
      <c r="G41" s="3">
        <v>0</v>
      </c>
      <c r="H41" s="3">
        <v>6428</v>
      </c>
      <c r="I41" s="3">
        <v>4795</v>
      </c>
      <c r="J41" s="3">
        <v>974</v>
      </c>
      <c r="K41" s="3">
        <v>1970</v>
      </c>
      <c r="L41" s="10" t="s">
        <v>1375</v>
      </c>
      <c r="M41" s="40">
        <f t="shared" si="1"/>
        <v>1058500</v>
      </c>
      <c r="N41" s="40">
        <f t="shared" si="2"/>
        <v>470350</v>
      </c>
      <c r="O41" s="11">
        <v>0</v>
      </c>
      <c r="P41" s="11">
        <f t="shared" si="0"/>
        <v>0</v>
      </c>
      <c r="Q41" s="11">
        <f t="shared" si="0"/>
        <v>0</v>
      </c>
      <c r="R41" s="12">
        <f t="shared" si="3"/>
        <v>470350</v>
      </c>
      <c r="S41" s="12">
        <v>274000</v>
      </c>
      <c r="T41" s="13">
        <f t="shared" si="4"/>
        <v>105850</v>
      </c>
      <c r="U41" s="13">
        <v>0</v>
      </c>
      <c r="V41" s="14">
        <f t="shared" si="5"/>
        <v>105850</v>
      </c>
      <c r="W41" s="12">
        <f t="shared" si="6"/>
        <v>364500</v>
      </c>
      <c r="X41" s="13">
        <v>0</v>
      </c>
    </row>
    <row r="42" spans="1:24" ht="16.5">
      <c r="A42" s="1">
        <v>39</v>
      </c>
      <c r="B42" s="61">
        <v>224</v>
      </c>
      <c r="C42" s="39" t="s">
        <v>956</v>
      </c>
      <c r="D42" s="3">
        <v>633991</v>
      </c>
      <c r="E42" s="62">
        <v>633991</v>
      </c>
      <c r="F42" s="62">
        <v>0</v>
      </c>
      <c r="G42" s="3">
        <v>633991</v>
      </c>
      <c r="H42" s="3">
        <v>0</v>
      </c>
      <c r="I42" s="3">
        <v>1525470</v>
      </c>
      <c r="J42" s="3">
        <v>0</v>
      </c>
      <c r="K42" s="3">
        <v>0</v>
      </c>
      <c r="L42" s="10" t="s">
        <v>1376</v>
      </c>
      <c r="M42" s="40">
        <f t="shared" si="1"/>
        <v>107973050</v>
      </c>
      <c r="N42" s="40">
        <f t="shared" si="2"/>
        <v>31699550</v>
      </c>
      <c r="O42" s="11">
        <v>0</v>
      </c>
      <c r="P42" s="11">
        <f t="shared" si="0"/>
        <v>0</v>
      </c>
      <c r="Q42" s="11">
        <f t="shared" si="0"/>
        <v>0</v>
      </c>
      <c r="R42" s="12">
        <f t="shared" si="3"/>
        <v>31699550</v>
      </c>
      <c r="S42" s="12">
        <v>204195000</v>
      </c>
      <c r="T42" s="13">
        <f t="shared" si="4"/>
        <v>10797305</v>
      </c>
      <c r="U42" s="13">
        <v>0</v>
      </c>
      <c r="V42" s="14">
        <f t="shared" si="5"/>
        <v>10797305</v>
      </c>
      <c r="W42" s="12">
        <f t="shared" si="6"/>
        <v>20902245</v>
      </c>
      <c r="X42" s="13">
        <v>0</v>
      </c>
    </row>
    <row r="43" spans="1:24" ht="16.5">
      <c r="A43" s="1">
        <v>40</v>
      </c>
      <c r="B43" s="61">
        <v>225</v>
      </c>
      <c r="C43" s="39" t="s">
        <v>987</v>
      </c>
      <c r="D43" s="3">
        <v>10656</v>
      </c>
      <c r="E43" s="3">
        <v>882</v>
      </c>
      <c r="F43" s="3">
        <v>9774</v>
      </c>
      <c r="G43" s="3">
        <v>0</v>
      </c>
      <c r="H43" s="3">
        <v>10701</v>
      </c>
      <c r="I43" s="3">
        <v>47544</v>
      </c>
      <c r="J43" s="3">
        <v>2035</v>
      </c>
      <c r="K43" s="3">
        <v>1888</v>
      </c>
      <c r="L43" s="10" t="s">
        <v>1376</v>
      </c>
      <c r="M43" s="40">
        <f t="shared" si="1"/>
        <v>3783950</v>
      </c>
      <c r="N43" s="40">
        <f t="shared" si="2"/>
        <v>728950</v>
      </c>
      <c r="O43" s="11">
        <v>0</v>
      </c>
      <c r="P43" s="11">
        <f t="shared" si="0"/>
        <v>0</v>
      </c>
      <c r="Q43" s="11">
        <f t="shared" si="0"/>
        <v>0</v>
      </c>
      <c r="R43" s="12">
        <f t="shared" si="3"/>
        <v>728950</v>
      </c>
      <c r="S43" s="12">
        <v>4600000</v>
      </c>
      <c r="T43" s="13">
        <f t="shared" si="4"/>
        <v>378395</v>
      </c>
      <c r="U43" s="13">
        <v>0</v>
      </c>
      <c r="V43" s="14">
        <f t="shared" si="5"/>
        <v>378395</v>
      </c>
      <c r="W43" s="12">
        <f t="shared" si="6"/>
        <v>350555</v>
      </c>
      <c r="X43" s="13">
        <v>0</v>
      </c>
    </row>
    <row r="44" spans="1:24" ht="16.5">
      <c r="A44" s="1">
        <v>41</v>
      </c>
      <c r="B44" s="61">
        <v>227</v>
      </c>
      <c r="C44" s="39" t="s">
        <v>989</v>
      </c>
      <c r="D44" s="3">
        <v>9</v>
      </c>
      <c r="E44" s="3">
        <v>2</v>
      </c>
      <c r="F44" s="3">
        <v>7</v>
      </c>
      <c r="G44" s="3">
        <v>0</v>
      </c>
      <c r="H44" s="3">
        <v>5</v>
      </c>
      <c r="I44" s="3">
        <v>35</v>
      </c>
      <c r="J44" s="3">
        <v>0</v>
      </c>
      <c r="K44" s="3">
        <v>4</v>
      </c>
      <c r="L44" s="10" t="s">
        <v>1376</v>
      </c>
      <c r="M44" s="40">
        <f t="shared" si="1"/>
        <v>2500</v>
      </c>
      <c r="N44" s="40">
        <f t="shared" si="2"/>
        <v>650</v>
      </c>
      <c r="O44" s="11">
        <v>0</v>
      </c>
      <c r="P44" s="11">
        <f t="shared" si="0"/>
        <v>0</v>
      </c>
      <c r="Q44" s="11">
        <f t="shared" si="0"/>
        <v>0</v>
      </c>
      <c r="R44" s="12">
        <f t="shared" si="3"/>
        <v>650</v>
      </c>
      <c r="S44" s="12">
        <v>3000</v>
      </c>
      <c r="T44" s="13">
        <f t="shared" si="4"/>
        <v>250</v>
      </c>
      <c r="U44" s="13">
        <v>0</v>
      </c>
      <c r="V44" s="14">
        <f t="shared" si="5"/>
        <v>250</v>
      </c>
      <c r="W44" s="12">
        <f t="shared" si="6"/>
        <v>400</v>
      </c>
      <c r="X44" s="13">
        <v>0</v>
      </c>
    </row>
    <row r="45" spans="1:24" ht="16.5">
      <c r="A45" s="1">
        <v>42</v>
      </c>
      <c r="B45" s="61">
        <v>229</v>
      </c>
      <c r="C45" s="39" t="s">
        <v>1046</v>
      </c>
      <c r="D45" s="3">
        <v>6255</v>
      </c>
      <c r="E45" s="3">
        <v>3897</v>
      </c>
      <c r="F45" s="3">
        <v>2358</v>
      </c>
      <c r="G45" s="3">
        <v>0</v>
      </c>
      <c r="H45" s="3">
        <v>6989</v>
      </c>
      <c r="I45" s="3">
        <v>6451</v>
      </c>
      <c r="J45" s="3">
        <v>2057</v>
      </c>
      <c r="K45" s="3">
        <v>2310</v>
      </c>
      <c r="L45" s="10" t="s">
        <v>1375</v>
      </c>
      <c r="M45" s="40">
        <f t="shared" si="1"/>
        <v>1452100</v>
      </c>
      <c r="N45" s="40">
        <f t="shared" si="2"/>
        <v>867350</v>
      </c>
      <c r="O45" s="11">
        <v>0</v>
      </c>
      <c r="P45" s="11">
        <f t="shared" si="0"/>
        <v>0</v>
      </c>
      <c r="Q45" s="11">
        <f t="shared" si="0"/>
        <v>0</v>
      </c>
      <c r="R45" s="12">
        <f t="shared" si="3"/>
        <v>867350</v>
      </c>
      <c r="S45" s="12">
        <v>1125000</v>
      </c>
      <c r="T45" s="13">
        <f t="shared" si="4"/>
        <v>145210</v>
      </c>
      <c r="U45" s="13">
        <v>0</v>
      </c>
      <c r="V45" s="14">
        <f t="shared" si="5"/>
        <v>145210</v>
      </c>
      <c r="W45" s="12">
        <f t="shared" si="6"/>
        <v>722140</v>
      </c>
      <c r="X45" s="13">
        <v>0</v>
      </c>
    </row>
    <row r="46" spans="1:24" ht="16.5">
      <c r="A46" s="1">
        <v>43</v>
      </c>
      <c r="B46" s="61">
        <v>230</v>
      </c>
      <c r="C46" s="39" t="s">
        <v>1050</v>
      </c>
      <c r="D46" s="3">
        <v>3007</v>
      </c>
      <c r="E46" s="3">
        <v>1753</v>
      </c>
      <c r="F46" s="3">
        <v>1254</v>
      </c>
      <c r="G46" s="3">
        <v>0</v>
      </c>
      <c r="H46" s="3">
        <v>2046</v>
      </c>
      <c r="I46" s="3">
        <v>3784</v>
      </c>
      <c r="J46" s="3">
        <v>420</v>
      </c>
      <c r="K46" s="3">
        <v>541</v>
      </c>
      <c r="L46" s="10" t="s">
        <v>1375</v>
      </c>
      <c r="M46" s="40">
        <f t="shared" si="1"/>
        <v>606850</v>
      </c>
      <c r="N46" s="40">
        <f t="shared" si="2"/>
        <v>309150</v>
      </c>
      <c r="O46" s="11">
        <v>0</v>
      </c>
      <c r="P46" s="11">
        <f t="shared" si="0"/>
        <v>0</v>
      </c>
      <c r="Q46" s="11">
        <f t="shared" si="0"/>
        <v>0</v>
      </c>
      <c r="R46" s="12">
        <f t="shared" si="3"/>
        <v>309150</v>
      </c>
      <c r="S46" s="12">
        <v>624000</v>
      </c>
      <c r="T46" s="13">
        <f t="shared" si="4"/>
        <v>60685</v>
      </c>
      <c r="U46" s="13">
        <v>0</v>
      </c>
      <c r="V46" s="14">
        <f t="shared" si="5"/>
        <v>60685</v>
      </c>
      <c r="W46" s="12">
        <f t="shared" si="6"/>
        <v>248465</v>
      </c>
      <c r="X46" s="13">
        <v>0</v>
      </c>
    </row>
    <row r="47" spans="1:24" ht="16.5">
      <c r="A47" s="1">
        <v>44</v>
      </c>
      <c r="B47" s="61">
        <v>233</v>
      </c>
      <c r="C47" s="39" t="s">
        <v>1164</v>
      </c>
      <c r="D47" s="3">
        <v>47</v>
      </c>
      <c r="E47" s="3">
        <v>25</v>
      </c>
      <c r="F47" s="3">
        <v>22</v>
      </c>
      <c r="G47" s="3">
        <v>0</v>
      </c>
      <c r="H47" s="3">
        <v>16</v>
      </c>
      <c r="I47" s="3">
        <v>109</v>
      </c>
      <c r="J47" s="3">
        <v>4</v>
      </c>
      <c r="K47" s="3">
        <v>11</v>
      </c>
      <c r="L47" s="10" t="s">
        <v>1376</v>
      </c>
      <c r="M47" s="40">
        <f t="shared" si="1"/>
        <v>8650</v>
      </c>
      <c r="N47" s="40">
        <f t="shared" si="2"/>
        <v>3100</v>
      </c>
      <c r="O47" s="11">
        <v>0</v>
      </c>
      <c r="P47" s="11">
        <f t="shared" si="0"/>
        <v>0</v>
      </c>
      <c r="Q47" s="11">
        <f t="shared" si="0"/>
        <v>0</v>
      </c>
      <c r="R47" s="12">
        <f t="shared" si="3"/>
        <v>3100</v>
      </c>
      <c r="S47" s="12">
        <v>11000</v>
      </c>
      <c r="T47" s="13">
        <f t="shared" si="4"/>
        <v>865</v>
      </c>
      <c r="U47" s="13">
        <v>0</v>
      </c>
      <c r="V47" s="14">
        <f t="shared" si="5"/>
        <v>865</v>
      </c>
      <c r="W47" s="12">
        <f t="shared" si="6"/>
        <v>2235</v>
      </c>
      <c r="X47" s="13">
        <v>0</v>
      </c>
    </row>
    <row r="48" spans="1:24" ht="16.5">
      <c r="A48" s="1">
        <v>45</v>
      </c>
      <c r="B48" s="61">
        <v>240</v>
      </c>
      <c r="C48" s="39" t="s">
        <v>1191</v>
      </c>
      <c r="D48" s="3">
        <v>2207</v>
      </c>
      <c r="E48" s="3">
        <v>1883</v>
      </c>
      <c r="F48" s="3">
        <v>324</v>
      </c>
      <c r="G48" s="3">
        <v>0</v>
      </c>
      <c r="H48" s="3">
        <v>6802</v>
      </c>
      <c r="I48" s="3">
        <v>953</v>
      </c>
      <c r="J48" s="3">
        <v>1109</v>
      </c>
      <c r="K48" s="3">
        <v>1561</v>
      </c>
      <c r="L48" s="10" t="s">
        <v>1376</v>
      </c>
      <c r="M48" s="40">
        <f t="shared" si="1"/>
        <v>704700</v>
      </c>
      <c r="N48" s="40">
        <f t="shared" si="2"/>
        <v>243850</v>
      </c>
      <c r="O48" s="11">
        <v>0</v>
      </c>
      <c r="P48" s="11">
        <f t="shared" si="0"/>
        <v>0</v>
      </c>
      <c r="Q48" s="11">
        <f t="shared" si="0"/>
        <v>0</v>
      </c>
      <c r="R48" s="12">
        <f t="shared" si="3"/>
        <v>243850</v>
      </c>
      <c r="S48" s="12">
        <v>395000</v>
      </c>
      <c r="T48" s="13">
        <f t="shared" si="4"/>
        <v>70470</v>
      </c>
      <c r="U48" s="13">
        <v>0</v>
      </c>
      <c r="V48" s="14">
        <f t="shared" si="5"/>
        <v>70470</v>
      </c>
      <c r="W48" s="12">
        <f t="shared" si="6"/>
        <v>173380</v>
      </c>
      <c r="X48" s="13">
        <v>0</v>
      </c>
    </row>
    <row r="49" spans="1:24" ht="16.5">
      <c r="A49" s="1">
        <v>46</v>
      </c>
      <c r="B49" s="61">
        <v>241</v>
      </c>
      <c r="C49" s="39" t="s">
        <v>1192</v>
      </c>
      <c r="D49" s="3">
        <v>5</v>
      </c>
      <c r="E49" s="3">
        <v>4</v>
      </c>
      <c r="F49" s="3">
        <v>1</v>
      </c>
      <c r="G49" s="3">
        <v>0</v>
      </c>
      <c r="H49" s="3">
        <v>8</v>
      </c>
      <c r="I49" s="3">
        <v>15</v>
      </c>
      <c r="J49" s="3">
        <v>0</v>
      </c>
      <c r="K49" s="3">
        <v>4</v>
      </c>
      <c r="L49" s="10" t="s">
        <v>1375</v>
      </c>
      <c r="M49" s="40">
        <f t="shared" si="1"/>
        <v>1850</v>
      </c>
      <c r="N49" s="40">
        <f t="shared" si="2"/>
        <v>700</v>
      </c>
      <c r="O49" s="11">
        <v>0</v>
      </c>
      <c r="P49" s="11">
        <f t="shared" si="0"/>
        <v>0</v>
      </c>
      <c r="Q49" s="11">
        <f t="shared" si="0"/>
        <v>0</v>
      </c>
      <c r="R49" s="12">
        <f t="shared" si="3"/>
        <v>700</v>
      </c>
      <c r="S49" s="12">
        <v>1000</v>
      </c>
      <c r="T49" s="13">
        <f t="shared" si="4"/>
        <v>185</v>
      </c>
      <c r="U49" s="13">
        <v>0</v>
      </c>
      <c r="V49" s="14">
        <f t="shared" si="5"/>
        <v>185</v>
      </c>
      <c r="W49" s="12">
        <f t="shared" si="6"/>
        <v>515</v>
      </c>
      <c r="X49" s="13">
        <v>0</v>
      </c>
    </row>
    <row r="50" spans="1:24" ht="16.5">
      <c r="A50" s="1">
        <v>47</v>
      </c>
      <c r="B50" s="61">
        <v>243</v>
      </c>
      <c r="C50" s="39" t="s">
        <v>1209</v>
      </c>
      <c r="D50" s="3">
        <v>42003</v>
      </c>
      <c r="E50" s="3">
        <v>34484</v>
      </c>
      <c r="F50" s="3">
        <v>7519</v>
      </c>
      <c r="G50" s="3">
        <v>20368</v>
      </c>
      <c r="H50" s="3">
        <v>55432</v>
      </c>
      <c r="I50" s="3">
        <v>107149</v>
      </c>
      <c r="J50" s="3">
        <v>10857</v>
      </c>
      <c r="K50" s="3">
        <v>16274</v>
      </c>
      <c r="L50" s="10" t="s">
        <v>1376</v>
      </c>
      <c r="M50" s="40">
        <f t="shared" si="1"/>
        <v>11644250</v>
      </c>
      <c r="N50" s="40">
        <f t="shared" si="2"/>
        <v>3456700</v>
      </c>
      <c r="O50" s="11">
        <v>0</v>
      </c>
      <c r="P50" s="11">
        <f t="shared" si="0"/>
        <v>0</v>
      </c>
      <c r="Q50" s="11">
        <f t="shared" si="0"/>
        <v>0</v>
      </c>
      <c r="R50" s="12">
        <f t="shared" si="3"/>
        <v>3456700</v>
      </c>
      <c r="S50" s="12">
        <v>3488000</v>
      </c>
      <c r="T50" s="13">
        <f t="shared" si="4"/>
        <v>1164425</v>
      </c>
      <c r="U50" s="13">
        <v>0</v>
      </c>
      <c r="V50" s="14">
        <f t="shared" si="5"/>
        <v>1164425</v>
      </c>
      <c r="W50" s="12">
        <f t="shared" si="6"/>
        <v>2292275</v>
      </c>
      <c r="X50" s="13">
        <v>0</v>
      </c>
    </row>
    <row r="51" spans="1:24" ht="16.5">
      <c r="A51" s="1">
        <v>48</v>
      </c>
      <c r="B51" s="61">
        <v>247</v>
      </c>
      <c r="C51" s="39" t="s">
        <v>1288</v>
      </c>
      <c r="D51" s="3">
        <v>6192</v>
      </c>
      <c r="E51" s="3">
        <v>6192</v>
      </c>
      <c r="F51" s="3">
        <v>0</v>
      </c>
      <c r="G51" s="3">
        <v>6192</v>
      </c>
      <c r="H51" s="3">
        <v>0</v>
      </c>
      <c r="I51" s="3">
        <v>1681</v>
      </c>
      <c r="J51" s="3">
        <v>0</v>
      </c>
      <c r="K51" s="3">
        <v>0</v>
      </c>
      <c r="L51" s="10" t="s">
        <v>1376</v>
      </c>
      <c r="M51" s="40">
        <f t="shared" si="1"/>
        <v>393650</v>
      </c>
      <c r="N51" s="40">
        <f t="shared" si="2"/>
        <v>309600</v>
      </c>
      <c r="O51" s="11">
        <v>0</v>
      </c>
      <c r="P51" s="11">
        <f t="shared" si="0"/>
        <v>0</v>
      </c>
      <c r="Q51" s="11">
        <f t="shared" si="0"/>
        <v>0</v>
      </c>
      <c r="R51" s="12">
        <f t="shared" si="3"/>
        <v>309600</v>
      </c>
      <c r="S51" s="12">
        <v>278000</v>
      </c>
      <c r="T51" s="13">
        <f t="shared" si="4"/>
        <v>39365</v>
      </c>
      <c r="U51" s="13">
        <v>0</v>
      </c>
      <c r="V51" s="14">
        <f t="shared" si="5"/>
        <v>39365</v>
      </c>
      <c r="W51" s="12">
        <f t="shared" si="6"/>
        <v>270235</v>
      </c>
      <c r="X51" s="13">
        <v>0</v>
      </c>
    </row>
    <row r="52" spans="1:24" ht="16.5">
      <c r="A52" s="1">
        <v>49</v>
      </c>
      <c r="B52" s="61">
        <v>250</v>
      </c>
      <c r="C52" s="39" t="s">
        <v>1315</v>
      </c>
      <c r="D52" s="3">
        <v>25258</v>
      </c>
      <c r="E52" s="3">
        <v>22941</v>
      </c>
      <c r="F52" s="3">
        <v>2317</v>
      </c>
      <c r="G52" s="3">
        <v>0</v>
      </c>
      <c r="H52" s="3">
        <v>83093</v>
      </c>
      <c r="I52" s="3">
        <v>110904</v>
      </c>
      <c r="J52" s="3">
        <v>38519</v>
      </c>
      <c r="K52" s="3">
        <v>15840</v>
      </c>
      <c r="L52" s="10" t="s">
        <v>1375</v>
      </c>
      <c r="M52" s="40">
        <f t="shared" si="1"/>
        <v>15233250</v>
      </c>
      <c r="N52" s="40">
        <f t="shared" si="2"/>
        <v>6814650</v>
      </c>
      <c r="O52" s="11">
        <v>0</v>
      </c>
      <c r="P52" s="11">
        <f t="shared" si="0"/>
        <v>0</v>
      </c>
      <c r="Q52" s="11">
        <f t="shared" si="0"/>
        <v>0</v>
      </c>
      <c r="R52" s="12">
        <f t="shared" si="3"/>
        <v>6814650</v>
      </c>
      <c r="S52" s="12">
        <v>8764000</v>
      </c>
      <c r="T52" s="13">
        <f t="shared" si="4"/>
        <v>1523325</v>
      </c>
      <c r="U52" s="13">
        <v>0</v>
      </c>
      <c r="V52" s="14">
        <f t="shared" si="5"/>
        <v>1523325</v>
      </c>
      <c r="W52" s="12">
        <f t="shared" si="6"/>
        <v>5291325</v>
      </c>
      <c r="X52" s="13">
        <v>0</v>
      </c>
    </row>
    <row r="53" spans="1:24" ht="16.5">
      <c r="A53" s="1">
        <v>50</v>
      </c>
      <c r="B53" s="61">
        <v>513</v>
      </c>
      <c r="C53" s="39" t="s">
        <v>700</v>
      </c>
      <c r="D53" s="3">
        <v>4034</v>
      </c>
      <c r="E53" s="3">
        <v>2548</v>
      </c>
      <c r="F53" s="3">
        <v>1486</v>
      </c>
      <c r="G53" s="3">
        <v>91</v>
      </c>
      <c r="H53" s="3">
        <v>14069</v>
      </c>
      <c r="I53" s="3">
        <v>12926</v>
      </c>
      <c r="J53" s="3">
        <v>3284</v>
      </c>
      <c r="K53" s="3">
        <v>3988</v>
      </c>
      <c r="L53" s="10" t="s">
        <v>1375</v>
      </c>
      <c r="M53" s="40">
        <f t="shared" si="1"/>
        <v>2329200</v>
      </c>
      <c r="N53" s="40">
        <f t="shared" si="2"/>
        <v>1003200</v>
      </c>
      <c r="O53" s="11">
        <v>0</v>
      </c>
      <c r="P53" s="11">
        <f t="shared" si="0"/>
        <v>0</v>
      </c>
      <c r="Q53" s="11">
        <f t="shared" si="0"/>
        <v>0</v>
      </c>
      <c r="R53" s="12">
        <f t="shared" si="3"/>
        <v>1003200</v>
      </c>
      <c r="S53" s="12">
        <v>1124000</v>
      </c>
      <c r="T53" s="13">
        <f t="shared" si="4"/>
        <v>232920</v>
      </c>
      <c r="U53" s="13">
        <v>0</v>
      </c>
      <c r="V53" s="14">
        <f t="shared" si="5"/>
        <v>232920</v>
      </c>
      <c r="W53" s="12">
        <f t="shared" si="6"/>
        <v>770280</v>
      </c>
      <c r="X53" s="13">
        <v>0</v>
      </c>
    </row>
    <row r="54" spans="1:24" ht="16.5">
      <c r="A54" s="1">
        <v>51</v>
      </c>
      <c r="B54" s="61">
        <v>514</v>
      </c>
      <c r="C54" s="39" t="s">
        <v>702</v>
      </c>
      <c r="D54" s="3">
        <v>7851</v>
      </c>
      <c r="E54" s="3">
        <v>5482</v>
      </c>
      <c r="F54" s="3">
        <v>2369</v>
      </c>
      <c r="G54" s="3">
        <v>0</v>
      </c>
      <c r="H54" s="3">
        <v>14559</v>
      </c>
      <c r="I54" s="3">
        <v>15305</v>
      </c>
      <c r="J54" s="3">
        <v>3783</v>
      </c>
      <c r="K54" s="3">
        <v>4390</v>
      </c>
      <c r="L54" s="10" t="s">
        <v>1376</v>
      </c>
      <c r="M54" s="40">
        <f t="shared" si="1"/>
        <v>2205050</v>
      </c>
      <c r="N54" s="40">
        <f t="shared" si="2"/>
        <v>801200</v>
      </c>
      <c r="O54" s="11">
        <v>0</v>
      </c>
      <c r="P54" s="11">
        <f t="shared" si="0"/>
        <v>0</v>
      </c>
      <c r="Q54" s="11">
        <f t="shared" si="0"/>
        <v>0</v>
      </c>
      <c r="R54" s="12">
        <f t="shared" si="3"/>
        <v>801200</v>
      </c>
      <c r="S54" s="12">
        <v>607000</v>
      </c>
      <c r="T54" s="13">
        <f t="shared" si="4"/>
        <v>220505</v>
      </c>
      <c r="U54" s="13">
        <v>0</v>
      </c>
      <c r="V54" s="14">
        <f t="shared" si="5"/>
        <v>220505</v>
      </c>
      <c r="W54" s="12">
        <f t="shared" si="6"/>
        <v>580695</v>
      </c>
      <c r="X54" s="13">
        <v>0</v>
      </c>
    </row>
    <row r="55" spans="1:24" ht="16.5">
      <c r="A55" s="1">
        <v>52</v>
      </c>
      <c r="B55" s="61">
        <v>516</v>
      </c>
      <c r="C55" s="39" t="s">
        <v>704</v>
      </c>
      <c r="D55" s="3">
        <v>341</v>
      </c>
      <c r="E55" s="3">
        <v>89</v>
      </c>
      <c r="F55" s="3">
        <v>252</v>
      </c>
      <c r="G55" s="3">
        <v>0</v>
      </c>
      <c r="H55" s="3">
        <v>24</v>
      </c>
      <c r="I55" s="3">
        <v>172</v>
      </c>
      <c r="J55" s="3">
        <v>0</v>
      </c>
      <c r="K55" s="3">
        <v>4</v>
      </c>
      <c r="L55" s="10" t="s">
        <v>1375</v>
      </c>
      <c r="M55" s="40">
        <f t="shared" si="1"/>
        <v>40650</v>
      </c>
      <c r="N55" s="40">
        <f t="shared" si="2"/>
        <v>30050</v>
      </c>
      <c r="O55" s="11">
        <v>0</v>
      </c>
      <c r="P55" s="11">
        <f t="shared" si="0"/>
        <v>0</v>
      </c>
      <c r="Q55" s="11">
        <f t="shared" si="0"/>
        <v>0</v>
      </c>
      <c r="R55" s="12">
        <f t="shared" si="3"/>
        <v>30050</v>
      </c>
      <c r="S55" s="12">
        <v>106000</v>
      </c>
      <c r="T55" s="13">
        <f t="shared" si="4"/>
        <v>4065</v>
      </c>
      <c r="U55" s="13">
        <v>0</v>
      </c>
      <c r="V55" s="14">
        <f t="shared" si="5"/>
        <v>4065</v>
      </c>
      <c r="W55" s="12">
        <f t="shared" si="6"/>
        <v>25985</v>
      </c>
      <c r="X55" s="13">
        <v>0</v>
      </c>
    </row>
    <row r="56" spans="1:24" ht="16.5">
      <c r="A56" s="1">
        <v>53</v>
      </c>
      <c r="B56" s="61">
        <v>518</v>
      </c>
      <c r="C56" s="39" t="s">
        <v>1341</v>
      </c>
      <c r="D56" s="3">
        <v>0</v>
      </c>
      <c r="E56" s="3">
        <v>0</v>
      </c>
      <c r="F56" s="3">
        <v>0</v>
      </c>
      <c r="G56" s="3">
        <v>0</v>
      </c>
      <c r="H56" s="3">
        <v>1</v>
      </c>
      <c r="I56" s="3">
        <v>0</v>
      </c>
      <c r="J56" s="3">
        <v>0</v>
      </c>
      <c r="K56" s="3">
        <v>0</v>
      </c>
      <c r="L56" s="10" t="s">
        <v>1376</v>
      </c>
      <c r="M56" s="40">
        <f t="shared" si="1"/>
        <v>100</v>
      </c>
      <c r="N56" s="40">
        <f t="shared" si="2"/>
        <v>0</v>
      </c>
      <c r="O56" s="11">
        <v>0</v>
      </c>
      <c r="P56" s="11">
        <f t="shared" si="0"/>
        <v>0</v>
      </c>
      <c r="Q56" s="11">
        <f t="shared" si="0"/>
        <v>0</v>
      </c>
      <c r="R56" s="12">
        <f t="shared" si="3"/>
        <v>0</v>
      </c>
      <c r="S56" s="12">
        <v>0</v>
      </c>
      <c r="T56" s="13">
        <f t="shared" si="4"/>
        <v>0</v>
      </c>
      <c r="U56" s="13">
        <v>0</v>
      </c>
      <c r="V56" s="14">
        <f t="shared" si="5"/>
        <v>0</v>
      </c>
      <c r="W56" s="12">
        <f t="shared" si="6"/>
        <v>0</v>
      </c>
      <c r="X56" s="13">
        <v>0</v>
      </c>
    </row>
    <row r="57" spans="1:24" ht="16.5">
      <c r="A57" s="1">
        <v>54</v>
      </c>
      <c r="B57" s="61">
        <v>519</v>
      </c>
      <c r="C57" s="39" t="s">
        <v>706</v>
      </c>
      <c r="D57" s="3">
        <v>597</v>
      </c>
      <c r="E57" s="3">
        <v>253</v>
      </c>
      <c r="F57" s="3">
        <v>344</v>
      </c>
      <c r="G57" s="3">
        <v>0</v>
      </c>
      <c r="H57" s="3">
        <v>237</v>
      </c>
      <c r="I57" s="3">
        <v>553</v>
      </c>
      <c r="J57" s="3">
        <v>51</v>
      </c>
      <c r="K57" s="3">
        <v>75</v>
      </c>
      <c r="L57" s="10" t="s">
        <v>1375</v>
      </c>
      <c r="M57" s="40">
        <f t="shared" si="1"/>
        <v>98400</v>
      </c>
      <c r="N57" s="40">
        <f t="shared" si="2"/>
        <v>59650</v>
      </c>
      <c r="O57" s="11">
        <v>0</v>
      </c>
      <c r="P57" s="11">
        <f t="shared" si="0"/>
        <v>0</v>
      </c>
      <c r="Q57" s="11">
        <f t="shared" si="0"/>
        <v>0</v>
      </c>
      <c r="R57" s="12">
        <f t="shared" si="3"/>
        <v>59650</v>
      </c>
      <c r="S57" s="12">
        <v>157000</v>
      </c>
      <c r="T57" s="13">
        <f t="shared" si="4"/>
        <v>9840</v>
      </c>
      <c r="U57" s="13">
        <v>0</v>
      </c>
      <c r="V57" s="14">
        <f t="shared" si="5"/>
        <v>9840</v>
      </c>
      <c r="W57" s="12">
        <f t="shared" si="6"/>
        <v>49810</v>
      </c>
      <c r="X57" s="13">
        <v>0</v>
      </c>
    </row>
    <row r="58" spans="1:24" ht="16.5">
      <c r="A58" s="1">
        <v>55</v>
      </c>
      <c r="B58" s="61">
        <v>604</v>
      </c>
      <c r="C58" s="39" t="s">
        <v>708</v>
      </c>
      <c r="D58" s="3">
        <v>7205</v>
      </c>
      <c r="E58" s="3">
        <v>4984</v>
      </c>
      <c r="F58" s="3">
        <v>2221</v>
      </c>
      <c r="G58" s="3">
        <v>0</v>
      </c>
      <c r="H58" s="3">
        <v>13675</v>
      </c>
      <c r="I58" s="3">
        <v>14972</v>
      </c>
      <c r="J58" s="3">
        <v>2932</v>
      </c>
      <c r="K58" s="3">
        <v>4685</v>
      </c>
      <c r="L58" s="10" t="s">
        <v>1375</v>
      </c>
      <c r="M58" s="40">
        <f t="shared" si="1"/>
        <v>2587400</v>
      </c>
      <c r="N58" s="40">
        <f t="shared" si="2"/>
        <v>1233000</v>
      </c>
      <c r="O58" s="11">
        <v>0</v>
      </c>
      <c r="P58" s="11">
        <f t="shared" si="0"/>
        <v>0</v>
      </c>
      <c r="Q58" s="11">
        <f t="shared" si="0"/>
        <v>0</v>
      </c>
      <c r="R58" s="12">
        <f t="shared" si="3"/>
        <v>1233000</v>
      </c>
      <c r="S58" s="12">
        <v>1146000</v>
      </c>
      <c r="T58" s="13">
        <f t="shared" si="4"/>
        <v>258740</v>
      </c>
      <c r="U58" s="13">
        <v>0</v>
      </c>
      <c r="V58" s="14">
        <f t="shared" si="5"/>
        <v>258740</v>
      </c>
      <c r="W58" s="12">
        <f t="shared" si="6"/>
        <v>974260</v>
      </c>
      <c r="X58" s="13">
        <v>0</v>
      </c>
    </row>
    <row r="59" spans="1:24" ht="16.5">
      <c r="A59" s="1">
        <v>56</v>
      </c>
      <c r="B59" s="61">
        <v>620</v>
      </c>
      <c r="C59" s="39" t="s">
        <v>710</v>
      </c>
      <c r="D59" s="3">
        <v>16737</v>
      </c>
      <c r="E59" s="3">
        <v>9960</v>
      </c>
      <c r="F59" s="3">
        <v>6777</v>
      </c>
      <c r="G59" s="3">
        <v>0</v>
      </c>
      <c r="H59" s="3">
        <v>26579</v>
      </c>
      <c r="I59" s="3">
        <v>16669</v>
      </c>
      <c r="J59" s="3">
        <v>9151</v>
      </c>
      <c r="K59" s="3">
        <v>7540</v>
      </c>
      <c r="L59" s="10" t="s">
        <v>1375</v>
      </c>
      <c r="M59" s="40">
        <f t="shared" si="1"/>
        <v>4667050</v>
      </c>
      <c r="N59" s="40">
        <f t="shared" si="2"/>
        <v>2844800</v>
      </c>
      <c r="O59" s="11">
        <v>0</v>
      </c>
      <c r="P59" s="11">
        <f t="shared" si="0"/>
        <v>0</v>
      </c>
      <c r="Q59" s="11">
        <f t="shared" si="0"/>
        <v>0</v>
      </c>
      <c r="R59" s="12">
        <f t="shared" si="3"/>
        <v>2844800</v>
      </c>
      <c r="S59" s="12">
        <v>2604000</v>
      </c>
      <c r="T59" s="13">
        <f t="shared" si="4"/>
        <v>466705</v>
      </c>
      <c r="U59" s="13">
        <v>0</v>
      </c>
      <c r="V59" s="14">
        <f t="shared" si="5"/>
        <v>466705</v>
      </c>
      <c r="W59" s="12">
        <f t="shared" si="6"/>
        <v>2378095</v>
      </c>
      <c r="X59" s="13">
        <v>0</v>
      </c>
    </row>
    <row r="60" spans="1:24" ht="16.5">
      <c r="A60" s="1">
        <v>57</v>
      </c>
      <c r="B60" s="61">
        <v>623</v>
      </c>
      <c r="C60" s="39" t="s">
        <v>712</v>
      </c>
      <c r="D60" s="3">
        <v>7040</v>
      </c>
      <c r="E60" s="3">
        <v>6005</v>
      </c>
      <c r="F60" s="3">
        <v>1035</v>
      </c>
      <c r="G60" s="3">
        <v>0</v>
      </c>
      <c r="H60" s="3">
        <v>17389</v>
      </c>
      <c r="I60" s="3">
        <v>23218</v>
      </c>
      <c r="J60" s="3">
        <v>5147</v>
      </c>
      <c r="K60" s="3">
        <v>6226</v>
      </c>
      <c r="L60" s="10" t="s">
        <v>1376</v>
      </c>
      <c r="M60" s="40">
        <f t="shared" si="1"/>
        <v>2683150</v>
      </c>
      <c r="N60" s="40">
        <f t="shared" si="2"/>
        <v>920650</v>
      </c>
      <c r="O60" s="11">
        <v>0</v>
      </c>
      <c r="P60" s="11">
        <f t="shared" si="0"/>
        <v>0</v>
      </c>
      <c r="Q60" s="11">
        <f t="shared" si="0"/>
        <v>0</v>
      </c>
      <c r="R60" s="12">
        <f t="shared" si="3"/>
        <v>920650</v>
      </c>
      <c r="S60" s="12">
        <v>1028000</v>
      </c>
      <c r="T60" s="13">
        <f t="shared" si="4"/>
        <v>268315</v>
      </c>
      <c r="U60" s="13">
        <v>0</v>
      </c>
      <c r="V60" s="14">
        <f t="shared" si="5"/>
        <v>268315</v>
      </c>
      <c r="W60" s="12">
        <f t="shared" si="6"/>
        <v>652335</v>
      </c>
      <c r="X60" s="13">
        <v>0</v>
      </c>
    </row>
    <row r="61" spans="1:24" ht="16.5">
      <c r="A61" s="1">
        <v>58</v>
      </c>
      <c r="B61" s="61">
        <v>628</v>
      </c>
      <c r="C61" s="39" t="s">
        <v>714</v>
      </c>
      <c r="D61" s="3">
        <v>8330</v>
      </c>
      <c r="E61" s="3">
        <v>4671</v>
      </c>
      <c r="F61" s="3">
        <v>3659</v>
      </c>
      <c r="G61" s="3">
        <v>0</v>
      </c>
      <c r="H61" s="3">
        <v>10169</v>
      </c>
      <c r="I61" s="3">
        <v>12044</v>
      </c>
      <c r="J61" s="3">
        <v>2104</v>
      </c>
      <c r="K61" s="3">
        <v>3411</v>
      </c>
      <c r="L61" s="10" t="s">
        <v>1376</v>
      </c>
      <c r="M61" s="40">
        <f t="shared" si="1"/>
        <v>1759850</v>
      </c>
      <c r="N61" s="40">
        <f t="shared" si="2"/>
        <v>692250</v>
      </c>
      <c r="O61" s="11">
        <v>0</v>
      </c>
      <c r="P61" s="11">
        <f t="shared" si="0"/>
        <v>0</v>
      </c>
      <c r="Q61" s="11">
        <f t="shared" si="0"/>
        <v>0</v>
      </c>
      <c r="R61" s="12">
        <f t="shared" si="3"/>
        <v>692250</v>
      </c>
      <c r="S61" s="12">
        <v>1850000</v>
      </c>
      <c r="T61" s="13">
        <f t="shared" si="4"/>
        <v>175985</v>
      </c>
      <c r="U61" s="13">
        <v>50000</v>
      </c>
      <c r="V61" s="14">
        <f t="shared" si="5"/>
        <v>225985</v>
      </c>
      <c r="W61" s="12">
        <f t="shared" si="6"/>
        <v>466265</v>
      </c>
      <c r="X61" s="13">
        <v>0</v>
      </c>
    </row>
    <row r="62" spans="1:24" ht="16.5">
      <c r="A62" s="1">
        <v>59</v>
      </c>
      <c r="B62" s="61">
        <v>629</v>
      </c>
      <c r="C62" s="39" t="s">
        <v>716</v>
      </c>
      <c r="D62" s="3">
        <v>1883</v>
      </c>
      <c r="E62" s="3">
        <v>1441</v>
      </c>
      <c r="F62" s="3">
        <v>442</v>
      </c>
      <c r="G62" s="3">
        <v>0</v>
      </c>
      <c r="H62" s="3">
        <v>4324</v>
      </c>
      <c r="I62" s="3">
        <v>4961</v>
      </c>
      <c r="J62" s="3">
        <v>746</v>
      </c>
      <c r="K62" s="3">
        <v>1558</v>
      </c>
      <c r="L62" s="10" t="s">
        <v>1375</v>
      </c>
      <c r="M62" s="40">
        <f t="shared" si="1"/>
        <v>796700</v>
      </c>
      <c r="N62" s="40">
        <f t="shared" si="2"/>
        <v>346650</v>
      </c>
      <c r="O62" s="11">
        <v>0</v>
      </c>
      <c r="P62" s="11">
        <f t="shared" si="0"/>
        <v>0</v>
      </c>
      <c r="Q62" s="11">
        <f t="shared" si="0"/>
        <v>0</v>
      </c>
      <c r="R62" s="12">
        <f t="shared" si="3"/>
        <v>346650</v>
      </c>
      <c r="S62" s="12">
        <v>222000</v>
      </c>
      <c r="T62" s="13">
        <f t="shared" si="4"/>
        <v>79670</v>
      </c>
      <c r="U62" s="13">
        <v>0</v>
      </c>
      <c r="V62" s="14">
        <f t="shared" si="5"/>
        <v>79670</v>
      </c>
      <c r="W62" s="12">
        <f t="shared" si="6"/>
        <v>266980</v>
      </c>
      <c r="X62" s="13">
        <v>0</v>
      </c>
    </row>
    <row r="63" spans="1:24" ht="16.5">
      <c r="A63" s="1">
        <v>60</v>
      </c>
      <c r="B63" s="61">
        <v>630</v>
      </c>
      <c r="C63" s="39" t="s">
        <v>717</v>
      </c>
      <c r="D63" s="3">
        <v>603</v>
      </c>
      <c r="E63" s="3">
        <v>334</v>
      </c>
      <c r="F63" s="3">
        <v>269</v>
      </c>
      <c r="G63" s="3">
        <v>0</v>
      </c>
      <c r="H63" s="3">
        <v>820</v>
      </c>
      <c r="I63" s="3">
        <v>1126</v>
      </c>
      <c r="J63" s="3">
        <v>280</v>
      </c>
      <c r="K63" s="3">
        <v>236</v>
      </c>
      <c r="L63" s="10" t="s">
        <v>1375</v>
      </c>
      <c r="M63" s="40">
        <f t="shared" si="1"/>
        <v>181900</v>
      </c>
      <c r="N63" s="40">
        <f t="shared" si="2"/>
        <v>95200</v>
      </c>
      <c r="O63" s="11">
        <v>0</v>
      </c>
      <c r="P63" s="11">
        <f t="shared" si="0"/>
        <v>0</v>
      </c>
      <c r="Q63" s="11">
        <f t="shared" si="0"/>
        <v>0</v>
      </c>
      <c r="R63" s="12">
        <f t="shared" si="3"/>
        <v>95200</v>
      </c>
      <c r="S63" s="12">
        <v>181000</v>
      </c>
      <c r="T63" s="13">
        <f t="shared" si="4"/>
        <v>18190</v>
      </c>
      <c r="U63" s="13">
        <v>0</v>
      </c>
      <c r="V63" s="14">
        <f t="shared" si="5"/>
        <v>18190</v>
      </c>
      <c r="W63" s="12">
        <f t="shared" si="6"/>
        <v>77010</v>
      </c>
      <c r="X63" s="13">
        <v>0</v>
      </c>
    </row>
    <row r="64" spans="1:24" ht="16.5">
      <c r="A64" s="1">
        <v>61</v>
      </c>
      <c r="B64" s="61">
        <v>631</v>
      </c>
      <c r="C64" s="39" t="s">
        <v>1175</v>
      </c>
      <c r="D64" s="3">
        <v>137</v>
      </c>
      <c r="E64" s="3">
        <v>59</v>
      </c>
      <c r="F64" s="3">
        <v>78</v>
      </c>
      <c r="G64" s="3">
        <v>0</v>
      </c>
      <c r="H64" s="3">
        <v>193</v>
      </c>
      <c r="I64" s="3">
        <v>173</v>
      </c>
      <c r="J64" s="3">
        <v>38</v>
      </c>
      <c r="K64" s="3">
        <v>48</v>
      </c>
      <c r="L64" s="10" t="s">
        <v>1375</v>
      </c>
      <c r="M64" s="40">
        <f t="shared" si="1"/>
        <v>38700</v>
      </c>
      <c r="N64" s="40">
        <f t="shared" si="2"/>
        <v>19350</v>
      </c>
      <c r="O64" s="11">
        <v>0</v>
      </c>
      <c r="P64" s="11">
        <f t="shared" si="0"/>
        <v>0</v>
      </c>
      <c r="Q64" s="11">
        <f t="shared" si="0"/>
        <v>0</v>
      </c>
      <c r="R64" s="12">
        <f t="shared" si="3"/>
        <v>19350</v>
      </c>
      <c r="S64" s="12">
        <v>33000</v>
      </c>
      <c r="T64" s="13">
        <f t="shared" si="4"/>
        <v>3870</v>
      </c>
      <c r="U64" s="13">
        <v>0</v>
      </c>
      <c r="V64" s="14">
        <f t="shared" si="5"/>
        <v>3870</v>
      </c>
      <c r="W64" s="12">
        <f t="shared" si="6"/>
        <v>15480</v>
      </c>
      <c r="X64" s="13">
        <v>0</v>
      </c>
    </row>
    <row r="65" spans="1:24" ht="16.5">
      <c r="A65" s="1">
        <v>62</v>
      </c>
      <c r="B65" s="61">
        <v>632</v>
      </c>
      <c r="C65" s="39" t="s">
        <v>718</v>
      </c>
      <c r="D65" s="3">
        <v>4029</v>
      </c>
      <c r="E65" s="3">
        <v>2639</v>
      </c>
      <c r="F65" s="3">
        <v>1390</v>
      </c>
      <c r="G65" s="3">
        <v>0</v>
      </c>
      <c r="H65" s="3">
        <v>6079</v>
      </c>
      <c r="I65" s="3">
        <v>8878</v>
      </c>
      <c r="J65" s="3">
        <v>1252</v>
      </c>
      <c r="K65" s="3">
        <v>2173</v>
      </c>
      <c r="L65" s="10" t="s">
        <v>1376</v>
      </c>
      <c r="M65" s="40">
        <f t="shared" si="1"/>
        <v>1082000</v>
      </c>
      <c r="N65" s="40">
        <f t="shared" si="2"/>
        <v>372700</v>
      </c>
      <c r="O65" s="11">
        <v>0</v>
      </c>
      <c r="P65" s="11">
        <f t="shared" si="0"/>
        <v>0</v>
      </c>
      <c r="Q65" s="11">
        <f t="shared" si="0"/>
        <v>0</v>
      </c>
      <c r="R65" s="12">
        <f t="shared" si="3"/>
        <v>372700</v>
      </c>
      <c r="S65" s="12">
        <v>731000</v>
      </c>
      <c r="T65" s="13">
        <f t="shared" si="4"/>
        <v>108200</v>
      </c>
      <c r="U65" s="13">
        <v>0</v>
      </c>
      <c r="V65" s="14">
        <f t="shared" si="5"/>
        <v>108200</v>
      </c>
      <c r="W65" s="12">
        <f t="shared" si="6"/>
        <v>264500</v>
      </c>
      <c r="X65" s="13">
        <v>0</v>
      </c>
    </row>
    <row r="66" spans="1:24" ht="16.5">
      <c r="A66" s="1">
        <v>63</v>
      </c>
      <c r="B66" s="61">
        <v>633</v>
      </c>
      <c r="C66" s="39" t="s">
        <v>720</v>
      </c>
      <c r="D66" s="3">
        <v>1014</v>
      </c>
      <c r="E66" s="3">
        <v>640</v>
      </c>
      <c r="F66" s="3">
        <v>374</v>
      </c>
      <c r="G66" s="3">
        <v>0</v>
      </c>
      <c r="H66" s="3">
        <v>2194</v>
      </c>
      <c r="I66" s="3">
        <v>2624</v>
      </c>
      <c r="J66" s="3">
        <v>425</v>
      </c>
      <c r="K66" s="3">
        <v>782</v>
      </c>
      <c r="L66" s="10" t="s">
        <v>1375</v>
      </c>
      <c r="M66" s="40">
        <f t="shared" si="1"/>
        <v>420000</v>
      </c>
      <c r="N66" s="40">
        <f t="shared" si="2"/>
        <v>190100</v>
      </c>
      <c r="O66" s="11">
        <v>0</v>
      </c>
      <c r="P66" s="11">
        <f t="shared" si="0"/>
        <v>0</v>
      </c>
      <c r="Q66" s="11">
        <f t="shared" si="0"/>
        <v>0</v>
      </c>
      <c r="R66" s="12">
        <f t="shared" si="3"/>
        <v>190100</v>
      </c>
      <c r="S66" s="12">
        <v>210000</v>
      </c>
      <c r="T66" s="13">
        <f t="shared" si="4"/>
        <v>42000</v>
      </c>
      <c r="U66" s="13">
        <v>0</v>
      </c>
      <c r="V66" s="14">
        <f t="shared" si="5"/>
        <v>42000</v>
      </c>
      <c r="W66" s="12">
        <f t="shared" si="6"/>
        <v>148100</v>
      </c>
      <c r="X66" s="13">
        <v>0</v>
      </c>
    </row>
    <row r="67" spans="1:24" ht="16.5">
      <c r="A67" s="1">
        <v>64</v>
      </c>
      <c r="B67" s="61">
        <v>634</v>
      </c>
      <c r="C67" s="39" t="s">
        <v>722</v>
      </c>
      <c r="D67" s="3">
        <v>2732</v>
      </c>
      <c r="E67" s="3">
        <v>1900</v>
      </c>
      <c r="F67" s="3">
        <v>832</v>
      </c>
      <c r="G67" s="3">
        <v>0</v>
      </c>
      <c r="H67" s="3">
        <v>5387</v>
      </c>
      <c r="I67" s="3">
        <v>6956</v>
      </c>
      <c r="J67" s="3">
        <v>1165</v>
      </c>
      <c r="K67" s="3">
        <v>1958</v>
      </c>
      <c r="L67" s="10" t="s">
        <v>1376</v>
      </c>
      <c r="M67" s="40">
        <f t="shared" si="1"/>
        <v>866950</v>
      </c>
      <c r="N67" s="40">
        <f t="shared" si="2"/>
        <v>292750</v>
      </c>
      <c r="O67" s="11">
        <v>0</v>
      </c>
      <c r="P67" s="11">
        <f t="shared" si="0"/>
        <v>0</v>
      </c>
      <c r="Q67" s="11">
        <f t="shared" si="0"/>
        <v>0</v>
      </c>
      <c r="R67" s="12">
        <f t="shared" si="3"/>
        <v>292750</v>
      </c>
      <c r="S67" s="12">
        <v>507000</v>
      </c>
      <c r="T67" s="13">
        <f t="shared" si="4"/>
        <v>86695</v>
      </c>
      <c r="U67" s="13">
        <v>0</v>
      </c>
      <c r="V67" s="14">
        <f t="shared" si="5"/>
        <v>86695</v>
      </c>
      <c r="W67" s="12">
        <f t="shared" si="6"/>
        <v>206055</v>
      </c>
      <c r="X67" s="13">
        <v>0</v>
      </c>
    </row>
    <row r="68" spans="1:24" ht="16.5">
      <c r="A68" s="1">
        <v>65</v>
      </c>
      <c r="B68" s="61">
        <v>635</v>
      </c>
      <c r="C68" s="39" t="s">
        <v>723</v>
      </c>
      <c r="D68" s="3">
        <v>15842</v>
      </c>
      <c r="E68" s="3">
        <v>9957</v>
      </c>
      <c r="F68" s="3">
        <v>5885</v>
      </c>
      <c r="G68" s="3">
        <v>1</v>
      </c>
      <c r="H68" s="3">
        <v>27007</v>
      </c>
      <c r="I68" s="3">
        <v>38838</v>
      </c>
      <c r="J68" s="3">
        <v>6283</v>
      </c>
      <c r="K68" s="3">
        <v>9557</v>
      </c>
      <c r="L68" s="10" t="s">
        <v>1375</v>
      </c>
      <c r="M68" s="40">
        <f t="shared" si="1"/>
        <v>5728950</v>
      </c>
      <c r="N68" s="40">
        <f t="shared" si="2"/>
        <v>2670350</v>
      </c>
      <c r="O68" s="11">
        <v>0</v>
      </c>
      <c r="P68" s="11">
        <f t="shared" ref="P68:Q131" si="7">IF(O68&gt;0.1*N68,0.1*N68,O68)</f>
        <v>0</v>
      </c>
      <c r="Q68" s="11">
        <f t="shared" si="7"/>
        <v>0</v>
      </c>
      <c r="R68" s="12">
        <f t="shared" si="3"/>
        <v>2670350</v>
      </c>
      <c r="S68" s="12">
        <v>3539000</v>
      </c>
      <c r="T68" s="13">
        <f t="shared" si="4"/>
        <v>572895</v>
      </c>
      <c r="U68" s="13">
        <v>0</v>
      </c>
      <c r="V68" s="14">
        <f t="shared" si="5"/>
        <v>572895</v>
      </c>
      <c r="W68" s="12">
        <f t="shared" si="6"/>
        <v>2097455</v>
      </c>
      <c r="X68" s="13">
        <v>0</v>
      </c>
    </row>
    <row r="69" spans="1:24" ht="16.5">
      <c r="A69" s="1">
        <v>66</v>
      </c>
      <c r="B69" s="61">
        <v>636</v>
      </c>
      <c r="C69" s="39" t="s">
        <v>724</v>
      </c>
      <c r="D69" s="3">
        <v>19986</v>
      </c>
      <c r="E69" s="3">
        <v>13691</v>
      </c>
      <c r="F69" s="3">
        <v>6295</v>
      </c>
      <c r="G69" s="3">
        <v>0</v>
      </c>
      <c r="H69" s="3">
        <v>38489</v>
      </c>
      <c r="I69" s="3">
        <v>49251</v>
      </c>
      <c r="J69" s="3">
        <v>9339</v>
      </c>
      <c r="K69" s="3">
        <v>12778</v>
      </c>
      <c r="L69" s="10" t="s">
        <v>1375</v>
      </c>
      <c r="M69" s="40">
        <f t="shared" ref="M69:M132" si="8">IF(L69="Yes",((50*E69)+100*(F69+J69+K69)),(50*(E69+F69+J69+K69)))+(100*(H69-(J69+K69))+(50*I69))</f>
        <v>7625500</v>
      </c>
      <c r="N69" s="40">
        <f t="shared" ref="N69:N132" si="9">IF(L69="Yes",((50*E69)+100*(F69+J69+K69)),(50*(E69+F69+J69+K69)))</f>
        <v>3525750</v>
      </c>
      <c r="O69" s="11">
        <v>0</v>
      </c>
      <c r="P69" s="11">
        <f t="shared" si="7"/>
        <v>0</v>
      </c>
      <c r="Q69" s="11">
        <f t="shared" si="7"/>
        <v>0</v>
      </c>
      <c r="R69" s="12">
        <f t="shared" ref="R69:R132" si="10">N69-P69</f>
        <v>3525750</v>
      </c>
      <c r="S69" s="12">
        <v>5139000</v>
      </c>
      <c r="T69" s="13">
        <f t="shared" ref="T69:T132" si="11">IF(S69&gt;0.1*M69,0.1*M69,S69)</f>
        <v>762550</v>
      </c>
      <c r="U69" s="13">
        <v>0</v>
      </c>
      <c r="V69" s="14">
        <f t="shared" ref="V69:V132" si="12">SUM(T69:U69)</f>
        <v>762550</v>
      </c>
      <c r="W69" s="12">
        <f t="shared" ref="W69:W132" si="13">R69-V69</f>
        <v>2763200</v>
      </c>
      <c r="X69" s="13">
        <v>0</v>
      </c>
    </row>
    <row r="70" spans="1:24" ht="16.5">
      <c r="A70" s="1">
        <v>67</v>
      </c>
      <c r="B70" s="61">
        <v>637</v>
      </c>
      <c r="C70" s="39" t="s">
        <v>726</v>
      </c>
      <c r="D70" s="3">
        <v>1476</v>
      </c>
      <c r="E70" s="3">
        <v>1030</v>
      </c>
      <c r="F70" s="3">
        <v>446</v>
      </c>
      <c r="G70" s="3">
        <v>0</v>
      </c>
      <c r="H70" s="3">
        <v>3301</v>
      </c>
      <c r="I70" s="3">
        <v>4172</v>
      </c>
      <c r="J70" s="3">
        <v>837</v>
      </c>
      <c r="K70" s="3">
        <v>1105</v>
      </c>
      <c r="L70" s="10" t="s">
        <v>1375</v>
      </c>
      <c r="M70" s="40">
        <f t="shared" si="8"/>
        <v>634800</v>
      </c>
      <c r="N70" s="40">
        <f t="shared" si="9"/>
        <v>290300</v>
      </c>
      <c r="O70" s="11">
        <v>0</v>
      </c>
      <c r="P70" s="11">
        <f t="shared" si="7"/>
        <v>0</v>
      </c>
      <c r="Q70" s="11">
        <f t="shared" si="7"/>
        <v>0</v>
      </c>
      <c r="R70" s="12">
        <f t="shared" si="10"/>
        <v>290300</v>
      </c>
      <c r="S70" s="12">
        <v>364000</v>
      </c>
      <c r="T70" s="13">
        <f t="shared" si="11"/>
        <v>63480</v>
      </c>
      <c r="U70" s="13">
        <v>0</v>
      </c>
      <c r="V70" s="14">
        <f t="shared" si="12"/>
        <v>63480</v>
      </c>
      <c r="W70" s="12">
        <f t="shared" si="13"/>
        <v>226820</v>
      </c>
      <c r="X70" s="13">
        <v>0</v>
      </c>
    </row>
    <row r="71" spans="1:24" ht="16.5">
      <c r="A71" s="1">
        <v>68</v>
      </c>
      <c r="B71" s="61">
        <v>638</v>
      </c>
      <c r="C71" s="39" t="s">
        <v>727</v>
      </c>
      <c r="D71" s="3">
        <v>11308</v>
      </c>
      <c r="E71" s="3">
        <v>6251</v>
      </c>
      <c r="F71" s="3">
        <v>5057</v>
      </c>
      <c r="G71" s="3">
        <v>0</v>
      </c>
      <c r="H71" s="3">
        <v>16620</v>
      </c>
      <c r="I71" s="3">
        <v>26404</v>
      </c>
      <c r="J71" s="3">
        <v>4003</v>
      </c>
      <c r="K71" s="3">
        <v>5803</v>
      </c>
      <c r="L71" s="10" t="s">
        <v>1375</v>
      </c>
      <c r="M71" s="40">
        <f t="shared" si="8"/>
        <v>3800450</v>
      </c>
      <c r="N71" s="40">
        <f t="shared" si="9"/>
        <v>1798850</v>
      </c>
      <c r="O71" s="11">
        <v>0</v>
      </c>
      <c r="P71" s="11">
        <f t="shared" si="7"/>
        <v>0</v>
      </c>
      <c r="Q71" s="11">
        <f t="shared" si="7"/>
        <v>0</v>
      </c>
      <c r="R71" s="12">
        <f t="shared" si="10"/>
        <v>1798850</v>
      </c>
      <c r="S71" s="12">
        <v>4981000</v>
      </c>
      <c r="T71" s="13">
        <f t="shared" si="11"/>
        <v>380045</v>
      </c>
      <c r="U71" s="13">
        <v>0</v>
      </c>
      <c r="V71" s="14">
        <f t="shared" si="12"/>
        <v>380045</v>
      </c>
      <c r="W71" s="12">
        <f t="shared" si="13"/>
        <v>1418805</v>
      </c>
      <c r="X71" s="13">
        <v>0</v>
      </c>
    </row>
    <row r="72" spans="1:24" ht="16.5">
      <c r="A72" s="1">
        <v>69</v>
      </c>
      <c r="B72" s="61">
        <v>639</v>
      </c>
      <c r="C72" s="39" t="s">
        <v>729</v>
      </c>
      <c r="D72" s="3">
        <v>4103</v>
      </c>
      <c r="E72" s="3">
        <v>3260</v>
      </c>
      <c r="F72" s="3">
        <v>843</v>
      </c>
      <c r="G72" s="3">
        <v>0</v>
      </c>
      <c r="H72" s="3">
        <v>7995</v>
      </c>
      <c r="I72" s="3">
        <v>11001</v>
      </c>
      <c r="J72" s="3">
        <v>1933</v>
      </c>
      <c r="K72" s="3">
        <v>2792</v>
      </c>
      <c r="L72" s="10" t="s">
        <v>1375</v>
      </c>
      <c r="M72" s="40">
        <f t="shared" si="8"/>
        <v>1596850</v>
      </c>
      <c r="N72" s="40">
        <f t="shared" si="9"/>
        <v>719800</v>
      </c>
      <c r="O72" s="11">
        <v>0</v>
      </c>
      <c r="P72" s="11">
        <f t="shared" si="7"/>
        <v>0</v>
      </c>
      <c r="Q72" s="11">
        <f t="shared" si="7"/>
        <v>0</v>
      </c>
      <c r="R72" s="12">
        <f t="shared" si="10"/>
        <v>719800</v>
      </c>
      <c r="S72" s="12">
        <v>666000</v>
      </c>
      <c r="T72" s="13">
        <f t="shared" si="11"/>
        <v>159685</v>
      </c>
      <c r="U72" s="13">
        <v>0</v>
      </c>
      <c r="V72" s="14">
        <f t="shared" si="12"/>
        <v>159685</v>
      </c>
      <c r="W72" s="12">
        <f t="shared" si="13"/>
        <v>560115</v>
      </c>
      <c r="X72" s="13">
        <v>0</v>
      </c>
    </row>
    <row r="73" spans="1:24" ht="16.5">
      <c r="A73" s="1">
        <v>70</v>
      </c>
      <c r="B73" s="61">
        <v>640</v>
      </c>
      <c r="C73" s="39" t="s">
        <v>730</v>
      </c>
      <c r="D73" s="3">
        <v>2099</v>
      </c>
      <c r="E73" s="3">
        <v>1562</v>
      </c>
      <c r="F73" s="3">
        <v>537</v>
      </c>
      <c r="G73" s="3">
        <v>0</v>
      </c>
      <c r="H73" s="3">
        <v>3484</v>
      </c>
      <c r="I73" s="3">
        <v>6099</v>
      </c>
      <c r="J73" s="3">
        <v>745</v>
      </c>
      <c r="K73" s="3">
        <v>1404</v>
      </c>
      <c r="L73" s="10" t="s">
        <v>1376</v>
      </c>
      <c r="M73" s="40">
        <f t="shared" si="8"/>
        <v>650850</v>
      </c>
      <c r="N73" s="40">
        <f t="shared" si="9"/>
        <v>212400</v>
      </c>
      <c r="O73" s="11">
        <v>0</v>
      </c>
      <c r="P73" s="11">
        <f t="shared" si="7"/>
        <v>0</v>
      </c>
      <c r="Q73" s="11">
        <f t="shared" si="7"/>
        <v>0</v>
      </c>
      <c r="R73" s="12">
        <f t="shared" si="10"/>
        <v>212400</v>
      </c>
      <c r="S73" s="12">
        <v>406000</v>
      </c>
      <c r="T73" s="13">
        <f t="shared" si="11"/>
        <v>65085</v>
      </c>
      <c r="U73" s="13">
        <v>0</v>
      </c>
      <c r="V73" s="14">
        <f t="shared" si="12"/>
        <v>65085</v>
      </c>
      <c r="W73" s="12">
        <f t="shared" si="13"/>
        <v>147315</v>
      </c>
      <c r="X73" s="13">
        <v>0</v>
      </c>
    </row>
    <row r="74" spans="1:24" ht="16.5">
      <c r="A74" s="1">
        <v>71</v>
      </c>
      <c r="B74" s="61">
        <v>641</v>
      </c>
      <c r="C74" s="39" t="s">
        <v>732</v>
      </c>
      <c r="D74" s="3">
        <v>1353</v>
      </c>
      <c r="E74" s="3">
        <v>1064</v>
      </c>
      <c r="F74" s="3">
        <v>289</v>
      </c>
      <c r="G74" s="3">
        <v>0</v>
      </c>
      <c r="H74" s="3">
        <v>2437</v>
      </c>
      <c r="I74" s="3">
        <v>2338</v>
      </c>
      <c r="J74" s="3">
        <v>570</v>
      </c>
      <c r="K74" s="3">
        <v>768</v>
      </c>
      <c r="L74" s="10" t="s">
        <v>1376</v>
      </c>
      <c r="M74" s="40">
        <f t="shared" si="8"/>
        <v>361350</v>
      </c>
      <c r="N74" s="40">
        <f t="shared" si="9"/>
        <v>134550</v>
      </c>
      <c r="O74" s="11">
        <v>0</v>
      </c>
      <c r="P74" s="11">
        <f t="shared" si="7"/>
        <v>0</v>
      </c>
      <c r="Q74" s="11">
        <f t="shared" si="7"/>
        <v>0</v>
      </c>
      <c r="R74" s="12">
        <f t="shared" si="10"/>
        <v>134550</v>
      </c>
      <c r="S74" s="12">
        <v>333000</v>
      </c>
      <c r="T74" s="13">
        <f t="shared" si="11"/>
        <v>36135</v>
      </c>
      <c r="U74" s="13">
        <v>0</v>
      </c>
      <c r="V74" s="14">
        <f t="shared" si="12"/>
        <v>36135</v>
      </c>
      <c r="W74" s="12">
        <f t="shared" si="13"/>
        <v>98415</v>
      </c>
      <c r="X74" s="13">
        <v>0</v>
      </c>
    </row>
    <row r="75" spans="1:24" ht="16.5">
      <c r="A75" s="1">
        <v>72</v>
      </c>
      <c r="B75" s="61">
        <v>642</v>
      </c>
      <c r="C75" s="39" t="s">
        <v>734</v>
      </c>
      <c r="D75" s="3">
        <v>1004</v>
      </c>
      <c r="E75" s="3">
        <v>668</v>
      </c>
      <c r="F75" s="3">
        <v>336</v>
      </c>
      <c r="G75" s="3">
        <v>0</v>
      </c>
      <c r="H75" s="3">
        <v>1572</v>
      </c>
      <c r="I75" s="3">
        <v>2795</v>
      </c>
      <c r="J75" s="3">
        <v>403</v>
      </c>
      <c r="K75" s="3">
        <v>526</v>
      </c>
      <c r="L75" s="10" t="s">
        <v>1375</v>
      </c>
      <c r="M75" s="40">
        <f t="shared" si="8"/>
        <v>363950</v>
      </c>
      <c r="N75" s="40">
        <f t="shared" si="9"/>
        <v>159900</v>
      </c>
      <c r="O75" s="11">
        <v>0</v>
      </c>
      <c r="P75" s="11">
        <f t="shared" si="7"/>
        <v>0</v>
      </c>
      <c r="Q75" s="11">
        <f t="shared" si="7"/>
        <v>0</v>
      </c>
      <c r="R75" s="12">
        <f t="shared" si="10"/>
        <v>159900</v>
      </c>
      <c r="S75" s="12">
        <v>581000</v>
      </c>
      <c r="T75" s="13">
        <f t="shared" si="11"/>
        <v>36395</v>
      </c>
      <c r="U75" s="13">
        <v>0</v>
      </c>
      <c r="V75" s="14">
        <f t="shared" si="12"/>
        <v>36395</v>
      </c>
      <c r="W75" s="12">
        <f t="shared" si="13"/>
        <v>123505</v>
      </c>
      <c r="X75" s="13">
        <v>0</v>
      </c>
    </row>
    <row r="76" spans="1:24" ht="16.5">
      <c r="A76" s="1">
        <v>73</v>
      </c>
      <c r="B76" s="61">
        <v>643</v>
      </c>
      <c r="C76" s="39" t="s">
        <v>735</v>
      </c>
      <c r="D76" s="3">
        <v>1688</v>
      </c>
      <c r="E76" s="3">
        <v>1250</v>
      </c>
      <c r="F76" s="3">
        <v>438</v>
      </c>
      <c r="G76" s="3">
        <v>0</v>
      </c>
      <c r="H76" s="3">
        <v>3855</v>
      </c>
      <c r="I76" s="3">
        <v>5092</v>
      </c>
      <c r="J76" s="3">
        <v>645</v>
      </c>
      <c r="K76" s="3">
        <v>1349</v>
      </c>
      <c r="L76" s="10" t="s">
        <v>1376</v>
      </c>
      <c r="M76" s="40">
        <f t="shared" si="8"/>
        <v>624800</v>
      </c>
      <c r="N76" s="40">
        <f t="shared" si="9"/>
        <v>184100</v>
      </c>
      <c r="O76" s="11">
        <v>0</v>
      </c>
      <c r="P76" s="11">
        <f t="shared" si="7"/>
        <v>0</v>
      </c>
      <c r="Q76" s="11">
        <f t="shared" si="7"/>
        <v>0</v>
      </c>
      <c r="R76" s="12">
        <f t="shared" si="10"/>
        <v>184100</v>
      </c>
      <c r="S76" s="12">
        <v>282000</v>
      </c>
      <c r="T76" s="13">
        <f t="shared" si="11"/>
        <v>62480</v>
      </c>
      <c r="U76" s="13">
        <v>0</v>
      </c>
      <c r="V76" s="14">
        <f t="shared" si="12"/>
        <v>62480</v>
      </c>
      <c r="W76" s="12">
        <f t="shared" si="13"/>
        <v>121620</v>
      </c>
      <c r="X76" s="13">
        <v>0</v>
      </c>
    </row>
    <row r="77" spans="1:24" ht="16.5">
      <c r="A77" s="1">
        <v>74</v>
      </c>
      <c r="B77" s="61">
        <v>644</v>
      </c>
      <c r="C77" s="39" t="s">
        <v>736</v>
      </c>
      <c r="D77" s="3">
        <v>1836</v>
      </c>
      <c r="E77" s="3">
        <v>1601</v>
      </c>
      <c r="F77" s="3">
        <v>235</v>
      </c>
      <c r="G77" s="3">
        <v>0</v>
      </c>
      <c r="H77" s="3">
        <v>4924</v>
      </c>
      <c r="I77" s="3">
        <v>8350</v>
      </c>
      <c r="J77" s="3">
        <v>817</v>
      </c>
      <c r="K77" s="3">
        <v>2151</v>
      </c>
      <c r="L77" s="10" t="s">
        <v>1375</v>
      </c>
      <c r="M77" s="40">
        <f t="shared" si="8"/>
        <v>1013450</v>
      </c>
      <c r="N77" s="40">
        <f t="shared" si="9"/>
        <v>400350</v>
      </c>
      <c r="O77" s="11">
        <v>0</v>
      </c>
      <c r="P77" s="11">
        <f t="shared" si="7"/>
        <v>0</v>
      </c>
      <c r="Q77" s="11">
        <f t="shared" si="7"/>
        <v>0</v>
      </c>
      <c r="R77" s="12">
        <f t="shared" si="10"/>
        <v>400350</v>
      </c>
      <c r="S77" s="12">
        <v>199000</v>
      </c>
      <c r="T77" s="13">
        <f t="shared" si="11"/>
        <v>101345</v>
      </c>
      <c r="U77" s="13">
        <v>0</v>
      </c>
      <c r="V77" s="14">
        <f t="shared" si="12"/>
        <v>101345</v>
      </c>
      <c r="W77" s="12">
        <f t="shared" si="13"/>
        <v>299005</v>
      </c>
      <c r="X77" s="13">
        <v>0</v>
      </c>
    </row>
    <row r="78" spans="1:24" ht="16.5">
      <c r="A78" s="1">
        <v>75</v>
      </c>
      <c r="B78" s="61">
        <v>645</v>
      </c>
      <c r="C78" s="39" t="s">
        <v>737</v>
      </c>
      <c r="D78" s="3">
        <v>466</v>
      </c>
      <c r="E78" s="3">
        <v>345</v>
      </c>
      <c r="F78" s="3">
        <v>121</v>
      </c>
      <c r="G78" s="3">
        <v>0</v>
      </c>
      <c r="H78" s="3">
        <v>1462</v>
      </c>
      <c r="I78" s="3">
        <v>2301</v>
      </c>
      <c r="J78" s="3">
        <v>175</v>
      </c>
      <c r="K78" s="3">
        <v>536</v>
      </c>
      <c r="L78" s="10" t="s">
        <v>1375</v>
      </c>
      <c r="M78" s="40">
        <f t="shared" si="8"/>
        <v>290600</v>
      </c>
      <c r="N78" s="40">
        <f t="shared" si="9"/>
        <v>100450</v>
      </c>
      <c r="O78" s="11">
        <v>0</v>
      </c>
      <c r="P78" s="11">
        <f t="shared" si="7"/>
        <v>0</v>
      </c>
      <c r="Q78" s="11">
        <f t="shared" si="7"/>
        <v>0</v>
      </c>
      <c r="R78" s="12">
        <f t="shared" si="10"/>
        <v>100450</v>
      </c>
      <c r="S78" s="12">
        <v>157000</v>
      </c>
      <c r="T78" s="13">
        <f t="shared" si="11"/>
        <v>29060</v>
      </c>
      <c r="U78" s="13">
        <v>0</v>
      </c>
      <c r="V78" s="14">
        <f t="shared" si="12"/>
        <v>29060</v>
      </c>
      <c r="W78" s="12">
        <f t="shared" si="13"/>
        <v>71390</v>
      </c>
      <c r="X78" s="13">
        <v>0</v>
      </c>
    </row>
    <row r="79" spans="1:24" ht="16.5">
      <c r="A79" s="1">
        <v>76</v>
      </c>
      <c r="B79" s="61">
        <v>646</v>
      </c>
      <c r="C79" s="39" t="s">
        <v>738</v>
      </c>
      <c r="D79" s="3">
        <v>1916</v>
      </c>
      <c r="E79" s="3">
        <v>1268</v>
      </c>
      <c r="F79" s="3">
        <v>648</v>
      </c>
      <c r="G79" s="3">
        <v>0</v>
      </c>
      <c r="H79" s="3">
        <v>3873</v>
      </c>
      <c r="I79" s="3">
        <v>5692</v>
      </c>
      <c r="J79" s="3">
        <v>838</v>
      </c>
      <c r="K79" s="3">
        <v>1286</v>
      </c>
      <c r="L79" s="10" t="s">
        <v>1376</v>
      </c>
      <c r="M79" s="40">
        <f t="shared" si="8"/>
        <v>661500</v>
      </c>
      <c r="N79" s="40">
        <f t="shared" si="9"/>
        <v>202000</v>
      </c>
      <c r="O79" s="11">
        <v>0</v>
      </c>
      <c r="P79" s="11">
        <f t="shared" si="7"/>
        <v>0</v>
      </c>
      <c r="Q79" s="11">
        <f t="shared" si="7"/>
        <v>0</v>
      </c>
      <c r="R79" s="12">
        <f t="shared" si="10"/>
        <v>202000</v>
      </c>
      <c r="S79" s="12">
        <v>448000</v>
      </c>
      <c r="T79" s="13">
        <f t="shared" si="11"/>
        <v>66150</v>
      </c>
      <c r="U79" s="13">
        <v>0</v>
      </c>
      <c r="V79" s="14">
        <f t="shared" si="12"/>
        <v>66150</v>
      </c>
      <c r="W79" s="12">
        <f t="shared" si="13"/>
        <v>135850</v>
      </c>
      <c r="X79" s="13">
        <v>0</v>
      </c>
    </row>
    <row r="80" spans="1:24" ht="16.5">
      <c r="A80" s="1">
        <v>77</v>
      </c>
      <c r="B80" s="61">
        <v>647</v>
      </c>
      <c r="C80" s="39" t="s">
        <v>739</v>
      </c>
      <c r="D80" s="3">
        <v>3616</v>
      </c>
      <c r="E80" s="3">
        <v>2014</v>
      </c>
      <c r="F80" s="3">
        <v>1602</v>
      </c>
      <c r="G80" s="3">
        <v>0</v>
      </c>
      <c r="H80" s="3">
        <v>4867</v>
      </c>
      <c r="I80" s="3">
        <v>7874</v>
      </c>
      <c r="J80" s="3">
        <v>1172</v>
      </c>
      <c r="K80" s="3">
        <v>1766</v>
      </c>
      <c r="L80" s="10" t="s">
        <v>1375</v>
      </c>
      <c r="M80" s="40">
        <f t="shared" si="8"/>
        <v>1141300</v>
      </c>
      <c r="N80" s="40">
        <f t="shared" si="9"/>
        <v>554700</v>
      </c>
      <c r="O80" s="11">
        <v>0</v>
      </c>
      <c r="P80" s="11">
        <f t="shared" si="7"/>
        <v>0</v>
      </c>
      <c r="Q80" s="11">
        <f t="shared" si="7"/>
        <v>0</v>
      </c>
      <c r="R80" s="12">
        <f t="shared" si="10"/>
        <v>554700</v>
      </c>
      <c r="S80" s="12">
        <v>843000</v>
      </c>
      <c r="T80" s="13">
        <f t="shared" si="11"/>
        <v>114130</v>
      </c>
      <c r="U80" s="13">
        <v>0</v>
      </c>
      <c r="V80" s="14">
        <f t="shared" si="12"/>
        <v>114130</v>
      </c>
      <c r="W80" s="12">
        <f t="shared" si="13"/>
        <v>440570</v>
      </c>
      <c r="X80" s="13">
        <v>0</v>
      </c>
    </row>
    <row r="81" spans="1:24" ht="16.5">
      <c r="A81" s="1">
        <v>78</v>
      </c>
      <c r="B81" s="61">
        <v>648</v>
      </c>
      <c r="C81" s="39" t="s">
        <v>740</v>
      </c>
      <c r="D81" s="3">
        <v>63176</v>
      </c>
      <c r="E81" s="3">
        <v>42218</v>
      </c>
      <c r="F81" s="3">
        <v>20958</v>
      </c>
      <c r="G81" s="3">
        <v>0</v>
      </c>
      <c r="H81" s="3">
        <v>131559</v>
      </c>
      <c r="I81" s="3">
        <v>152343</v>
      </c>
      <c r="J81" s="3">
        <v>30693</v>
      </c>
      <c r="K81" s="3">
        <v>46019</v>
      </c>
      <c r="L81" s="10" t="s">
        <v>1375</v>
      </c>
      <c r="M81" s="40">
        <f t="shared" si="8"/>
        <v>24979750</v>
      </c>
      <c r="N81" s="40">
        <f t="shared" si="9"/>
        <v>11877900</v>
      </c>
      <c r="O81" s="11">
        <v>0</v>
      </c>
      <c r="P81" s="11">
        <f t="shared" si="7"/>
        <v>0</v>
      </c>
      <c r="Q81" s="11">
        <f t="shared" si="7"/>
        <v>0</v>
      </c>
      <c r="R81" s="12">
        <f t="shared" si="10"/>
        <v>11877900</v>
      </c>
      <c r="S81" s="12">
        <v>10368000</v>
      </c>
      <c r="T81" s="13">
        <f t="shared" si="11"/>
        <v>2497975</v>
      </c>
      <c r="U81" s="13">
        <v>200000</v>
      </c>
      <c r="V81" s="14">
        <f t="shared" si="12"/>
        <v>2697975</v>
      </c>
      <c r="W81" s="12">
        <f t="shared" si="13"/>
        <v>9179925</v>
      </c>
      <c r="X81" s="13">
        <v>0</v>
      </c>
    </row>
    <row r="82" spans="1:24" ht="16.5">
      <c r="A82" s="1">
        <v>79</v>
      </c>
      <c r="B82" s="61">
        <v>649</v>
      </c>
      <c r="C82" s="39" t="s">
        <v>743</v>
      </c>
      <c r="D82" s="3">
        <v>61706</v>
      </c>
      <c r="E82" s="3">
        <v>38926</v>
      </c>
      <c r="F82" s="3">
        <v>22780</v>
      </c>
      <c r="G82" s="3">
        <v>0</v>
      </c>
      <c r="H82" s="3">
        <v>100636</v>
      </c>
      <c r="I82" s="3">
        <v>87072</v>
      </c>
      <c r="J82" s="3">
        <v>27248</v>
      </c>
      <c r="K82" s="3">
        <v>31886</v>
      </c>
      <c r="L82" s="10" t="s">
        <v>1376</v>
      </c>
      <c r="M82" s="40">
        <f t="shared" si="8"/>
        <v>14545800</v>
      </c>
      <c r="N82" s="40">
        <f t="shared" si="9"/>
        <v>6042000</v>
      </c>
      <c r="O82" s="11">
        <v>0</v>
      </c>
      <c r="P82" s="11">
        <f t="shared" si="7"/>
        <v>0</v>
      </c>
      <c r="Q82" s="11">
        <f t="shared" si="7"/>
        <v>0</v>
      </c>
      <c r="R82" s="12">
        <f t="shared" si="10"/>
        <v>6042000</v>
      </c>
      <c r="S82" s="12">
        <v>11159000</v>
      </c>
      <c r="T82" s="13">
        <f t="shared" si="11"/>
        <v>1454580</v>
      </c>
      <c r="U82" s="13">
        <v>150000</v>
      </c>
      <c r="V82" s="14">
        <f t="shared" si="12"/>
        <v>1604580</v>
      </c>
      <c r="W82" s="12">
        <f t="shared" si="13"/>
        <v>4437420</v>
      </c>
      <c r="X82" s="13">
        <v>0</v>
      </c>
    </row>
    <row r="83" spans="1:24" ht="16.5">
      <c r="A83" s="1">
        <v>80</v>
      </c>
      <c r="B83" s="61">
        <v>650</v>
      </c>
      <c r="C83" s="39" t="s">
        <v>748</v>
      </c>
      <c r="D83" s="3">
        <v>11294</v>
      </c>
      <c r="E83" s="3">
        <v>6324</v>
      </c>
      <c r="F83" s="3">
        <v>4970</v>
      </c>
      <c r="G83" s="3">
        <v>0</v>
      </c>
      <c r="H83" s="3">
        <v>13657</v>
      </c>
      <c r="I83" s="3">
        <v>13534</v>
      </c>
      <c r="J83" s="3">
        <v>3091</v>
      </c>
      <c r="K83" s="3">
        <v>4438</v>
      </c>
      <c r="L83" s="10" t="s">
        <v>1375</v>
      </c>
      <c r="M83" s="40">
        <f t="shared" si="8"/>
        <v>2855600</v>
      </c>
      <c r="N83" s="40">
        <f t="shared" si="9"/>
        <v>1566100</v>
      </c>
      <c r="O83" s="11">
        <v>0</v>
      </c>
      <c r="P83" s="11">
        <f t="shared" si="7"/>
        <v>0</v>
      </c>
      <c r="Q83" s="11">
        <f t="shared" si="7"/>
        <v>0</v>
      </c>
      <c r="R83" s="12">
        <f t="shared" si="10"/>
        <v>1566100</v>
      </c>
      <c r="S83" s="12">
        <v>3423000</v>
      </c>
      <c r="T83" s="13">
        <f t="shared" si="11"/>
        <v>285560</v>
      </c>
      <c r="U83" s="13">
        <v>100000</v>
      </c>
      <c r="V83" s="14">
        <f t="shared" si="12"/>
        <v>385560</v>
      </c>
      <c r="W83" s="12">
        <f t="shared" si="13"/>
        <v>1180540</v>
      </c>
      <c r="X83" s="13">
        <v>0</v>
      </c>
    </row>
    <row r="84" spans="1:24" ht="16.5">
      <c r="A84" s="1">
        <v>81</v>
      </c>
      <c r="B84" s="61">
        <v>651</v>
      </c>
      <c r="C84" s="39" t="s">
        <v>752</v>
      </c>
      <c r="D84" s="3">
        <v>109864</v>
      </c>
      <c r="E84" s="3">
        <v>67170</v>
      </c>
      <c r="F84" s="3">
        <v>42694</v>
      </c>
      <c r="G84" s="3">
        <v>0</v>
      </c>
      <c r="H84" s="3">
        <v>133553</v>
      </c>
      <c r="I84" s="3">
        <v>116987</v>
      </c>
      <c r="J84" s="3">
        <v>39463</v>
      </c>
      <c r="K84" s="3">
        <v>40336</v>
      </c>
      <c r="L84" s="10" t="s">
        <v>1375</v>
      </c>
      <c r="M84" s="40">
        <f t="shared" si="8"/>
        <v>26832550</v>
      </c>
      <c r="N84" s="40">
        <f t="shared" si="9"/>
        <v>15607800</v>
      </c>
      <c r="O84" s="11">
        <v>0</v>
      </c>
      <c r="P84" s="11">
        <f t="shared" si="7"/>
        <v>0</v>
      </c>
      <c r="Q84" s="11">
        <f t="shared" si="7"/>
        <v>0</v>
      </c>
      <c r="R84" s="12">
        <f t="shared" si="10"/>
        <v>15607800</v>
      </c>
      <c r="S84" s="12">
        <v>13669000</v>
      </c>
      <c r="T84" s="13">
        <f t="shared" si="11"/>
        <v>2683255</v>
      </c>
      <c r="U84" s="13">
        <v>0</v>
      </c>
      <c r="V84" s="14">
        <f t="shared" si="12"/>
        <v>2683255</v>
      </c>
      <c r="W84" s="12">
        <f t="shared" si="13"/>
        <v>12924545</v>
      </c>
      <c r="X84" s="13">
        <v>0</v>
      </c>
    </row>
    <row r="85" spans="1:24" ht="16.5">
      <c r="A85" s="1">
        <v>82</v>
      </c>
      <c r="B85" s="61">
        <v>653</v>
      </c>
      <c r="C85" s="39" t="s">
        <v>754</v>
      </c>
      <c r="D85" s="3">
        <v>134884</v>
      </c>
      <c r="E85" s="3">
        <v>79350</v>
      </c>
      <c r="F85" s="3">
        <v>55534</v>
      </c>
      <c r="G85" s="3">
        <v>0</v>
      </c>
      <c r="H85" s="3">
        <v>119127</v>
      </c>
      <c r="I85" s="3">
        <v>85353</v>
      </c>
      <c r="J85" s="3">
        <v>43588</v>
      </c>
      <c r="K85" s="3">
        <v>30918</v>
      </c>
      <c r="L85" s="10" t="s">
        <v>1376</v>
      </c>
      <c r="M85" s="40">
        <f t="shared" si="8"/>
        <v>19199250</v>
      </c>
      <c r="N85" s="40">
        <f t="shared" si="9"/>
        <v>10469500</v>
      </c>
      <c r="O85" s="11">
        <v>0</v>
      </c>
      <c r="P85" s="11">
        <f t="shared" si="7"/>
        <v>0</v>
      </c>
      <c r="Q85" s="11">
        <f t="shared" si="7"/>
        <v>0</v>
      </c>
      <c r="R85" s="12">
        <f t="shared" si="10"/>
        <v>10469500</v>
      </c>
      <c r="S85" s="12">
        <v>15979000</v>
      </c>
      <c r="T85" s="13">
        <f t="shared" si="11"/>
        <v>1919925</v>
      </c>
      <c r="U85" s="13">
        <v>550000</v>
      </c>
      <c r="V85" s="14">
        <f t="shared" si="12"/>
        <v>2469925</v>
      </c>
      <c r="W85" s="12">
        <f t="shared" si="13"/>
        <v>7999575</v>
      </c>
      <c r="X85" s="13">
        <v>0</v>
      </c>
    </row>
    <row r="86" spans="1:24" ht="16.5">
      <c r="A86" s="1">
        <v>83</v>
      </c>
      <c r="B86" s="61">
        <v>654</v>
      </c>
      <c r="C86" s="39" t="s">
        <v>757</v>
      </c>
      <c r="D86" s="3">
        <v>143142</v>
      </c>
      <c r="E86" s="3">
        <v>97463</v>
      </c>
      <c r="F86" s="3">
        <v>45679</v>
      </c>
      <c r="G86" s="3">
        <v>0</v>
      </c>
      <c r="H86" s="3">
        <v>316218</v>
      </c>
      <c r="I86" s="3">
        <v>272494</v>
      </c>
      <c r="J86" s="3">
        <v>88189</v>
      </c>
      <c r="K86" s="3">
        <v>100117</v>
      </c>
      <c r="L86" s="10" t="s">
        <v>1375</v>
      </c>
      <c r="M86" s="40">
        <f t="shared" si="8"/>
        <v>54687550</v>
      </c>
      <c r="N86" s="40">
        <f t="shared" si="9"/>
        <v>28271650</v>
      </c>
      <c r="O86" s="11">
        <v>0</v>
      </c>
      <c r="P86" s="11">
        <f t="shared" si="7"/>
        <v>0</v>
      </c>
      <c r="Q86" s="11">
        <f t="shared" si="7"/>
        <v>0</v>
      </c>
      <c r="R86" s="12">
        <f t="shared" si="10"/>
        <v>28271650</v>
      </c>
      <c r="S86" s="12">
        <v>25473000</v>
      </c>
      <c r="T86" s="13">
        <f t="shared" si="11"/>
        <v>5468755</v>
      </c>
      <c r="U86" s="13">
        <v>0</v>
      </c>
      <c r="V86" s="14">
        <f t="shared" si="12"/>
        <v>5468755</v>
      </c>
      <c r="W86" s="12">
        <f t="shared" si="13"/>
        <v>22802895</v>
      </c>
      <c r="X86" s="13">
        <v>0</v>
      </c>
    </row>
    <row r="87" spans="1:24" ht="16.5">
      <c r="A87" s="1">
        <v>84</v>
      </c>
      <c r="B87" s="61">
        <v>656</v>
      </c>
      <c r="C87" s="39" t="s">
        <v>784</v>
      </c>
      <c r="D87" s="3">
        <v>21643</v>
      </c>
      <c r="E87" s="3">
        <v>12366</v>
      </c>
      <c r="F87" s="3">
        <v>9277</v>
      </c>
      <c r="G87" s="3">
        <v>0</v>
      </c>
      <c r="H87" s="3">
        <v>27649</v>
      </c>
      <c r="I87" s="3">
        <v>29702</v>
      </c>
      <c r="J87" s="3">
        <v>8256</v>
      </c>
      <c r="K87" s="3">
        <v>8426</v>
      </c>
      <c r="L87" s="10" t="s">
        <v>1376</v>
      </c>
      <c r="M87" s="40">
        <f t="shared" si="8"/>
        <v>4498050</v>
      </c>
      <c r="N87" s="40">
        <f t="shared" si="9"/>
        <v>1916250</v>
      </c>
      <c r="O87" s="11">
        <v>0</v>
      </c>
      <c r="P87" s="11">
        <f t="shared" si="7"/>
        <v>0</v>
      </c>
      <c r="Q87" s="11">
        <f t="shared" si="7"/>
        <v>0</v>
      </c>
      <c r="R87" s="12">
        <f t="shared" si="10"/>
        <v>1916250</v>
      </c>
      <c r="S87" s="12">
        <v>3809000</v>
      </c>
      <c r="T87" s="13">
        <f t="shared" si="11"/>
        <v>449805</v>
      </c>
      <c r="U87" s="13">
        <v>0</v>
      </c>
      <c r="V87" s="14">
        <f t="shared" si="12"/>
        <v>449805</v>
      </c>
      <c r="W87" s="12">
        <f t="shared" si="13"/>
        <v>1466445</v>
      </c>
      <c r="X87" s="13">
        <v>0</v>
      </c>
    </row>
    <row r="88" spans="1:24" ht="16.5">
      <c r="A88" s="1">
        <v>85</v>
      </c>
      <c r="B88" s="61">
        <v>657</v>
      </c>
      <c r="C88" s="39" t="s">
        <v>786</v>
      </c>
      <c r="D88" s="3">
        <v>87974</v>
      </c>
      <c r="E88" s="3">
        <v>53686</v>
      </c>
      <c r="F88" s="3">
        <v>34288</v>
      </c>
      <c r="G88" s="3">
        <v>0</v>
      </c>
      <c r="H88" s="3">
        <v>111625</v>
      </c>
      <c r="I88" s="3">
        <v>99100</v>
      </c>
      <c r="J88" s="3">
        <v>34140</v>
      </c>
      <c r="K88" s="3">
        <v>34225</v>
      </c>
      <c r="L88" s="10" t="s">
        <v>1376</v>
      </c>
      <c r="M88" s="40">
        <f t="shared" si="8"/>
        <v>17097950</v>
      </c>
      <c r="N88" s="40">
        <f t="shared" si="9"/>
        <v>7816950</v>
      </c>
      <c r="O88" s="11">
        <v>0</v>
      </c>
      <c r="P88" s="11">
        <f t="shared" si="7"/>
        <v>0</v>
      </c>
      <c r="Q88" s="11">
        <f t="shared" si="7"/>
        <v>0</v>
      </c>
      <c r="R88" s="12">
        <f t="shared" si="10"/>
        <v>7816950</v>
      </c>
      <c r="S88" s="12">
        <v>18256000</v>
      </c>
      <c r="T88" s="13">
        <f t="shared" si="11"/>
        <v>1709795</v>
      </c>
      <c r="U88" s="13">
        <v>0</v>
      </c>
      <c r="V88" s="14">
        <f t="shared" si="12"/>
        <v>1709795</v>
      </c>
      <c r="W88" s="12">
        <f t="shared" si="13"/>
        <v>6107155</v>
      </c>
      <c r="X88" s="13">
        <v>0</v>
      </c>
    </row>
    <row r="89" spans="1:24" ht="16.5">
      <c r="A89" s="1">
        <v>86</v>
      </c>
      <c r="B89" s="61">
        <v>658</v>
      </c>
      <c r="C89" s="39" t="s">
        <v>790</v>
      </c>
      <c r="D89" s="3">
        <v>8</v>
      </c>
      <c r="E89" s="3">
        <v>0</v>
      </c>
      <c r="F89" s="3">
        <v>8</v>
      </c>
      <c r="G89" s="3">
        <v>0</v>
      </c>
      <c r="H89" s="3">
        <v>70</v>
      </c>
      <c r="I89" s="3">
        <v>38</v>
      </c>
      <c r="J89" s="3">
        <v>7</v>
      </c>
      <c r="K89" s="3">
        <v>20</v>
      </c>
      <c r="L89" s="10" t="s">
        <v>1376</v>
      </c>
      <c r="M89" s="40">
        <f t="shared" si="8"/>
        <v>7950</v>
      </c>
      <c r="N89" s="40">
        <f t="shared" si="9"/>
        <v>1750</v>
      </c>
      <c r="O89" s="11">
        <v>0</v>
      </c>
      <c r="P89" s="11">
        <f t="shared" si="7"/>
        <v>0</v>
      </c>
      <c r="Q89" s="11">
        <f t="shared" si="7"/>
        <v>0</v>
      </c>
      <c r="R89" s="12">
        <f t="shared" si="10"/>
        <v>1750</v>
      </c>
      <c r="S89" s="12">
        <v>1000</v>
      </c>
      <c r="T89" s="13">
        <f t="shared" si="11"/>
        <v>795</v>
      </c>
      <c r="U89" s="13">
        <v>0</v>
      </c>
      <c r="V89" s="14">
        <f t="shared" si="12"/>
        <v>795</v>
      </c>
      <c r="W89" s="12">
        <f t="shared" si="13"/>
        <v>955</v>
      </c>
      <c r="X89" s="13">
        <v>0</v>
      </c>
    </row>
    <row r="90" spans="1:24" ht="16.5">
      <c r="A90" s="1">
        <v>87</v>
      </c>
      <c r="B90" s="61">
        <v>659</v>
      </c>
      <c r="C90" s="39" t="s">
        <v>793</v>
      </c>
      <c r="D90" s="3">
        <v>26326</v>
      </c>
      <c r="E90" s="3">
        <v>15819</v>
      </c>
      <c r="F90" s="3">
        <v>10507</v>
      </c>
      <c r="G90" s="3">
        <v>0</v>
      </c>
      <c r="H90" s="3">
        <v>34349</v>
      </c>
      <c r="I90" s="3">
        <v>36950</v>
      </c>
      <c r="J90" s="3">
        <v>9613</v>
      </c>
      <c r="K90" s="3">
        <v>11171</v>
      </c>
      <c r="L90" s="10" t="s">
        <v>1375</v>
      </c>
      <c r="M90" s="40">
        <f t="shared" si="8"/>
        <v>7124050</v>
      </c>
      <c r="N90" s="40">
        <f t="shared" si="9"/>
        <v>3920050</v>
      </c>
      <c r="O90" s="11">
        <v>0</v>
      </c>
      <c r="P90" s="11">
        <f t="shared" si="7"/>
        <v>0</v>
      </c>
      <c r="Q90" s="11">
        <f t="shared" si="7"/>
        <v>0</v>
      </c>
      <c r="R90" s="12">
        <f t="shared" si="10"/>
        <v>3920050</v>
      </c>
      <c r="S90" s="12">
        <v>3546000</v>
      </c>
      <c r="T90" s="13">
        <f t="shared" si="11"/>
        <v>712405</v>
      </c>
      <c r="U90" s="13">
        <v>0</v>
      </c>
      <c r="V90" s="14">
        <f t="shared" si="12"/>
        <v>712405</v>
      </c>
      <c r="W90" s="12">
        <f t="shared" si="13"/>
        <v>3207645</v>
      </c>
      <c r="X90" s="13">
        <v>0</v>
      </c>
    </row>
    <row r="91" spans="1:24" ht="16.5">
      <c r="A91" s="1">
        <v>88</v>
      </c>
      <c r="B91" s="61">
        <v>660</v>
      </c>
      <c r="C91" s="39" t="s">
        <v>796</v>
      </c>
      <c r="D91" s="3">
        <v>200</v>
      </c>
      <c r="E91" s="3">
        <v>135</v>
      </c>
      <c r="F91" s="3">
        <v>65</v>
      </c>
      <c r="G91" s="3">
        <v>0</v>
      </c>
      <c r="H91" s="3">
        <v>425</v>
      </c>
      <c r="I91" s="3">
        <v>604</v>
      </c>
      <c r="J91" s="3">
        <v>123</v>
      </c>
      <c r="K91" s="3">
        <v>131</v>
      </c>
      <c r="L91" s="10" t="s">
        <v>1375</v>
      </c>
      <c r="M91" s="40">
        <f t="shared" si="8"/>
        <v>85950</v>
      </c>
      <c r="N91" s="40">
        <f t="shared" si="9"/>
        <v>38650</v>
      </c>
      <c r="O91" s="11">
        <v>0</v>
      </c>
      <c r="P91" s="11">
        <f t="shared" si="7"/>
        <v>0</v>
      </c>
      <c r="Q91" s="11">
        <f t="shared" si="7"/>
        <v>0</v>
      </c>
      <c r="R91" s="12">
        <f t="shared" si="10"/>
        <v>38650</v>
      </c>
      <c r="S91" s="12">
        <v>87000</v>
      </c>
      <c r="T91" s="13">
        <f t="shared" si="11"/>
        <v>8595</v>
      </c>
      <c r="U91" s="13">
        <v>0</v>
      </c>
      <c r="V91" s="14">
        <f t="shared" si="12"/>
        <v>8595</v>
      </c>
      <c r="W91" s="12">
        <f t="shared" si="13"/>
        <v>30055</v>
      </c>
      <c r="X91" s="13">
        <v>0</v>
      </c>
    </row>
    <row r="92" spans="1:24" ht="16.5">
      <c r="A92" s="1">
        <v>89</v>
      </c>
      <c r="B92" s="61">
        <v>662</v>
      </c>
      <c r="C92" s="39" t="s">
        <v>798</v>
      </c>
      <c r="D92" s="3">
        <v>12516</v>
      </c>
      <c r="E92" s="3">
        <v>9189</v>
      </c>
      <c r="F92" s="3">
        <v>3327</v>
      </c>
      <c r="G92" s="3">
        <v>0</v>
      </c>
      <c r="H92" s="3">
        <v>26023</v>
      </c>
      <c r="I92" s="3">
        <v>21757</v>
      </c>
      <c r="J92" s="3">
        <v>5599</v>
      </c>
      <c r="K92" s="3">
        <v>9449</v>
      </c>
      <c r="L92" s="10" t="s">
        <v>1375</v>
      </c>
      <c r="M92" s="40">
        <f t="shared" si="8"/>
        <v>4482300</v>
      </c>
      <c r="N92" s="40">
        <f t="shared" si="9"/>
        <v>2296950</v>
      </c>
      <c r="O92" s="11">
        <v>0</v>
      </c>
      <c r="P92" s="11">
        <f t="shared" si="7"/>
        <v>0</v>
      </c>
      <c r="Q92" s="11">
        <f t="shared" si="7"/>
        <v>0</v>
      </c>
      <c r="R92" s="12">
        <f t="shared" si="10"/>
        <v>2296950</v>
      </c>
      <c r="S92" s="12">
        <v>2707000</v>
      </c>
      <c r="T92" s="13">
        <f t="shared" si="11"/>
        <v>448230</v>
      </c>
      <c r="U92" s="13">
        <v>100000</v>
      </c>
      <c r="V92" s="14">
        <f t="shared" si="12"/>
        <v>548230</v>
      </c>
      <c r="W92" s="12">
        <f t="shared" si="13"/>
        <v>1748720</v>
      </c>
      <c r="X92" s="13">
        <v>0</v>
      </c>
    </row>
    <row r="93" spans="1:24" ht="16.5">
      <c r="A93" s="1">
        <v>90</v>
      </c>
      <c r="B93" s="61">
        <v>667</v>
      </c>
      <c r="C93" s="39" t="s">
        <v>801</v>
      </c>
      <c r="D93" s="3">
        <v>7462</v>
      </c>
      <c r="E93" s="3">
        <v>4764</v>
      </c>
      <c r="F93" s="3">
        <v>2698</v>
      </c>
      <c r="G93" s="3">
        <v>0</v>
      </c>
      <c r="H93" s="3">
        <v>13380</v>
      </c>
      <c r="I93" s="3">
        <v>15702</v>
      </c>
      <c r="J93" s="3">
        <v>3243</v>
      </c>
      <c r="K93" s="3">
        <v>4792</v>
      </c>
      <c r="L93" s="10" t="s">
        <v>1375</v>
      </c>
      <c r="M93" s="40">
        <f t="shared" si="8"/>
        <v>2631100</v>
      </c>
      <c r="N93" s="40">
        <f t="shared" si="9"/>
        <v>1311500</v>
      </c>
      <c r="O93" s="11">
        <v>0</v>
      </c>
      <c r="P93" s="11">
        <f t="shared" si="7"/>
        <v>0</v>
      </c>
      <c r="Q93" s="11">
        <f t="shared" si="7"/>
        <v>0</v>
      </c>
      <c r="R93" s="12">
        <f t="shared" si="10"/>
        <v>1311500</v>
      </c>
      <c r="S93" s="12">
        <v>1694000</v>
      </c>
      <c r="T93" s="13">
        <f t="shared" si="11"/>
        <v>263110</v>
      </c>
      <c r="U93" s="13">
        <v>0</v>
      </c>
      <c r="V93" s="14">
        <f t="shared" si="12"/>
        <v>263110</v>
      </c>
      <c r="W93" s="12">
        <f t="shared" si="13"/>
        <v>1048390</v>
      </c>
      <c r="X93" s="13">
        <v>0</v>
      </c>
    </row>
    <row r="94" spans="1:24" ht="16.5">
      <c r="A94" s="1">
        <v>91</v>
      </c>
      <c r="B94" s="61">
        <v>670</v>
      </c>
      <c r="C94" s="39" t="s">
        <v>803</v>
      </c>
      <c r="D94" s="3">
        <v>25129</v>
      </c>
      <c r="E94" s="3">
        <v>14098</v>
      </c>
      <c r="F94" s="3">
        <v>11031</v>
      </c>
      <c r="G94" s="3">
        <v>0</v>
      </c>
      <c r="H94" s="3">
        <v>17516</v>
      </c>
      <c r="I94" s="3">
        <v>20132</v>
      </c>
      <c r="J94" s="3">
        <v>4064</v>
      </c>
      <c r="K94" s="3">
        <v>5420</v>
      </c>
      <c r="L94" s="10" t="s">
        <v>1376</v>
      </c>
      <c r="M94" s="40">
        <f t="shared" si="8"/>
        <v>3540450</v>
      </c>
      <c r="N94" s="40">
        <f t="shared" si="9"/>
        <v>1730650</v>
      </c>
      <c r="O94" s="11">
        <v>0</v>
      </c>
      <c r="P94" s="11">
        <f t="shared" si="7"/>
        <v>0</v>
      </c>
      <c r="Q94" s="11">
        <f t="shared" si="7"/>
        <v>0</v>
      </c>
      <c r="R94" s="12">
        <f t="shared" si="10"/>
        <v>1730650</v>
      </c>
      <c r="S94" s="12">
        <v>4543000</v>
      </c>
      <c r="T94" s="13">
        <f t="shared" si="11"/>
        <v>354045</v>
      </c>
      <c r="U94" s="13">
        <v>550000</v>
      </c>
      <c r="V94" s="14">
        <f t="shared" si="12"/>
        <v>904045</v>
      </c>
      <c r="W94" s="12">
        <f t="shared" si="13"/>
        <v>826605</v>
      </c>
      <c r="X94" s="13">
        <v>0</v>
      </c>
    </row>
    <row r="95" spans="1:24" ht="16.5">
      <c r="A95" s="1">
        <v>92</v>
      </c>
      <c r="B95" s="61">
        <v>671</v>
      </c>
      <c r="C95" s="39" t="s">
        <v>807</v>
      </c>
      <c r="D95" s="3">
        <v>10363</v>
      </c>
      <c r="E95" s="3">
        <v>4662</v>
      </c>
      <c r="F95" s="3">
        <v>5701</v>
      </c>
      <c r="G95" s="3">
        <v>0</v>
      </c>
      <c r="H95" s="3">
        <v>17600</v>
      </c>
      <c r="I95" s="3">
        <v>19137</v>
      </c>
      <c r="J95" s="3">
        <v>4080</v>
      </c>
      <c r="K95" s="3">
        <v>5297</v>
      </c>
      <c r="L95" s="10" t="s">
        <v>1376</v>
      </c>
      <c r="M95" s="40">
        <f t="shared" si="8"/>
        <v>2766150</v>
      </c>
      <c r="N95" s="40">
        <f t="shared" si="9"/>
        <v>987000</v>
      </c>
      <c r="O95" s="11">
        <v>0</v>
      </c>
      <c r="P95" s="11">
        <f t="shared" si="7"/>
        <v>0</v>
      </c>
      <c r="Q95" s="11">
        <f t="shared" si="7"/>
        <v>0</v>
      </c>
      <c r="R95" s="12">
        <f t="shared" si="10"/>
        <v>987000</v>
      </c>
      <c r="S95" s="12">
        <v>2011000</v>
      </c>
      <c r="T95" s="13">
        <f t="shared" si="11"/>
        <v>276615</v>
      </c>
      <c r="U95" s="13">
        <v>100000</v>
      </c>
      <c r="V95" s="14">
        <f t="shared" si="12"/>
        <v>376615</v>
      </c>
      <c r="W95" s="12">
        <f t="shared" si="13"/>
        <v>610385</v>
      </c>
      <c r="X95" s="13">
        <v>0</v>
      </c>
    </row>
    <row r="96" spans="1:24" ht="16.5">
      <c r="A96" s="1">
        <v>93</v>
      </c>
      <c r="B96" s="61">
        <v>689</v>
      </c>
      <c r="C96" s="39" t="s">
        <v>808</v>
      </c>
      <c r="D96" s="3">
        <v>303</v>
      </c>
      <c r="E96" s="3">
        <v>183</v>
      </c>
      <c r="F96" s="3">
        <v>120</v>
      </c>
      <c r="G96" s="3">
        <v>0</v>
      </c>
      <c r="H96" s="3">
        <v>998</v>
      </c>
      <c r="I96" s="3">
        <v>1010</v>
      </c>
      <c r="J96" s="3">
        <v>160</v>
      </c>
      <c r="K96" s="3">
        <v>341</v>
      </c>
      <c r="L96" s="10" t="s">
        <v>1376</v>
      </c>
      <c r="M96" s="40">
        <f t="shared" si="8"/>
        <v>140400</v>
      </c>
      <c r="N96" s="40">
        <f t="shared" si="9"/>
        <v>40200</v>
      </c>
      <c r="O96" s="11">
        <v>0</v>
      </c>
      <c r="P96" s="11">
        <f t="shared" si="7"/>
        <v>0</v>
      </c>
      <c r="Q96" s="11">
        <f t="shared" si="7"/>
        <v>0</v>
      </c>
      <c r="R96" s="12">
        <f t="shared" si="10"/>
        <v>40200</v>
      </c>
      <c r="S96" s="12">
        <v>80000</v>
      </c>
      <c r="T96" s="13">
        <f t="shared" si="11"/>
        <v>14040</v>
      </c>
      <c r="U96" s="13">
        <v>0</v>
      </c>
      <c r="V96" s="14">
        <f t="shared" si="12"/>
        <v>14040</v>
      </c>
      <c r="W96" s="12">
        <f t="shared" si="13"/>
        <v>26160</v>
      </c>
      <c r="X96" s="13">
        <v>0</v>
      </c>
    </row>
    <row r="97" spans="1:24" ht="16.5">
      <c r="A97" s="1">
        <v>94</v>
      </c>
      <c r="B97" s="61">
        <v>690</v>
      </c>
      <c r="C97" s="39" t="s">
        <v>809</v>
      </c>
      <c r="D97" s="3">
        <v>165</v>
      </c>
      <c r="E97" s="3">
        <v>119</v>
      </c>
      <c r="F97" s="3">
        <v>46</v>
      </c>
      <c r="G97" s="3">
        <v>0</v>
      </c>
      <c r="H97" s="3">
        <v>615</v>
      </c>
      <c r="I97" s="3">
        <v>572</v>
      </c>
      <c r="J97" s="3">
        <v>139</v>
      </c>
      <c r="K97" s="3">
        <v>267</v>
      </c>
      <c r="L97" s="10" t="s">
        <v>1376</v>
      </c>
      <c r="M97" s="40">
        <f t="shared" si="8"/>
        <v>78050</v>
      </c>
      <c r="N97" s="40">
        <f t="shared" si="9"/>
        <v>28550</v>
      </c>
      <c r="O97" s="11">
        <v>0</v>
      </c>
      <c r="P97" s="11">
        <f t="shared" si="7"/>
        <v>0</v>
      </c>
      <c r="Q97" s="11">
        <f t="shared" si="7"/>
        <v>0</v>
      </c>
      <c r="R97" s="12">
        <f t="shared" si="10"/>
        <v>28550</v>
      </c>
      <c r="S97" s="12">
        <v>96000</v>
      </c>
      <c r="T97" s="13">
        <f t="shared" si="11"/>
        <v>7805</v>
      </c>
      <c r="U97" s="13">
        <v>0</v>
      </c>
      <c r="V97" s="14">
        <f t="shared" si="12"/>
        <v>7805</v>
      </c>
      <c r="W97" s="12">
        <f t="shared" si="13"/>
        <v>20745</v>
      </c>
      <c r="X97" s="13">
        <v>0</v>
      </c>
    </row>
    <row r="98" spans="1:24" ht="16.5">
      <c r="A98" s="1">
        <v>95</v>
      </c>
      <c r="B98" s="61">
        <v>691</v>
      </c>
      <c r="C98" s="39" t="s">
        <v>810</v>
      </c>
      <c r="D98" s="3">
        <v>2796</v>
      </c>
      <c r="E98" s="3">
        <v>1717</v>
      </c>
      <c r="F98" s="3">
        <v>1079</v>
      </c>
      <c r="G98" s="3">
        <v>0</v>
      </c>
      <c r="H98" s="3">
        <v>4086</v>
      </c>
      <c r="I98" s="3">
        <v>6066</v>
      </c>
      <c r="J98" s="3">
        <v>939</v>
      </c>
      <c r="K98" s="3">
        <v>1455</v>
      </c>
      <c r="L98" s="10" t="s">
        <v>1376</v>
      </c>
      <c r="M98" s="40">
        <f t="shared" si="8"/>
        <v>732000</v>
      </c>
      <c r="N98" s="40">
        <f t="shared" si="9"/>
        <v>259500</v>
      </c>
      <c r="O98" s="11">
        <v>0</v>
      </c>
      <c r="P98" s="11">
        <f t="shared" si="7"/>
        <v>0</v>
      </c>
      <c r="Q98" s="11">
        <f t="shared" si="7"/>
        <v>0</v>
      </c>
      <c r="R98" s="12">
        <f t="shared" si="10"/>
        <v>259500</v>
      </c>
      <c r="S98" s="12">
        <v>538000</v>
      </c>
      <c r="T98" s="13">
        <f t="shared" si="11"/>
        <v>73200</v>
      </c>
      <c r="U98" s="13">
        <v>0</v>
      </c>
      <c r="V98" s="14">
        <f t="shared" si="12"/>
        <v>73200</v>
      </c>
      <c r="W98" s="12">
        <f t="shared" si="13"/>
        <v>186300</v>
      </c>
      <c r="X98" s="13">
        <v>0</v>
      </c>
    </row>
    <row r="99" spans="1:24" ht="16.5">
      <c r="A99" s="1">
        <v>96</v>
      </c>
      <c r="B99" s="61">
        <v>692</v>
      </c>
      <c r="C99" s="39" t="s">
        <v>812</v>
      </c>
      <c r="D99" s="3">
        <v>314</v>
      </c>
      <c r="E99" s="3">
        <v>161</v>
      </c>
      <c r="F99" s="3">
        <v>153</v>
      </c>
      <c r="G99" s="3">
        <v>0</v>
      </c>
      <c r="H99" s="3">
        <v>488</v>
      </c>
      <c r="I99" s="3">
        <v>672</v>
      </c>
      <c r="J99" s="3">
        <v>78</v>
      </c>
      <c r="K99" s="3">
        <v>175</v>
      </c>
      <c r="L99" s="10" t="s">
        <v>1376</v>
      </c>
      <c r="M99" s="40">
        <f t="shared" si="8"/>
        <v>85450</v>
      </c>
      <c r="N99" s="40">
        <f t="shared" si="9"/>
        <v>28350</v>
      </c>
      <c r="O99" s="11">
        <v>0</v>
      </c>
      <c r="P99" s="11">
        <f t="shared" si="7"/>
        <v>0</v>
      </c>
      <c r="Q99" s="11">
        <f t="shared" si="7"/>
        <v>0</v>
      </c>
      <c r="R99" s="12">
        <f t="shared" si="10"/>
        <v>28350</v>
      </c>
      <c r="S99" s="12">
        <v>198000</v>
      </c>
      <c r="T99" s="13">
        <f t="shared" si="11"/>
        <v>8545</v>
      </c>
      <c r="U99" s="13">
        <v>0</v>
      </c>
      <c r="V99" s="14">
        <f t="shared" si="12"/>
        <v>8545</v>
      </c>
      <c r="W99" s="12">
        <f t="shared" si="13"/>
        <v>19805</v>
      </c>
      <c r="X99" s="13">
        <v>0</v>
      </c>
    </row>
    <row r="100" spans="1:24" ht="16.5">
      <c r="A100" s="1">
        <v>97</v>
      </c>
      <c r="B100" s="61">
        <v>694</v>
      </c>
      <c r="C100" s="39" t="s">
        <v>813</v>
      </c>
      <c r="D100" s="3">
        <v>2747</v>
      </c>
      <c r="E100" s="3">
        <v>1028</v>
      </c>
      <c r="F100" s="3">
        <v>1719</v>
      </c>
      <c r="G100" s="3">
        <v>0</v>
      </c>
      <c r="H100" s="3">
        <v>525</v>
      </c>
      <c r="I100" s="3">
        <v>2697</v>
      </c>
      <c r="J100" s="3">
        <v>34</v>
      </c>
      <c r="K100" s="3">
        <v>190</v>
      </c>
      <c r="L100" s="10" t="s">
        <v>1376</v>
      </c>
      <c r="M100" s="40">
        <f t="shared" si="8"/>
        <v>313500</v>
      </c>
      <c r="N100" s="40">
        <f t="shared" si="9"/>
        <v>148550</v>
      </c>
      <c r="O100" s="11">
        <v>0</v>
      </c>
      <c r="P100" s="11">
        <f t="shared" si="7"/>
        <v>0</v>
      </c>
      <c r="Q100" s="11">
        <f t="shared" si="7"/>
        <v>0</v>
      </c>
      <c r="R100" s="12">
        <f t="shared" si="10"/>
        <v>148550</v>
      </c>
      <c r="S100" s="12">
        <v>447000</v>
      </c>
      <c r="T100" s="13">
        <f t="shared" si="11"/>
        <v>31350</v>
      </c>
      <c r="U100" s="13">
        <v>0</v>
      </c>
      <c r="V100" s="14">
        <f t="shared" si="12"/>
        <v>31350</v>
      </c>
      <c r="W100" s="12">
        <f t="shared" si="13"/>
        <v>117200</v>
      </c>
      <c r="X100" s="13">
        <v>0</v>
      </c>
    </row>
    <row r="101" spans="1:24" ht="16.5">
      <c r="A101" s="1">
        <v>98</v>
      </c>
      <c r="B101" s="61">
        <v>696</v>
      </c>
      <c r="C101" s="39" t="s">
        <v>814</v>
      </c>
      <c r="D101" s="3">
        <v>353</v>
      </c>
      <c r="E101" s="3">
        <v>219</v>
      </c>
      <c r="F101" s="3">
        <v>134</v>
      </c>
      <c r="G101" s="3">
        <v>0</v>
      </c>
      <c r="H101" s="3">
        <v>438</v>
      </c>
      <c r="I101" s="3">
        <v>906</v>
      </c>
      <c r="J101" s="3">
        <v>91</v>
      </c>
      <c r="K101" s="3">
        <v>170</v>
      </c>
      <c r="L101" s="10" t="s">
        <v>1375</v>
      </c>
      <c r="M101" s="40">
        <f t="shared" si="8"/>
        <v>113450</v>
      </c>
      <c r="N101" s="40">
        <f t="shared" si="9"/>
        <v>50450</v>
      </c>
      <c r="O101" s="11">
        <v>0</v>
      </c>
      <c r="P101" s="11">
        <f t="shared" si="7"/>
        <v>0</v>
      </c>
      <c r="Q101" s="11">
        <f t="shared" si="7"/>
        <v>0</v>
      </c>
      <c r="R101" s="12">
        <f t="shared" si="10"/>
        <v>50450</v>
      </c>
      <c r="S101" s="12">
        <v>65000</v>
      </c>
      <c r="T101" s="13">
        <f t="shared" si="11"/>
        <v>11345</v>
      </c>
      <c r="U101" s="13">
        <v>0</v>
      </c>
      <c r="V101" s="14">
        <f t="shared" si="12"/>
        <v>11345</v>
      </c>
      <c r="W101" s="12">
        <f t="shared" si="13"/>
        <v>39105</v>
      </c>
      <c r="X101" s="13">
        <v>0</v>
      </c>
    </row>
    <row r="102" spans="1:24" ht="16.5">
      <c r="A102" s="1">
        <v>99</v>
      </c>
      <c r="B102" s="61">
        <v>702</v>
      </c>
      <c r="C102" s="39" t="s">
        <v>815</v>
      </c>
      <c r="D102" s="3">
        <v>22099</v>
      </c>
      <c r="E102" s="3">
        <v>11606</v>
      </c>
      <c r="F102" s="3">
        <v>10493</v>
      </c>
      <c r="G102" s="3">
        <v>0</v>
      </c>
      <c r="H102" s="3">
        <v>23344</v>
      </c>
      <c r="I102" s="3">
        <v>22210</v>
      </c>
      <c r="J102" s="3">
        <v>4353</v>
      </c>
      <c r="K102" s="3">
        <v>7552</v>
      </c>
      <c r="L102" s="10" t="s">
        <v>1375</v>
      </c>
      <c r="M102" s="40">
        <f t="shared" si="8"/>
        <v>5074500</v>
      </c>
      <c r="N102" s="40">
        <f t="shared" si="9"/>
        <v>2820100</v>
      </c>
      <c r="O102" s="11">
        <v>0</v>
      </c>
      <c r="P102" s="11">
        <f t="shared" si="7"/>
        <v>0</v>
      </c>
      <c r="Q102" s="11">
        <f t="shared" si="7"/>
        <v>0</v>
      </c>
      <c r="R102" s="12">
        <f t="shared" si="10"/>
        <v>2820100</v>
      </c>
      <c r="S102" s="12">
        <v>5279000</v>
      </c>
      <c r="T102" s="13">
        <f t="shared" si="11"/>
        <v>507450</v>
      </c>
      <c r="U102" s="13">
        <v>0</v>
      </c>
      <c r="V102" s="14">
        <f t="shared" si="12"/>
        <v>507450</v>
      </c>
      <c r="W102" s="12">
        <f t="shared" si="13"/>
        <v>2312650</v>
      </c>
      <c r="X102" s="13">
        <v>0</v>
      </c>
    </row>
    <row r="103" spans="1:24" ht="16.5">
      <c r="A103" s="1">
        <v>100</v>
      </c>
      <c r="B103" s="61">
        <v>703</v>
      </c>
      <c r="C103" s="39" t="s">
        <v>824</v>
      </c>
      <c r="D103" s="3">
        <v>146</v>
      </c>
      <c r="E103" s="3">
        <v>75</v>
      </c>
      <c r="F103" s="3">
        <v>71</v>
      </c>
      <c r="G103" s="3">
        <v>0</v>
      </c>
      <c r="H103" s="3">
        <v>99</v>
      </c>
      <c r="I103" s="3">
        <v>47</v>
      </c>
      <c r="J103" s="3">
        <v>35</v>
      </c>
      <c r="K103" s="3">
        <v>29</v>
      </c>
      <c r="L103" s="10" t="s">
        <v>1376</v>
      </c>
      <c r="M103" s="40">
        <f t="shared" si="8"/>
        <v>16350</v>
      </c>
      <c r="N103" s="40">
        <f t="shared" si="9"/>
        <v>10500</v>
      </c>
      <c r="O103" s="11">
        <v>0</v>
      </c>
      <c r="P103" s="11">
        <f t="shared" si="7"/>
        <v>0</v>
      </c>
      <c r="Q103" s="11">
        <f t="shared" si="7"/>
        <v>0</v>
      </c>
      <c r="R103" s="12">
        <f t="shared" si="10"/>
        <v>10500</v>
      </c>
      <c r="S103" s="12">
        <v>23000</v>
      </c>
      <c r="T103" s="13">
        <f t="shared" si="11"/>
        <v>1635</v>
      </c>
      <c r="U103" s="13">
        <v>0</v>
      </c>
      <c r="V103" s="14">
        <f t="shared" si="12"/>
        <v>1635</v>
      </c>
      <c r="W103" s="12">
        <f t="shared" si="13"/>
        <v>8865</v>
      </c>
      <c r="X103" s="13">
        <v>0</v>
      </c>
    </row>
    <row r="104" spans="1:24" ht="16.5">
      <c r="A104" s="1">
        <v>101</v>
      </c>
      <c r="B104" s="61">
        <v>704</v>
      </c>
      <c r="C104" s="39" t="s">
        <v>825</v>
      </c>
      <c r="D104" s="3">
        <v>7242</v>
      </c>
      <c r="E104" s="3">
        <v>6709</v>
      </c>
      <c r="F104" s="3">
        <v>533</v>
      </c>
      <c r="G104" s="3">
        <v>0</v>
      </c>
      <c r="H104" s="3">
        <v>25593</v>
      </c>
      <c r="I104" s="3">
        <v>26131</v>
      </c>
      <c r="J104" s="3">
        <v>6959</v>
      </c>
      <c r="K104" s="3">
        <v>8448</v>
      </c>
      <c r="L104" s="10" t="s">
        <v>1375</v>
      </c>
      <c r="M104" s="40">
        <f t="shared" si="8"/>
        <v>4254600</v>
      </c>
      <c r="N104" s="40">
        <f t="shared" si="9"/>
        <v>1929450</v>
      </c>
      <c r="O104" s="11">
        <v>0</v>
      </c>
      <c r="P104" s="11">
        <f t="shared" si="7"/>
        <v>0</v>
      </c>
      <c r="Q104" s="11">
        <f t="shared" si="7"/>
        <v>0</v>
      </c>
      <c r="R104" s="12">
        <f t="shared" si="10"/>
        <v>1929450</v>
      </c>
      <c r="S104" s="12">
        <v>1326000</v>
      </c>
      <c r="T104" s="13">
        <f t="shared" si="11"/>
        <v>425460</v>
      </c>
      <c r="U104" s="13">
        <v>0</v>
      </c>
      <c r="V104" s="14">
        <f t="shared" si="12"/>
        <v>425460</v>
      </c>
      <c r="W104" s="12">
        <f t="shared" si="13"/>
        <v>1503990</v>
      </c>
      <c r="X104" s="13">
        <v>0</v>
      </c>
    </row>
    <row r="105" spans="1:24" ht="16.5">
      <c r="A105" s="1">
        <v>102</v>
      </c>
      <c r="B105" s="61">
        <v>705</v>
      </c>
      <c r="C105" s="39" t="s">
        <v>827</v>
      </c>
      <c r="D105" s="3">
        <v>1870</v>
      </c>
      <c r="E105" s="3">
        <v>1650</v>
      </c>
      <c r="F105" s="3">
        <v>220</v>
      </c>
      <c r="G105" s="3">
        <v>0</v>
      </c>
      <c r="H105" s="3">
        <v>4664</v>
      </c>
      <c r="I105" s="3">
        <v>5738</v>
      </c>
      <c r="J105" s="3">
        <v>1480</v>
      </c>
      <c r="K105" s="3">
        <v>1715</v>
      </c>
      <c r="L105" s="10" t="s">
        <v>1375</v>
      </c>
      <c r="M105" s="40">
        <f t="shared" si="8"/>
        <v>857800</v>
      </c>
      <c r="N105" s="40">
        <f t="shared" si="9"/>
        <v>424000</v>
      </c>
      <c r="O105" s="11">
        <v>0</v>
      </c>
      <c r="P105" s="11">
        <f t="shared" si="7"/>
        <v>0</v>
      </c>
      <c r="Q105" s="11">
        <f t="shared" si="7"/>
        <v>0</v>
      </c>
      <c r="R105" s="12">
        <f t="shared" si="10"/>
        <v>424000</v>
      </c>
      <c r="S105" s="12">
        <v>450000</v>
      </c>
      <c r="T105" s="13">
        <f t="shared" si="11"/>
        <v>85780</v>
      </c>
      <c r="U105" s="13">
        <v>0</v>
      </c>
      <c r="V105" s="14">
        <f t="shared" si="12"/>
        <v>85780</v>
      </c>
      <c r="W105" s="12">
        <f t="shared" si="13"/>
        <v>338220</v>
      </c>
      <c r="X105" s="13">
        <v>0</v>
      </c>
    </row>
    <row r="106" spans="1:24" ht="16.5">
      <c r="A106" s="1">
        <v>103</v>
      </c>
      <c r="B106" s="61">
        <v>707</v>
      </c>
      <c r="C106" s="39" t="s">
        <v>817</v>
      </c>
      <c r="D106" s="3">
        <v>17635</v>
      </c>
      <c r="E106" s="3">
        <v>14640</v>
      </c>
      <c r="F106" s="3">
        <v>2995</v>
      </c>
      <c r="G106" s="3">
        <v>0</v>
      </c>
      <c r="H106" s="3">
        <v>28208</v>
      </c>
      <c r="I106" s="3">
        <v>34588</v>
      </c>
      <c r="J106" s="3">
        <v>8595</v>
      </c>
      <c r="K106" s="3">
        <v>9027</v>
      </c>
      <c r="L106" s="10" t="s">
        <v>1375</v>
      </c>
      <c r="M106" s="40">
        <f t="shared" si="8"/>
        <v>5581700</v>
      </c>
      <c r="N106" s="40">
        <f t="shared" si="9"/>
        <v>2793700</v>
      </c>
      <c r="O106" s="11">
        <v>0</v>
      </c>
      <c r="P106" s="11">
        <f t="shared" si="7"/>
        <v>0</v>
      </c>
      <c r="Q106" s="11">
        <f t="shared" si="7"/>
        <v>0</v>
      </c>
      <c r="R106" s="12">
        <f t="shared" si="10"/>
        <v>2793700</v>
      </c>
      <c r="S106" s="12">
        <v>2302000</v>
      </c>
      <c r="T106" s="13">
        <f t="shared" si="11"/>
        <v>558170</v>
      </c>
      <c r="U106" s="13">
        <v>0</v>
      </c>
      <c r="V106" s="14">
        <f t="shared" si="12"/>
        <v>558170</v>
      </c>
      <c r="W106" s="12">
        <f t="shared" si="13"/>
        <v>2235530</v>
      </c>
      <c r="X106" s="13">
        <v>0</v>
      </c>
    </row>
    <row r="107" spans="1:24" ht="16.5">
      <c r="A107" s="1">
        <v>104</v>
      </c>
      <c r="B107" s="61">
        <v>710</v>
      </c>
      <c r="C107" s="39" t="s">
        <v>829</v>
      </c>
      <c r="D107" s="3">
        <v>10840</v>
      </c>
      <c r="E107" s="3">
        <v>5440</v>
      </c>
      <c r="F107" s="3">
        <v>5400</v>
      </c>
      <c r="G107" s="3">
        <v>0</v>
      </c>
      <c r="H107" s="3">
        <v>8298</v>
      </c>
      <c r="I107" s="3">
        <v>8133</v>
      </c>
      <c r="J107" s="3">
        <v>1283</v>
      </c>
      <c r="K107" s="3">
        <v>3201</v>
      </c>
      <c r="L107" s="10" t="s">
        <v>1376</v>
      </c>
      <c r="M107" s="40">
        <f t="shared" si="8"/>
        <v>1554250</v>
      </c>
      <c r="N107" s="40">
        <f t="shared" si="9"/>
        <v>766200</v>
      </c>
      <c r="O107" s="11">
        <v>0</v>
      </c>
      <c r="P107" s="11">
        <f t="shared" si="7"/>
        <v>0</v>
      </c>
      <c r="Q107" s="11">
        <f t="shared" si="7"/>
        <v>0</v>
      </c>
      <c r="R107" s="12">
        <f t="shared" si="10"/>
        <v>766200</v>
      </c>
      <c r="S107" s="12">
        <v>1489000</v>
      </c>
      <c r="T107" s="13">
        <f t="shared" si="11"/>
        <v>155425</v>
      </c>
      <c r="U107" s="13">
        <v>0</v>
      </c>
      <c r="V107" s="14">
        <f t="shared" si="12"/>
        <v>155425</v>
      </c>
      <c r="W107" s="12">
        <f t="shared" si="13"/>
        <v>610775</v>
      </c>
      <c r="X107" s="13">
        <v>0</v>
      </c>
    </row>
    <row r="108" spans="1:24" ht="16.5">
      <c r="A108" s="1">
        <v>105</v>
      </c>
      <c r="B108" s="61">
        <v>711</v>
      </c>
      <c r="C108" s="39" t="s">
        <v>830</v>
      </c>
      <c r="D108" s="3">
        <v>939</v>
      </c>
      <c r="E108" s="3">
        <v>727</v>
      </c>
      <c r="F108" s="3">
        <v>212</v>
      </c>
      <c r="G108" s="3">
        <v>0</v>
      </c>
      <c r="H108" s="3">
        <v>3484</v>
      </c>
      <c r="I108" s="3">
        <v>3704</v>
      </c>
      <c r="J108" s="3">
        <v>905</v>
      </c>
      <c r="K108" s="3">
        <v>1050</v>
      </c>
      <c r="L108" s="10" t="s">
        <v>1375</v>
      </c>
      <c r="M108" s="40">
        <f t="shared" si="8"/>
        <v>591150</v>
      </c>
      <c r="N108" s="40">
        <f t="shared" si="9"/>
        <v>253050</v>
      </c>
      <c r="O108" s="11">
        <v>0</v>
      </c>
      <c r="P108" s="11">
        <f t="shared" si="7"/>
        <v>0</v>
      </c>
      <c r="Q108" s="11">
        <f t="shared" si="7"/>
        <v>0</v>
      </c>
      <c r="R108" s="12">
        <f t="shared" si="10"/>
        <v>253050</v>
      </c>
      <c r="S108" s="12">
        <v>321000</v>
      </c>
      <c r="T108" s="13">
        <f t="shared" si="11"/>
        <v>59115</v>
      </c>
      <c r="U108" s="13">
        <v>0</v>
      </c>
      <c r="V108" s="14">
        <f t="shared" si="12"/>
        <v>59115</v>
      </c>
      <c r="W108" s="12">
        <f t="shared" si="13"/>
        <v>193935</v>
      </c>
      <c r="X108" s="13">
        <v>0</v>
      </c>
    </row>
    <row r="109" spans="1:24" ht="16.5">
      <c r="A109" s="1">
        <v>106</v>
      </c>
      <c r="B109" s="61">
        <v>712</v>
      </c>
      <c r="C109" s="39" t="s">
        <v>832</v>
      </c>
      <c r="D109" s="3">
        <v>572</v>
      </c>
      <c r="E109" s="3">
        <v>316</v>
      </c>
      <c r="F109" s="3">
        <v>256</v>
      </c>
      <c r="G109" s="3">
        <v>0</v>
      </c>
      <c r="H109" s="3">
        <v>828</v>
      </c>
      <c r="I109" s="3">
        <v>725</v>
      </c>
      <c r="J109" s="3">
        <v>189</v>
      </c>
      <c r="K109" s="3">
        <v>281</v>
      </c>
      <c r="L109" s="10" t="s">
        <v>1375</v>
      </c>
      <c r="M109" s="40">
        <f t="shared" si="8"/>
        <v>160450</v>
      </c>
      <c r="N109" s="40">
        <f t="shared" si="9"/>
        <v>88400</v>
      </c>
      <c r="O109" s="11">
        <v>0</v>
      </c>
      <c r="P109" s="11">
        <f t="shared" si="7"/>
        <v>0</v>
      </c>
      <c r="Q109" s="11">
        <f t="shared" si="7"/>
        <v>0</v>
      </c>
      <c r="R109" s="12">
        <f t="shared" si="10"/>
        <v>88400</v>
      </c>
      <c r="S109" s="12">
        <v>217000</v>
      </c>
      <c r="T109" s="13">
        <f t="shared" si="11"/>
        <v>16045</v>
      </c>
      <c r="U109" s="13">
        <v>0</v>
      </c>
      <c r="V109" s="14">
        <f t="shared" si="12"/>
        <v>16045</v>
      </c>
      <c r="W109" s="12">
        <f t="shared" si="13"/>
        <v>72355</v>
      </c>
      <c r="X109" s="13">
        <v>0</v>
      </c>
    </row>
    <row r="110" spans="1:24" ht="16.5">
      <c r="A110" s="1">
        <v>107</v>
      </c>
      <c r="B110" s="61">
        <v>713</v>
      </c>
      <c r="C110" s="39" t="s">
        <v>833</v>
      </c>
      <c r="D110" s="3">
        <v>1959</v>
      </c>
      <c r="E110" s="3">
        <v>440</v>
      </c>
      <c r="F110" s="3">
        <v>1519</v>
      </c>
      <c r="G110" s="3">
        <v>0</v>
      </c>
      <c r="H110" s="3">
        <v>249</v>
      </c>
      <c r="I110" s="3">
        <v>2416</v>
      </c>
      <c r="J110" s="3">
        <v>10</v>
      </c>
      <c r="K110" s="3">
        <v>59</v>
      </c>
      <c r="L110" s="10" t="s">
        <v>1375</v>
      </c>
      <c r="M110" s="40">
        <f t="shared" si="8"/>
        <v>319600</v>
      </c>
      <c r="N110" s="40">
        <f t="shared" si="9"/>
        <v>180800</v>
      </c>
      <c r="O110" s="11">
        <v>0</v>
      </c>
      <c r="P110" s="11">
        <f t="shared" si="7"/>
        <v>0</v>
      </c>
      <c r="Q110" s="11">
        <f t="shared" si="7"/>
        <v>0</v>
      </c>
      <c r="R110" s="12">
        <f t="shared" si="10"/>
        <v>180800</v>
      </c>
      <c r="S110" s="12">
        <v>269000</v>
      </c>
      <c r="T110" s="13">
        <f t="shared" si="11"/>
        <v>31960</v>
      </c>
      <c r="U110" s="13">
        <v>0</v>
      </c>
      <c r="V110" s="14">
        <f t="shared" si="12"/>
        <v>31960</v>
      </c>
      <c r="W110" s="12">
        <f t="shared" si="13"/>
        <v>148840</v>
      </c>
      <c r="X110" s="13">
        <v>0</v>
      </c>
    </row>
    <row r="111" spans="1:24" ht="16.5">
      <c r="A111" s="1">
        <v>108</v>
      </c>
      <c r="B111" s="61">
        <v>714</v>
      </c>
      <c r="C111" s="39" t="s">
        <v>961</v>
      </c>
      <c r="D111" s="3">
        <v>17</v>
      </c>
      <c r="E111" s="3">
        <v>12</v>
      </c>
      <c r="F111" s="3">
        <v>5</v>
      </c>
      <c r="G111" s="3">
        <v>0</v>
      </c>
      <c r="H111" s="3">
        <v>344</v>
      </c>
      <c r="I111" s="3">
        <v>461</v>
      </c>
      <c r="J111" s="3">
        <v>82</v>
      </c>
      <c r="K111" s="3">
        <v>146</v>
      </c>
      <c r="L111" s="10" t="s">
        <v>1376</v>
      </c>
      <c r="M111" s="40">
        <f t="shared" si="8"/>
        <v>46900</v>
      </c>
      <c r="N111" s="40">
        <f t="shared" si="9"/>
        <v>12250</v>
      </c>
      <c r="O111" s="11">
        <v>0</v>
      </c>
      <c r="P111" s="11">
        <f t="shared" si="7"/>
        <v>0</v>
      </c>
      <c r="Q111" s="11">
        <f t="shared" si="7"/>
        <v>0</v>
      </c>
      <c r="R111" s="12">
        <f t="shared" si="10"/>
        <v>12250</v>
      </c>
      <c r="S111" s="12">
        <v>9000</v>
      </c>
      <c r="T111" s="13">
        <f t="shared" si="11"/>
        <v>4690</v>
      </c>
      <c r="U111" s="13">
        <v>0</v>
      </c>
      <c r="V111" s="14">
        <f t="shared" si="12"/>
        <v>4690</v>
      </c>
      <c r="W111" s="12">
        <f t="shared" si="13"/>
        <v>7560</v>
      </c>
      <c r="X111" s="13">
        <v>0</v>
      </c>
    </row>
    <row r="112" spans="1:24" ht="16.5">
      <c r="A112" s="1">
        <v>109</v>
      </c>
      <c r="B112" s="61">
        <v>715</v>
      </c>
      <c r="C112" s="39" t="s">
        <v>835</v>
      </c>
      <c r="D112" s="3">
        <v>5</v>
      </c>
      <c r="E112" s="3">
        <v>4</v>
      </c>
      <c r="F112" s="3">
        <v>1</v>
      </c>
      <c r="G112" s="3">
        <v>0</v>
      </c>
      <c r="H112" s="3">
        <v>6</v>
      </c>
      <c r="I112" s="3">
        <v>23</v>
      </c>
      <c r="J112" s="3">
        <v>3</v>
      </c>
      <c r="K112" s="3">
        <v>3</v>
      </c>
      <c r="L112" s="10" t="s">
        <v>1375</v>
      </c>
      <c r="M112" s="40">
        <f t="shared" si="8"/>
        <v>2050</v>
      </c>
      <c r="N112" s="40">
        <f t="shared" si="9"/>
        <v>900</v>
      </c>
      <c r="O112" s="11">
        <v>0</v>
      </c>
      <c r="P112" s="11">
        <f t="shared" si="7"/>
        <v>0</v>
      </c>
      <c r="Q112" s="11">
        <f t="shared" si="7"/>
        <v>0</v>
      </c>
      <c r="R112" s="12">
        <f t="shared" si="10"/>
        <v>900</v>
      </c>
      <c r="S112" s="12">
        <v>7000</v>
      </c>
      <c r="T112" s="13">
        <f t="shared" si="11"/>
        <v>205</v>
      </c>
      <c r="U112" s="13">
        <v>0</v>
      </c>
      <c r="V112" s="14">
        <f t="shared" si="12"/>
        <v>205</v>
      </c>
      <c r="W112" s="12">
        <f t="shared" si="13"/>
        <v>695</v>
      </c>
      <c r="X112" s="13">
        <v>0</v>
      </c>
    </row>
    <row r="113" spans="1:24" ht="16.5">
      <c r="A113" s="1">
        <v>110</v>
      </c>
      <c r="B113" s="61">
        <v>716</v>
      </c>
      <c r="C113" s="39" t="s">
        <v>836</v>
      </c>
      <c r="D113" s="3">
        <v>45</v>
      </c>
      <c r="E113" s="3">
        <v>21</v>
      </c>
      <c r="F113" s="3">
        <v>24</v>
      </c>
      <c r="G113" s="3">
        <v>0</v>
      </c>
      <c r="H113" s="3">
        <v>38</v>
      </c>
      <c r="I113" s="3">
        <v>76</v>
      </c>
      <c r="J113" s="3">
        <v>3</v>
      </c>
      <c r="K113" s="3">
        <v>17</v>
      </c>
      <c r="L113" s="10" t="s">
        <v>1376</v>
      </c>
      <c r="M113" s="40">
        <f t="shared" si="8"/>
        <v>8850</v>
      </c>
      <c r="N113" s="40">
        <f t="shared" si="9"/>
        <v>3250</v>
      </c>
      <c r="O113" s="11">
        <v>0</v>
      </c>
      <c r="P113" s="11">
        <f t="shared" si="7"/>
        <v>0</v>
      </c>
      <c r="Q113" s="11">
        <f t="shared" si="7"/>
        <v>0</v>
      </c>
      <c r="R113" s="12">
        <f t="shared" si="10"/>
        <v>3250</v>
      </c>
      <c r="S113" s="12">
        <v>5000</v>
      </c>
      <c r="T113" s="13">
        <f t="shared" si="11"/>
        <v>885</v>
      </c>
      <c r="U113" s="13">
        <v>0</v>
      </c>
      <c r="V113" s="14">
        <f t="shared" si="12"/>
        <v>885</v>
      </c>
      <c r="W113" s="12">
        <f t="shared" si="13"/>
        <v>2365</v>
      </c>
      <c r="X113" s="13">
        <v>0</v>
      </c>
    </row>
    <row r="114" spans="1:24" ht="16.5">
      <c r="A114" s="1">
        <v>111</v>
      </c>
      <c r="B114" s="61">
        <v>717</v>
      </c>
      <c r="C114" s="39" t="s">
        <v>838</v>
      </c>
      <c r="D114" s="3">
        <v>579</v>
      </c>
      <c r="E114" s="3">
        <v>240</v>
      </c>
      <c r="F114" s="3">
        <v>339</v>
      </c>
      <c r="G114" s="3">
        <v>0</v>
      </c>
      <c r="H114" s="3">
        <v>772</v>
      </c>
      <c r="I114" s="3">
        <v>543</v>
      </c>
      <c r="J114" s="3">
        <v>214</v>
      </c>
      <c r="K114" s="3">
        <v>200</v>
      </c>
      <c r="L114" s="10" t="s">
        <v>1375</v>
      </c>
      <c r="M114" s="40">
        <f t="shared" si="8"/>
        <v>150250</v>
      </c>
      <c r="N114" s="40">
        <f t="shared" si="9"/>
        <v>87300</v>
      </c>
      <c r="O114" s="11">
        <v>0</v>
      </c>
      <c r="P114" s="11">
        <f t="shared" si="7"/>
        <v>0</v>
      </c>
      <c r="Q114" s="11">
        <f t="shared" si="7"/>
        <v>0</v>
      </c>
      <c r="R114" s="12">
        <f t="shared" si="10"/>
        <v>87300</v>
      </c>
      <c r="S114" s="12">
        <v>188000</v>
      </c>
      <c r="T114" s="13">
        <f t="shared" si="11"/>
        <v>15025</v>
      </c>
      <c r="U114" s="13">
        <v>0</v>
      </c>
      <c r="V114" s="14">
        <f t="shared" si="12"/>
        <v>15025</v>
      </c>
      <c r="W114" s="12">
        <f t="shared" si="13"/>
        <v>72275</v>
      </c>
      <c r="X114" s="13">
        <v>0</v>
      </c>
    </row>
    <row r="115" spans="1:24" ht="16.5">
      <c r="A115" s="1">
        <v>112</v>
      </c>
      <c r="B115" s="61">
        <v>718</v>
      </c>
      <c r="C115" s="39" t="s">
        <v>840</v>
      </c>
      <c r="D115" s="3">
        <v>1525</v>
      </c>
      <c r="E115" s="3">
        <v>799</v>
      </c>
      <c r="F115" s="3">
        <v>726</v>
      </c>
      <c r="G115" s="3">
        <v>0</v>
      </c>
      <c r="H115" s="3">
        <v>1640</v>
      </c>
      <c r="I115" s="3">
        <v>2505</v>
      </c>
      <c r="J115" s="3">
        <v>501</v>
      </c>
      <c r="K115" s="3">
        <v>525</v>
      </c>
      <c r="L115" s="10" t="s">
        <v>1375</v>
      </c>
      <c r="M115" s="40">
        <f t="shared" si="8"/>
        <v>401800</v>
      </c>
      <c r="N115" s="40">
        <f t="shared" si="9"/>
        <v>215150</v>
      </c>
      <c r="O115" s="11">
        <v>0</v>
      </c>
      <c r="P115" s="11">
        <f t="shared" si="7"/>
        <v>0</v>
      </c>
      <c r="Q115" s="11">
        <f t="shared" si="7"/>
        <v>0</v>
      </c>
      <c r="R115" s="12">
        <f t="shared" si="10"/>
        <v>215150</v>
      </c>
      <c r="S115" s="12">
        <v>239000</v>
      </c>
      <c r="T115" s="13">
        <f t="shared" si="11"/>
        <v>40180</v>
      </c>
      <c r="U115" s="13">
        <v>0</v>
      </c>
      <c r="V115" s="14">
        <f t="shared" si="12"/>
        <v>40180</v>
      </c>
      <c r="W115" s="12">
        <f t="shared" si="13"/>
        <v>174970</v>
      </c>
      <c r="X115" s="13">
        <v>0</v>
      </c>
    </row>
    <row r="116" spans="1:24" ht="16.5">
      <c r="A116" s="1">
        <v>113</v>
      </c>
      <c r="B116" s="61">
        <v>719</v>
      </c>
      <c r="C116" s="39" t="s">
        <v>841</v>
      </c>
      <c r="D116" s="3">
        <v>13767</v>
      </c>
      <c r="E116" s="3">
        <v>9206</v>
      </c>
      <c r="F116" s="3">
        <v>4561</v>
      </c>
      <c r="G116" s="3">
        <v>0</v>
      </c>
      <c r="H116" s="3">
        <v>29984</v>
      </c>
      <c r="I116" s="3">
        <v>11547</v>
      </c>
      <c r="J116" s="3">
        <v>10308</v>
      </c>
      <c r="K116" s="3">
        <v>8149</v>
      </c>
      <c r="L116" s="10" t="s">
        <v>1376</v>
      </c>
      <c r="M116" s="40">
        <f t="shared" si="8"/>
        <v>3341250</v>
      </c>
      <c r="N116" s="40">
        <f t="shared" si="9"/>
        <v>1611200</v>
      </c>
      <c r="O116" s="11">
        <v>0</v>
      </c>
      <c r="P116" s="11">
        <f t="shared" si="7"/>
        <v>0</v>
      </c>
      <c r="Q116" s="11">
        <f t="shared" si="7"/>
        <v>0</v>
      </c>
      <c r="R116" s="12">
        <f t="shared" si="10"/>
        <v>1611200</v>
      </c>
      <c r="S116" s="12">
        <v>2394000</v>
      </c>
      <c r="T116" s="13">
        <f t="shared" si="11"/>
        <v>334125</v>
      </c>
      <c r="U116" s="13">
        <v>0</v>
      </c>
      <c r="V116" s="14">
        <f t="shared" si="12"/>
        <v>334125</v>
      </c>
      <c r="W116" s="12">
        <f t="shared" si="13"/>
        <v>1277075</v>
      </c>
      <c r="X116" s="13">
        <v>0</v>
      </c>
    </row>
    <row r="117" spans="1:24" ht="16.5">
      <c r="A117" s="1">
        <v>114</v>
      </c>
      <c r="B117" s="61">
        <v>720</v>
      </c>
      <c r="C117" s="39" t="s">
        <v>1014</v>
      </c>
      <c r="D117" s="3">
        <v>21</v>
      </c>
      <c r="E117" s="3">
        <v>18</v>
      </c>
      <c r="F117" s="3">
        <v>3</v>
      </c>
      <c r="G117" s="3">
        <v>0</v>
      </c>
      <c r="H117" s="3">
        <v>34</v>
      </c>
      <c r="I117" s="3">
        <v>84</v>
      </c>
      <c r="J117" s="3">
        <v>5</v>
      </c>
      <c r="K117" s="3">
        <v>11</v>
      </c>
      <c r="L117" s="10" t="s">
        <v>1375</v>
      </c>
      <c r="M117" s="40">
        <f t="shared" si="8"/>
        <v>8800</v>
      </c>
      <c r="N117" s="40">
        <f t="shared" si="9"/>
        <v>2800</v>
      </c>
      <c r="O117" s="11">
        <v>0</v>
      </c>
      <c r="P117" s="11">
        <f t="shared" si="7"/>
        <v>0</v>
      </c>
      <c r="Q117" s="11">
        <f t="shared" si="7"/>
        <v>0</v>
      </c>
      <c r="R117" s="12">
        <f t="shared" si="10"/>
        <v>2800</v>
      </c>
      <c r="S117" s="12">
        <v>14000</v>
      </c>
      <c r="T117" s="13">
        <f t="shared" si="11"/>
        <v>880</v>
      </c>
      <c r="U117" s="13">
        <v>0</v>
      </c>
      <c r="V117" s="14">
        <f t="shared" si="12"/>
        <v>880</v>
      </c>
      <c r="W117" s="12">
        <f t="shared" si="13"/>
        <v>1920</v>
      </c>
      <c r="X117" s="13">
        <v>0</v>
      </c>
    </row>
    <row r="118" spans="1:24" ht="16.5">
      <c r="A118" s="1">
        <v>115</v>
      </c>
      <c r="B118" s="61">
        <v>721</v>
      </c>
      <c r="C118" s="39" t="s">
        <v>1345</v>
      </c>
      <c r="D118" s="3">
        <v>30</v>
      </c>
      <c r="E118" s="3">
        <v>20</v>
      </c>
      <c r="F118" s="3">
        <v>10</v>
      </c>
      <c r="G118" s="3">
        <v>0</v>
      </c>
      <c r="H118" s="3">
        <v>82</v>
      </c>
      <c r="I118" s="3">
        <v>150</v>
      </c>
      <c r="J118" s="3">
        <v>29</v>
      </c>
      <c r="K118" s="3">
        <v>19</v>
      </c>
      <c r="L118" s="10" t="s">
        <v>1376</v>
      </c>
      <c r="M118" s="40">
        <f t="shared" si="8"/>
        <v>14800</v>
      </c>
      <c r="N118" s="40">
        <f t="shared" si="9"/>
        <v>3900</v>
      </c>
      <c r="O118" s="11">
        <v>0</v>
      </c>
      <c r="P118" s="11">
        <f t="shared" si="7"/>
        <v>0</v>
      </c>
      <c r="Q118" s="11">
        <f t="shared" si="7"/>
        <v>0</v>
      </c>
      <c r="R118" s="12">
        <f t="shared" si="10"/>
        <v>3900</v>
      </c>
      <c r="S118" s="12">
        <v>15000</v>
      </c>
      <c r="T118" s="13">
        <f t="shared" si="11"/>
        <v>1480</v>
      </c>
      <c r="U118" s="13">
        <v>0</v>
      </c>
      <c r="V118" s="14">
        <f t="shared" si="12"/>
        <v>1480</v>
      </c>
      <c r="W118" s="12">
        <f t="shared" si="13"/>
        <v>2420</v>
      </c>
      <c r="X118" s="13">
        <v>0</v>
      </c>
    </row>
    <row r="119" spans="1:24" ht="16.5">
      <c r="A119" s="1">
        <v>116</v>
      </c>
      <c r="B119" s="61">
        <v>722</v>
      </c>
      <c r="C119" s="39" t="s">
        <v>842</v>
      </c>
      <c r="D119" s="3">
        <v>13764</v>
      </c>
      <c r="E119" s="3">
        <v>6242</v>
      </c>
      <c r="F119" s="3">
        <v>7522</v>
      </c>
      <c r="G119" s="3">
        <v>0</v>
      </c>
      <c r="H119" s="3">
        <v>21148</v>
      </c>
      <c r="I119" s="3">
        <v>11993</v>
      </c>
      <c r="J119" s="3">
        <v>4659</v>
      </c>
      <c r="K119" s="3">
        <v>5816</v>
      </c>
      <c r="L119" s="10" t="s">
        <v>1376</v>
      </c>
      <c r="M119" s="40">
        <f t="shared" si="8"/>
        <v>2878900</v>
      </c>
      <c r="N119" s="40">
        <f t="shared" si="9"/>
        <v>1211950</v>
      </c>
      <c r="O119" s="11">
        <v>0</v>
      </c>
      <c r="P119" s="11">
        <f t="shared" si="7"/>
        <v>0</v>
      </c>
      <c r="Q119" s="11">
        <f t="shared" si="7"/>
        <v>0</v>
      </c>
      <c r="R119" s="12">
        <f t="shared" si="10"/>
        <v>1211950</v>
      </c>
      <c r="S119" s="12">
        <v>3357000</v>
      </c>
      <c r="T119" s="13">
        <f t="shared" si="11"/>
        <v>287890</v>
      </c>
      <c r="U119" s="13">
        <v>0</v>
      </c>
      <c r="V119" s="14">
        <f t="shared" si="12"/>
        <v>287890</v>
      </c>
      <c r="W119" s="12">
        <f t="shared" si="13"/>
        <v>924060</v>
      </c>
      <c r="X119" s="13">
        <v>0</v>
      </c>
    </row>
    <row r="120" spans="1:24" ht="16.5">
      <c r="A120" s="1">
        <v>117</v>
      </c>
      <c r="B120" s="61">
        <v>723</v>
      </c>
      <c r="C120" s="39" t="s">
        <v>1167</v>
      </c>
      <c r="D120" s="3">
        <v>195</v>
      </c>
      <c r="E120" s="3">
        <v>139</v>
      </c>
      <c r="F120" s="3">
        <v>56</v>
      </c>
      <c r="G120" s="3">
        <v>0</v>
      </c>
      <c r="H120" s="3">
        <v>628</v>
      </c>
      <c r="I120" s="3">
        <v>718</v>
      </c>
      <c r="J120" s="3">
        <v>124</v>
      </c>
      <c r="K120" s="3">
        <v>207</v>
      </c>
      <c r="L120" s="10" t="s">
        <v>1375</v>
      </c>
      <c r="M120" s="40">
        <f t="shared" si="8"/>
        <v>111250</v>
      </c>
      <c r="N120" s="40">
        <f t="shared" si="9"/>
        <v>45650</v>
      </c>
      <c r="O120" s="11">
        <v>0</v>
      </c>
      <c r="P120" s="11">
        <f t="shared" si="7"/>
        <v>0</v>
      </c>
      <c r="Q120" s="11">
        <f t="shared" si="7"/>
        <v>0</v>
      </c>
      <c r="R120" s="12">
        <f t="shared" si="10"/>
        <v>45650</v>
      </c>
      <c r="S120" s="12">
        <v>58000</v>
      </c>
      <c r="T120" s="13">
        <f t="shared" si="11"/>
        <v>11125</v>
      </c>
      <c r="U120" s="13">
        <v>0</v>
      </c>
      <c r="V120" s="14">
        <f t="shared" si="12"/>
        <v>11125</v>
      </c>
      <c r="W120" s="12">
        <f t="shared" si="13"/>
        <v>34525</v>
      </c>
      <c r="X120" s="13">
        <v>0</v>
      </c>
    </row>
    <row r="121" spans="1:24" ht="16.5">
      <c r="A121" s="1">
        <v>118</v>
      </c>
      <c r="B121" s="61">
        <v>724</v>
      </c>
      <c r="C121" s="39" t="s">
        <v>1121</v>
      </c>
      <c r="D121" s="3">
        <v>367</v>
      </c>
      <c r="E121" s="3">
        <v>236</v>
      </c>
      <c r="F121" s="3">
        <v>131</v>
      </c>
      <c r="G121" s="3">
        <v>0</v>
      </c>
      <c r="H121" s="3">
        <v>651</v>
      </c>
      <c r="I121" s="3">
        <v>894</v>
      </c>
      <c r="J121" s="3">
        <v>201</v>
      </c>
      <c r="K121" s="3">
        <v>227</v>
      </c>
      <c r="L121" s="10" t="s">
        <v>1376</v>
      </c>
      <c r="M121" s="40">
        <f t="shared" si="8"/>
        <v>106750</v>
      </c>
      <c r="N121" s="40">
        <f t="shared" si="9"/>
        <v>39750</v>
      </c>
      <c r="O121" s="11">
        <v>0</v>
      </c>
      <c r="P121" s="11">
        <f t="shared" si="7"/>
        <v>0</v>
      </c>
      <c r="Q121" s="11">
        <f t="shared" si="7"/>
        <v>0</v>
      </c>
      <c r="R121" s="12">
        <f t="shared" si="10"/>
        <v>39750</v>
      </c>
      <c r="S121" s="12">
        <v>87000</v>
      </c>
      <c r="T121" s="13">
        <f t="shared" si="11"/>
        <v>10675</v>
      </c>
      <c r="U121" s="13">
        <v>0</v>
      </c>
      <c r="V121" s="14">
        <f t="shared" si="12"/>
        <v>10675</v>
      </c>
      <c r="W121" s="12">
        <f t="shared" si="13"/>
        <v>29075</v>
      </c>
      <c r="X121" s="13">
        <v>0</v>
      </c>
    </row>
    <row r="122" spans="1:24" ht="16.5">
      <c r="A122" s="1">
        <v>119</v>
      </c>
      <c r="B122" s="61">
        <v>728</v>
      </c>
      <c r="C122" s="39" t="s">
        <v>844</v>
      </c>
      <c r="D122" s="3">
        <v>15079</v>
      </c>
      <c r="E122" s="3">
        <v>8784</v>
      </c>
      <c r="F122" s="3">
        <v>6295</v>
      </c>
      <c r="G122" s="3">
        <v>0</v>
      </c>
      <c r="H122" s="3">
        <v>10181</v>
      </c>
      <c r="I122" s="3">
        <v>10072</v>
      </c>
      <c r="J122" s="3">
        <v>2294</v>
      </c>
      <c r="K122" s="3">
        <v>3495</v>
      </c>
      <c r="L122" s="10" t="s">
        <v>1375</v>
      </c>
      <c r="M122" s="40">
        <f t="shared" si="8"/>
        <v>2590400</v>
      </c>
      <c r="N122" s="40">
        <f t="shared" si="9"/>
        <v>1647600</v>
      </c>
      <c r="O122" s="11">
        <v>0</v>
      </c>
      <c r="P122" s="11">
        <f t="shared" si="7"/>
        <v>0</v>
      </c>
      <c r="Q122" s="11">
        <f t="shared" si="7"/>
        <v>0</v>
      </c>
      <c r="R122" s="12">
        <f t="shared" si="10"/>
        <v>1647600</v>
      </c>
      <c r="S122" s="12">
        <v>2480000</v>
      </c>
      <c r="T122" s="13">
        <f t="shared" si="11"/>
        <v>259040</v>
      </c>
      <c r="U122" s="13">
        <v>300000</v>
      </c>
      <c r="V122" s="14">
        <f t="shared" si="12"/>
        <v>559040</v>
      </c>
      <c r="W122" s="12">
        <f t="shared" si="13"/>
        <v>1088560</v>
      </c>
      <c r="X122" s="13">
        <v>0</v>
      </c>
    </row>
    <row r="123" spans="1:24" s="83" customFormat="1" ht="16.5">
      <c r="A123" s="104">
        <v>120</v>
      </c>
      <c r="B123" s="105">
        <v>804</v>
      </c>
      <c r="C123" s="106" t="s">
        <v>845</v>
      </c>
      <c r="D123" s="107">
        <v>335416</v>
      </c>
      <c r="E123" s="107">
        <v>206255</v>
      </c>
      <c r="F123" s="107">
        <v>129161</v>
      </c>
      <c r="G123" s="107">
        <v>0</v>
      </c>
      <c r="H123" s="107">
        <v>481750</v>
      </c>
      <c r="I123" s="107">
        <v>543172</v>
      </c>
      <c r="J123" s="107">
        <v>135405</v>
      </c>
      <c r="K123" s="107">
        <v>153182</v>
      </c>
      <c r="L123" s="108" t="s">
        <v>1375</v>
      </c>
      <c r="M123" s="109">
        <f t="shared" si="8"/>
        <v>98562450</v>
      </c>
      <c r="N123" s="109">
        <f t="shared" si="9"/>
        <v>52087550</v>
      </c>
      <c r="O123" s="110">
        <v>0</v>
      </c>
      <c r="P123" s="110">
        <f t="shared" si="7"/>
        <v>0</v>
      </c>
      <c r="Q123" s="110">
        <f t="shared" si="7"/>
        <v>0</v>
      </c>
      <c r="R123" s="111">
        <f t="shared" si="10"/>
        <v>52087550</v>
      </c>
      <c r="S123" s="111">
        <v>115719000</v>
      </c>
      <c r="T123" s="112">
        <f t="shared" si="11"/>
        <v>9856245</v>
      </c>
      <c r="U123" s="112">
        <v>50000</v>
      </c>
      <c r="V123" s="113">
        <f t="shared" si="12"/>
        <v>9906245</v>
      </c>
      <c r="W123" s="111">
        <f t="shared" si="13"/>
        <v>42181305</v>
      </c>
      <c r="X123" s="112">
        <v>0</v>
      </c>
    </row>
    <row r="124" spans="1:24" ht="16.5">
      <c r="A124" s="1">
        <v>121</v>
      </c>
      <c r="B124" s="61">
        <v>805</v>
      </c>
      <c r="C124" s="39" t="s">
        <v>869</v>
      </c>
      <c r="D124" s="3">
        <v>2836</v>
      </c>
      <c r="E124" s="3">
        <v>2369</v>
      </c>
      <c r="F124" s="3">
        <v>467</v>
      </c>
      <c r="G124" s="3">
        <v>1</v>
      </c>
      <c r="H124" s="3">
        <v>6673</v>
      </c>
      <c r="I124" s="3">
        <v>1983</v>
      </c>
      <c r="J124" s="3">
        <v>1248</v>
      </c>
      <c r="K124" s="3">
        <v>1554</v>
      </c>
      <c r="L124" s="10" t="s">
        <v>1375</v>
      </c>
      <c r="M124" s="40">
        <f t="shared" si="8"/>
        <v>931600</v>
      </c>
      <c r="N124" s="40">
        <f t="shared" si="9"/>
        <v>445350</v>
      </c>
      <c r="O124" s="11">
        <v>0</v>
      </c>
      <c r="P124" s="11">
        <f t="shared" si="7"/>
        <v>0</v>
      </c>
      <c r="Q124" s="11">
        <f t="shared" si="7"/>
        <v>0</v>
      </c>
      <c r="R124" s="12">
        <f t="shared" si="10"/>
        <v>445350</v>
      </c>
      <c r="S124" s="12">
        <v>310000</v>
      </c>
      <c r="T124" s="13">
        <f t="shared" si="11"/>
        <v>93160</v>
      </c>
      <c r="U124" s="13">
        <v>0</v>
      </c>
      <c r="V124" s="14">
        <f t="shared" si="12"/>
        <v>93160</v>
      </c>
      <c r="W124" s="12">
        <f t="shared" si="13"/>
        <v>352190</v>
      </c>
      <c r="X124" s="13">
        <v>0</v>
      </c>
    </row>
    <row r="125" spans="1:24" ht="16.5">
      <c r="A125" s="1">
        <v>122</v>
      </c>
      <c r="B125" s="61">
        <v>806</v>
      </c>
      <c r="C125" s="39" t="s">
        <v>871</v>
      </c>
      <c r="D125" s="3">
        <v>7559</v>
      </c>
      <c r="E125" s="3">
        <v>4802</v>
      </c>
      <c r="F125" s="3">
        <v>2757</v>
      </c>
      <c r="G125" s="3">
        <v>0</v>
      </c>
      <c r="H125" s="3">
        <v>14846</v>
      </c>
      <c r="I125" s="3">
        <v>2242</v>
      </c>
      <c r="J125" s="3">
        <v>3650</v>
      </c>
      <c r="K125" s="3">
        <v>3334</v>
      </c>
      <c r="L125" s="10" t="s">
        <v>1376</v>
      </c>
      <c r="M125" s="40">
        <f t="shared" si="8"/>
        <v>1625450</v>
      </c>
      <c r="N125" s="40">
        <f t="shared" si="9"/>
        <v>727150</v>
      </c>
      <c r="O125" s="11">
        <v>0</v>
      </c>
      <c r="P125" s="11">
        <f t="shared" si="7"/>
        <v>0</v>
      </c>
      <c r="Q125" s="11">
        <f t="shared" si="7"/>
        <v>0</v>
      </c>
      <c r="R125" s="12">
        <f t="shared" si="10"/>
        <v>727150</v>
      </c>
      <c r="S125" s="12">
        <v>1187000</v>
      </c>
      <c r="T125" s="13">
        <f t="shared" si="11"/>
        <v>162545</v>
      </c>
      <c r="U125" s="13">
        <v>0</v>
      </c>
      <c r="V125" s="14">
        <f t="shared" si="12"/>
        <v>162545</v>
      </c>
      <c r="W125" s="12">
        <f t="shared" si="13"/>
        <v>564605</v>
      </c>
      <c r="X125" s="13">
        <v>0</v>
      </c>
    </row>
    <row r="126" spans="1:24" ht="16.5">
      <c r="A126" s="1">
        <v>123</v>
      </c>
      <c r="B126" s="61">
        <v>807</v>
      </c>
      <c r="C126" s="39" t="s">
        <v>873</v>
      </c>
      <c r="D126" s="3">
        <v>1027</v>
      </c>
      <c r="E126" s="3">
        <v>891</v>
      </c>
      <c r="F126" s="3">
        <v>136</v>
      </c>
      <c r="G126" s="3">
        <v>0</v>
      </c>
      <c r="H126" s="3">
        <v>3984</v>
      </c>
      <c r="I126" s="3">
        <v>444</v>
      </c>
      <c r="J126" s="3">
        <v>579</v>
      </c>
      <c r="K126" s="3">
        <v>1002</v>
      </c>
      <c r="L126" s="10" t="s">
        <v>1376</v>
      </c>
      <c r="M126" s="40">
        <f t="shared" si="8"/>
        <v>392900</v>
      </c>
      <c r="N126" s="40">
        <f t="shared" si="9"/>
        <v>130400</v>
      </c>
      <c r="O126" s="11">
        <v>0</v>
      </c>
      <c r="P126" s="11">
        <f t="shared" si="7"/>
        <v>0</v>
      </c>
      <c r="Q126" s="11">
        <f t="shared" si="7"/>
        <v>0</v>
      </c>
      <c r="R126" s="12">
        <f t="shared" si="10"/>
        <v>130400</v>
      </c>
      <c r="S126" s="12">
        <v>155000</v>
      </c>
      <c r="T126" s="13">
        <f t="shared" si="11"/>
        <v>39290</v>
      </c>
      <c r="U126" s="13">
        <v>0</v>
      </c>
      <c r="V126" s="14">
        <f t="shared" si="12"/>
        <v>39290</v>
      </c>
      <c r="W126" s="12">
        <f t="shared" si="13"/>
        <v>91110</v>
      </c>
      <c r="X126" s="13">
        <v>0</v>
      </c>
    </row>
    <row r="127" spans="1:24" ht="16.5">
      <c r="A127" s="1">
        <v>124</v>
      </c>
      <c r="B127" s="61">
        <v>808</v>
      </c>
      <c r="C127" s="39" t="s">
        <v>875</v>
      </c>
      <c r="D127" s="3">
        <v>421</v>
      </c>
      <c r="E127" s="3">
        <v>394</v>
      </c>
      <c r="F127" s="3">
        <v>27</v>
      </c>
      <c r="G127" s="3">
        <v>0</v>
      </c>
      <c r="H127" s="3">
        <v>2134</v>
      </c>
      <c r="I127" s="3">
        <v>134</v>
      </c>
      <c r="J127" s="3">
        <v>316</v>
      </c>
      <c r="K127" s="3">
        <v>531</v>
      </c>
      <c r="L127" s="10" t="s">
        <v>1376</v>
      </c>
      <c r="M127" s="40">
        <f t="shared" si="8"/>
        <v>198800</v>
      </c>
      <c r="N127" s="40">
        <f t="shared" si="9"/>
        <v>63400</v>
      </c>
      <c r="O127" s="11">
        <v>0</v>
      </c>
      <c r="P127" s="11">
        <f t="shared" si="7"/>
        <v>0</v>
      </c>
      <c r="Q127" s="11">
        <f t="shared" si="7"/>
        <v>0</v>
      </c>
      <c r="R127" s="12">
        <f t="shared" si="10"/>
        <v>63400</v>
      </c>
      <c r="S127" s="12">
        <v>69000</v>
      </c>
      <c r="T127" s="13">
        <f t="shared" si="11"/>
        <v>19880</v>
      </c>
      <c r="U127" s="13">
        <v>0</v>
      </c>
      <c r="V127" s="14">
        <f t="shared" si="12"/>
        <v>19880</v>
      </c>
      <c r="W127" s="12">
        <f t="shared" si="13"/>
        <v>43520</v>
      </c>
      <c r="X127" s="13">
        <v>0</v>
      </c>
    </row>
    <row r="128" spans="1:24" ht="16.5">
      <c r="A128" s="1">
        <v>125</v>
      </c>
      <c r="B128" s="61">
        <v>809</v>
      </c>
      <c r="C128" s="39" t="s">
        <v>1020</v>
      </c>
      <c r="D128" s="3">
        <v>794</v>
      </c>
      <c r="E128" s="3">
        <v>612</v>
      </c>
      <c r="F128" s="3">
        <v>182</v>
      </c>
      <c r="G128" s="3">
        <v>0</v>
      </c>
      <c r="H128" s="3">
        <v>2504</v>
      </c>
      <c r="I128" s="3">
        <v>279</v>
      </c>
      <c r="J128" s="3">
        <v>364</v>
      </c>
      <c r="K128" s="3">
        <v>622</v>
      </c>
      <c r="L128" s="10" t="s">
        <v>1376</v>
      </c>
      <c r="M128" s="40">
        <f t="shared" si="8"/>
        <v>254750</v>
      </c>
      <c r="N128" s="40">
        <f t="shared" si="9"/>
        <v>89000</v>
      </c>
      <c r="O128" s="11">
        <v>0</v>
      </c>
      <c r="P128" s="11">
        <f t="shared" si="7"/>
        <v>0</v>
      </c>
      <c r="Q128" s="11">
        <f t="shared" si="7"/>
        <v>0</v>
      </c>
      <c r="R128" s="12">
        <f t="shared" si="10"/>
        <v>89000</v>
      </c>
      <c r="S128" s="12">
        <v>174000</v>
      </c>
      <c r="T128" s="13">
        <f t="shared" si="11"/>
        <v>25475</v>
      </c>
      <c r="U128" s="13">
        <v>0</v>
      </c>
      <c r="V128" s="14">
        <f t="shared" si="12"/>
        <v>25475</v>
      </c>
      <c r="W128" s="12">
        <f t="shared" si="13"/>
        <v>63525</v>
      </c>
      <c r="X128" s="13">
        <v>0</v>
      </c>
    </row>
    <row r="129" spans="1:24" ht="16.5">
      <c r="A129" s="1">
        <v>126</v>
      </c>
      <c r="B129" s="61">
        <v>810</v>
      </c>
      <c r="C129" s="39" t="s">
        <v>877</v>
      </c>
      <c r="D129" s="3">
        <v>790</v>
      </c>
      <c r="E129" s="3">
        <v>592</v>
      </c>
      <c r="F129" s="3">
        <v>198</v>
      </c>
      <c r="G129" s="3">
        <v>0</v>
      </c>
      <c r="H129" s="3">
        <v>3076</v>
      </c>
      <c r="I129" s="3">
        <v>305</v>
      </c>
      <c r="J129" s="3">
        <v>366</v>
      </c>
      <c r="K129" s="3">
        <v>689</v>
      </c>
      <c r="L129" s="10" t="s">
        <v>1376</v>
      </c>
      <c r="M129" s="40">
        <f t="shared" si="8"/>
        <v>309600</v>
      </c>
      <c r="N129" s="40">
        <f t="shared" si="9"/>
        <v>92250</v>
      </c>
      <c r="O129" s="11">
        <v>0</v>
      </c>
      <c r="P129" s="11">
        <f t="shared" si="7"/>
        <v>0</v>
      </c>
      <c r="Q129" s="11">
        <f t="shared" si="7"/>
        <v>0</v>
      </c>
      <c r="R129" s="12">
        <f t="shared" si="10"/>
        <v>92250</v>
      </c>
      <c r="S129" s="12">
        <v>138000</v>
      </c>
      <c r="T129" s="13">
        <f t="shared" si="11"/>
        <v>30960</v>
      </c>
      <c r="U129" s="13">
        <v>0</v>
      </c>
      <c r="V129" s="14">
        <f t="shared" si="12"/>
        <v>30960</v>
      </c>
      <c r="W129" s="12">
        <f t="shared" si="13"/>
        <v>61290</v>
      </c>
      <c r="X129" s="13">
        <v>0</v>
      </c>
    </row>
    <row r="130" spans="1:24" ht="16.5">
      <c r="A130" s="1">
        <v>127</v>
      </c>
      <c r="B130" s="61">
        <v>811</v>
      </c>
      <c r="C130" s="39" t="s">
        <v>879</v>
      </c>
      <c r="D130" s="3">
        <v>668</v>
      </c>
      <c r="E130" s="3">
        <v>460</v>
      </c>
      <c r="F130" s="3">
        <v>208</v>
      </c>
      <c r="G130" s="3">
        <v>0</v>
      </c>
      <c r="H130" s="3">
        <v>1775</v>
      </c>
      <c r="I130" s="3">
        <v>335</v>
      </c>
      <c r="J130" s="3">
        <v>260</v>
      </c>
      <c r="K130" s="3">
        <v>478</v>
      </c>
      <c r="L130" s="10" t="s">
        <v>1375</v>
      </c>
      <c r="M130" s="40">
        <f t="shared" si="8"/>
        <v>238050</v>
      </c>
      <c r="N130" s="40">
        <f t="shared" si="9"/>
        <v>117600</v>
      </c>
      <c r="O130" s="11">
        <v>0</v>
      </c>
      <c r="P130" s="11">
        <f t="shared" si="7"/>
        <v>0</v>
      </c>
      <c r="Q130" s="11">
        <f t="shared" si="7"/>
        <v>0</v>
      </c>
      <c r="R130" s="12">
        <f t="shared" si="10"/>
        <v>117600</v>
      </c>
      <c r="S130" s="12">
        <v>144000</v>
      </c>
      <c r="T130" s="13">
        <f t="shared" si="11"/>
        <v>23805</v>
      </c>
      <c r="U130" s="13">
        <v>0</v>
      </c>
      <c r="V130" s="14">
        <f t="shared" si="12"/>
        <v>23805</v>
      </c>
      <c r="W130" s="12">
        <f t="shared" si="13"/>
        <v>93795</v>
      </c>
      <c r="X130" s="13">
        <v>0</v>
      </c>
    </row>
    <row r="131" spans="1:24" ht="16.5">
      <c r="A131" s="1">
        <v>128</v>
      </c>
      <c r="B131" s="61">
        <v>812</v>
      </c>
      <c r="C131" s="39" t="s">
        <v>881</v>
      </c>
      <c r="D131" s="3">
        <v>1118</v>
      </c>
      <c r="E131" s="3">
        <v>1061</v>
      </c>
      <c r="F131" s="3">
        <v>57</v>
      </c>
      <c r="G131" s="3">
        <v>0</v>
      </c>
      <c r="H131" s="3">
        <v>5642</v>
      </c>
      <c r="I131" s="3">
        <v>398</v>
      </c>
      <c r="J131" s="3">
        <v>916</v>
      </c>
      <c r="K131" s="3">
        <v>1371</v>
      </c>
      <c r="L131" s="10" t="s">
        <v>1376</v>
      </c>
      <c r="M131" s="40">
        <f t="shared" si="8"/>
        <v>525650</v>
      </c>
      <c r="N131" s="40">
        <f t="shared" si="9"/>
        <v>170250</v>
      </c>
      <c r="O131" s="11">
        <v>0</v>
      </c>
      <c r="P131" s="11">
        <f t="shared" si="7"/>
        <v>0</v>
      </c>
      <c r="Q131" s="11">
        <f t="shared" si="7"/>
        <v>0</v>
      </c>
      <c r="R131" s="12">
        <f t="shared" si="10"/>
        <v>170250</v>
      </c>
      <c r="S131" s="12">
        <v>187000</v>
      </c>
      <c r="T131" s="13">
        <f t="shared" si="11"/>
        <v>52565</v>
      </c>
      <c r="U131" s="13">
        <v>0</v>
      </c>
      <c r="V131" s="14">
        <f t="shared" si="12"/>
        <v>52565</v>
      </c>
      <c r="W131" s="12">
        <f t="shared" si="13"/>
        <v>117685</v>
      </c>
      <c r="X131" s="13">
        <v>0</v>
      </c>
    </row>
    <row r="132" spans="1:24" ht="16.5">
      <c r="A132" s="1">
        <v>129</v>
      </c>
      <c r="B132" s="61">
        <v>813</v>
      </c>
      <c r="C132" s="39" t="s">
        <v>1080</v>
      </c>
      <c r="D132" s="3">
        <v>1153</v>
      </c>
      <c r="E132" s="3">
        <v>692</v>
      </c>
      <c r="F132" s="3">
        <v>461</v>
      </c>
      <c r="G132" s="3">
        <v>0</v>
      </c>
      <c r="H132" s="3">
        <v>1207</v>
      </c>
      <c r="I132" s="3">
        <v>182</v>
      </c>
      <c r="J132" s="3">
        <v>243</v>
      </c>
      <c r="K132" s="3">
        <v>242</v>
      </c>
      <c r="L132" s="10" t="s">
        <v>1375</v>
      </c>
      <c r="M132" s="40">
        <f t="shared" si="8"/>
        <v>210500</v>
      </c>
      <c r="N132" s="40">
        <f t="shared" si="9"/>
        <v>129200</v>
      </c>
      <c r="O132" s="11">
        <v>0</v>
      </c>
      <c r="P132" s="11">
        <f t="shared" ref="P132:Q182" si="14">IF(O132&gt;0.1*N132,0.1*N132,O132)</f>
        <v>0</v>
      </c>
      <c r="Q132" s="11">
        <f t="shared" si="14"/>
        <v>0</v>
      </c>
      <c r="R132" s="12">
        <f t="shared" si="10"/>
        <v>129200</v>
      </c>
      <c r="S132" s="12">
        <v>164000</v>
      </c>
      <c r="T132" s="13">
        <f t="shared" si="11"/>
        <v>21050</v>
      </c>
      <c r="U132" s="13">
        <v>0</v>
      </c>
      <c r="V132" s="14">
        <f t="shared" si="12"/>
        <v>21050</v>
      </c>
      <c r="W132" s="12">
        <f t="shared" si="13"/>
        <v>108150</v>
      </c>
      <c r="X132" s="13">
        <v>0</v>
      </c>
    </row>
    <row r="133" spans="1:24" ht="16.5">
      <c r="A133" s="1">
        <v>130</v>
      </c>
      <c r="B133" s="61">
        <v>815</v>
      </c>
      <c r="C133" s="39" t="s">
        <v>883</v>
      </c>
      <c r="D133" s="3">
        <v>92834</v>
      </c>
      <c r="E133" s="3">
        <v>62437</v>
      </c>
      <c r="F133" s="3">
        <v>30397</v>
      </c>
      <c r="G133" s="3">
        <v>0</v>
      </c>
      <c r="H133" s="3">
        <v>221186</v>
      </c>
      <c r="I133" s="3">
        <v>80669</v>
      </c>
      <c r="J133" s="3">
        <v>82510</v>
      </c>
      <c r="K133" s="3">
        <v>51542</v>
      </c>
      <c r="L133" s="10" t="s">
        <v>1376</v>
      </c>
      <c r="M133" s="40">
        <f t="shared" ref="M133:M187" si="15">IF(L133="Yes",((50*E133)+100*(F133+J133+K133)),(50*(E133+F133+J133+K133)))+(100*(H133-(J133+K133))+(50*I133))</f>
        <v>24091150</v>
      </c>
      <c r="N133" s="40">
        <f t="shared" ref="N133:N187" si="16">IF(L133="Yes",((50*E133)+100*(F133+J133+K133)),(50*(E133+F133+J133+K133)))</f>
        <v>11344300</v>
      </c>
      <c r="O133" s="11">
        <v>0</v>
      </c>
      <c r="P133" s="11">
        <f t="shared" si="14"/>
        <v>0</v>
      </c>
      <c r="Q133" s="11">
        <f t="shared" si="14"/>
        <v>0</v>
      </c>
      <c r="R133" s="12">
        <f t="shared" ref="R133:R182" si="17">N133-P133</f>
        <v>11344300</v>
      </c>
      <c r="S133" s="12">
        <v>22424000</v>
      </c>
      <c r="T133" s="13">
        <f t="shared" ref="T133:T182" si="18">IF(S133&gt;0.1*M133,0.1*M133,S133)</f>
        <v>2409115</v>
      </c>
      <c r="U133" s="13">
        <v>0</v>
      </c>
      <c r="V133" s="14">
        <f t="shared" ref="V133:V182" si="19">SUM(T133:U133)</f>
        <v>2409115</v>
      </c>
      <c r="W133" s="12">
        <f t="shared" ref="W133:W190" si="20">R133-V133</f>
        <v>8935185</v>
      </c>
      <c r="X133" s="13">
        <v>0</v>
      </c>
    </row>
    <row r="134" spans="1:24" ht="16.5">
      <c r="A134" s="1">
        <v>131</v>
      </c>
      <c r="B134" s="61">
        <v>816</v>
      </c>
      <c r="C134" s="39" t="s">
        <v>1238</v>
      </c>
      <c r="D134" s="3">
        <v>16617</v>
      </c>
      <c r="E134" s="3">
        <v>15371</v>
      </c>
      <c r="F134" s="3">
        <v>1246</v>
      </c>
      <c r="G134" s="3">
        <v>0</v>
      </c>
      <c r="H134" s="3">
        <v>46975</v>
      </c>
      <c r="I134" s="3">
        <v>47472</v>
      </c>
      <c r="J134" s="3">
        <v>14184</v>
      </c>
      <c r="K134" s="3">
        <v>14159</v>
      </c>
      <c r="L134" s="10" t="s">
        <v>1376</v>
      </c>
      <c r="M134" s="40">
        <f t="shared" si="15"/>
        <v>6484800</v>
      </c>
      <c r="N134" s="40">
        <f t="shared" si="16"/>
        <v>2248000</v>
      </c>
      <c r="O134" s="11">
        <v>0</v>
      </c>
      <c r="P134" s="11">
        <f t="shared" si="14"/>
        <v>0</v>
      </c>
      <c r="Q134" s="11">
        <f t="shared" si="14"/>
        <v>0</v>
      </c>
      <c r="R134" s="12">
        <f t="shared" si="17"/>
        <v>2248000</v>
      </c>
      <c r="S134" s="12">
        <v>2501000</v>
      </c>
      <c r="T134" s="13">
        <f t="shared" si="18"/>
        <v>648480</v>
      </c>
      <c r="U134" s="13">
        <v>0</v>
      </c>
      <c r="V134" s="14">
        <f t="shared" si="19"/>
        <v>648480</v>
      </c>
      <c r="W134" s="12">
        <f t="shared" si="20"/>
        <v>1599520</v>
      </c>
      <c r="X134" s="13">
        <v>0</v>
      </c>
    </row>
    <row r="135" spans="1:24" ht="16.5">
      <c r="A135" s="1">
        <v>132</v>
      </c>
      <c r="B135" s="61">
        <v>818</v>
      </c>
      <c r="C135" s="39" t="s">
        <v>886</v>
      </c>
      <c r="D135" s="3">
        <v>47041</v>
      </c>
      <c r="E135" s="3">
        <v>39442</v>
      </c>
      <c r="F135" s="3">
        <v>7599</v>
      </c>
      <c r="G135" s="3">
        <v>0</v>
      </c>
      <c r="H135" s="3">
        <v>119893</v>
      </c>
      <c r="I135" s="3">
        <v>131876</v>
      </c>
      <c r="J135" s="3">
        <v>35871</v>
      </c>
      <c r="K135" s="3">
        <v>40337</v>
      </c>
      <c r="L135" s="10" t="s">
        <v>1376</v>
      </c>
      <c r="M135" s="40">
        <f t="shared" si="15"/>
        <v>17124750</v>
      </c>
      <c r="N135" s="40">
        <f t="shared" si="16"/>
        <v>6162450</v>
      </c>
      <c r="O135" s="11">
        <v>0</v>
      </c>
      <c r="P135" s="11">
        <f t="shared" si="14"/>
        <v>0</v>
      </c>
      <c r="Q135" s="11">
        <f t="shared" si="14"/>
        <v>0</v>
      </c>
      <c r="R135" s="12">
        <f t="shared" si="17"/>
        <v>6162450</v>
      </c>
      <c r="S135" s="12">
        <v>9347000</v>
      </c>
      <c r="T135" s="13">
        <f t="shared" si="18"/>
        <v>1712475</v>
      </c>
      <c r="U135" s="13">
        <v>150000</v>
      </c>
      <c r="V135" s="14">
        <f t="shared" si="19"/>
        <v>1862475</v>
      </c>
      <c r="W135" s="12">
        <f t="shared" si="20"/>
        <v>4299975</v>
      </c>
      <c r="X135" s="13">
        <v>0</v>
      </c>
    </row>
    <row r="136" spans="1:24" ht="16.5">
      <c r="A136" s="1">
        <v>133</v>
      </c>
      <c r="B136" s="61">
        <v>820</v>
      </c>
      <c r="C136" s="39" t="s">
        <v>888</v>
      </c>
      <c r="D136" s="3">
        <v>116016</v>
      </c>
      <c r="E136" s="3">
        <v>92930</v>
      </c>
      <c r="F136" s="3">
        <v>23086</v>
      </c>
      <c r="G136" s="3">
        <v>0</v>
      </c>
      <c r="H136" s="3">
        <v>589653</v>
      </c>
      <c r="I136" s="3">
        <v>163823</v>
      </c>
      <c r="J136" s="3">
        <v>187875</v>
      </c>
      <c r="K136" s="3">
        <v>156397</v>
      </c>
      <c r="L136" s="10" t="s">
        <v>1376</v>
      </c>
      <c r="M136" s="40">
        <f t="shared" si="15"/>
        <v>55743650</v>
      </c>
      <c r="N136" s="40">
        <f t="shared" si="16"/>
        <v>23014400</v>
      </c>
      <c r="O136" s="11">
        <v>0</v>
      </c>
      <c r="P136" s="11">
        <f t="shared" si="14"/>
        <v>0</v>
      </c>
      <c r="Q136" s="11">
        <f t="shared" si="14"/>
        <v>0</v>
      </c>
      <c r="R136" s="12">
        <f t="shared" si="17"/>
        <v>23014400</v>
      </c>
      <c r="S136" s="12">
        <v>17984000</v>
      </c>
      <c r="T136" s="13">
        <f t="shared" si="18"/>
        <v>5574365</v>
      </c>
      <c r="U136" s="13">
        <v>1750000</v>
      </c>
      <c r="V136" s="14">
        <f t="shared" si="19"/>
        <v>7324365</v>
      </c>
      <c r="W136" s="12">
        <f t="shared" si="20"/>
        <v>15690035</v>
      </c>
      <c r="X136" s="13">
        <v>0</v>
      </c>
    </row>
    <row r="137" spans="1:24" ht="16.5">
      <c r="A137" s="1">
        <v>134</v>
      </c>
      <c r="B137" s="61">
        <v>821</v>
      </c>
      <c r="C137" s="39" t="s">
        <v>891</v>
      </c>
      <c r="D137" s="3">
        <v>21776</v>
      </c>
      <c r="E137" s="3">
        <v>14299</v>
      </c>
      <c r="F137" s="3">
        <v>7477</v>
      </c>
      <c r="G137" s="3">
        <v>2463</v>
      </c>
      <c r="H137" s="3">
        <v>47685</v>
      </c>
      <c r="I137" s="3">
        <v>53165</v>
      </c>
      <c r="J137" s="3">
        <v>16232</v>
      </c>
      <c r="K137" s="3">
        <v>13899</v>
      </c>
      <c r="L137" s="10" t="s">
        <v>1375</v>
      </c>
      <c r="M137" s="40">
        <f t="shared" si="15"/>
        <v>8889400</v>
      </c>
      <c r="N137" s="40">
        <f t="shared" si="16"/>
        <v>4475750</v>
      </c>
      <c r="O137" s="11">
        <v>0</v>
      </c>
      <c r="P137" s="11">
        <f t="shared" si="14"/>
        <v>0</v>
      </c>
      <c r="Q137" s="11">
        <f t="shared" si="14"/>
        <v>0</v>
      </c>
      <c r="R137" s="12">
        <f t="shared" si="17"/>
        <v>4475750</v>
      </c>
      <c r="S137" s="12">
        <v>4108000</v>
      </c>
      <c r="T137" s="13">
        <f t="shared" si="18"/>
        <v>888940</v>
      </c>
      <c r="U137" s="13">
        <v>0</v>
      </c>
      <c r="V137" s="14">
        <f t="shared" si="19"/>
        <v>888940</v>
      </c>
      <c r="W137" s="12">
        <f t="shared" si="20"/>
        <v>3586810</v>
      </c>
      <c r="X137" s="13">
        <v>0</v>
      </c>
    </row>
    <row r="138" spans="1:24" ht="16.5">
      <c r="A138" s="1">
        <v>135</v>
      </c>
      <c r="B138" s="61">
        <v>826</v>
      </c>
      <c r="C138" s="39" t="s">
        <v>893</v>
      </c>
      <c r="D138" s="3">
        <v>182</v>
      </c>
      <c r="E138" s="3">
        <v>182</v>
      </c>
      <c r="F138" s="3">
        <v>0</v>
      </c>
      <c r="G138" s="3">
        <v>0</v>
      </c>
      <c r="H138" s="3">
        <v>2</v>
      </c>
      <c r="I138" s="3">
        <v>8</v>
      </c>
      <c r="J138" s="3">
        <v>0</v>
      </c>
      <c r="K138" s="3">
        <v>0</v>
      </c>
      <c r="L138" s="10" t="s">
        <v>1376</v>
      </c>
      <c r="M138" s="40">
        <f t="shared" si="15"/>
        <v>9700</v>
      </c>
      <c r="N138" s="40">
        <f t="shared" si="16"/>
        <v>9100</v>
      </c>
      <c r="O138" s="11">
        <v>0</v>
      </c>
      <c r="P138" s="11">
        <f t="shared" si="14"/>
        <v>0</v>
      </c>
      <c r="Q138" s="11">
        <f t="shared" si="14"/>
        <v>0</v>
      </c>
      <c r="R138" s="12">
        <f t="shared" si="17"/>
        <v>9100</v>
      </c>
      <c r="S138" s="12">
        <v>0</v>
      </c>
      <c r="T138" s="13">
        <f t="shared" si="18"/>
        <v>0</v>
      </c>
      <c r="U138" s="13">
        <v>0</v>
      </c>
      <c r="V138" s="14">
        <f t="shared" si="19"/>
        <v>0</v>
      </c>
      <c r="W138" s="12">
        <f t="shared" si="20"/>
        <v>9100</v>
      </c>
      <c r="X138" s="13">
        <v>0</v>
      </c>
    </row>
    <row r="139" spans="1:24" ht="16.5">
      <c r="A139" s="1">
        <v>136</v>
      </c>
      <c r="B139" s="61">
        <v>827</v>
      </c>
      <c r="C139" s="39" t="s">
        <v>895</v>
      </c>
      <c r="D139" s="3">
        <v>505</v>
      </c>
      <c r="E139" s="3">
        <v>485</v>
      </c>
      <c r="F139" s="3">
        <v>20</v>
      </c>
      <c r="G139" s="3">
        <v>0</v>
      </c>
      <c r="H139" s="3">
        <v>816</v>
      </c>
      <c r="I139" s="3">
        <v>12</v>
      </c>
      <c r="J139" s="3">
        <v>505</v>
      </c>
      <c r="K139" s="3">
        <v>105</v>
      </c>
      <c r="L139" s="10" t="s">
        <v>1376</v>
      </c>
      <c r="M139" s="40">
        <f t="shared" si="15"/>
        <v>76950</v>
      </c>
      <c r="N139" s="40">
        <f t="shared" si="16"/>
        <v>55750</v>
      </c>
      <c r="O139" s="11">
        <v>0</v>
      </c>
      <c r="P139" s="11">
        <f t="shared" si="14"/>
        <v>0</v>
      </c>
      <c r="Q139" s="11">
        <f t="shared" si="14"/>
        <v>0</v>
      </c>
      <c r="R139" s="12">
        <f t="shared" si="17"/>
        <v>55750</v>
      </c>
      <c r="S139" s="12">
        <v>67000</v>
      </c>
      <c r="T139" s="13">
        <f t="shared" si="18"/>
        <v>7695</v>
      </c>
      <c r="U139" s="13">
        <v>0</v>
      </c>
      <c r="V139" s="14">
        <f t="shared" si="19"/>
        <v>7695</v>
      </c>
      <c r="W139" s="12">
        <f t="shared" si="20"/>
        <v>48055</v>
      </c>
      <c r="X139" s="13">
        <v>0</v>
      </c>
    </row>
    <row r="140" spans="1:24" ht="16.5">
      <c r="A140" s="1">
        <v>137</v>
      </c>
      <c r="B140" s="61">
        <v>829</v>
      </c>
      <c r="C140" s="39" t="s">
        <v>963</v>
      </c>
      <c r="D140" s="3">
        <v>1689</v>
      </c>
      <c r="E140" s="3">
        <v>1440</v>
      </c>
      <c r="F140" s="3">
        <v>249</v>
      </c>
      <c r="G140" s="3">
        <v>0</v>
      </c>
      <c r="H140" s="3">
        <v>6503</v>
      </c>
      <c r="I140" s="3">
        <v>4309</v>
      </c>
      <c r="J140" s="3">
        <v>1825</v>
      </c>
      <c r="K140" s="3">
        <v>1393</v>
      </c>
      <c r="L140" s="10" t="s">
        <v>1375</v>
      </c>
      <c r="M140" s="40">
        <f t="shared" si="15"/>
        <v>962650</v>
      </c>
      <c r="N140" s="40">
        <f t="shared" si="16"/>
        <v>418700</v>
      </c>
      <c r="O140" s="11">
        <v>0</v>
      </c>
      <c r="P140" s="11">
        <f t="shared" si="14"/>
        <v>0</v>
      </c>
      <c r="Q140" s="11">
        <f t="shared" si="14"/>
        <v>0</v>
      </c>
      <c r="R140" s="12">
        <f t="shared" si="17"/>
        <v>418700</v>
      </c>
      <c r="S140" s="12">
        <v>658000</v>
      </c>
      <c r="T140" s="13">
        <f t="shared" si="18"/>
        <v>96265</v>
      </c>
      <c r="U140" s="13">
        <v>0</v>
      </c>
      <c r="V140" s="14">
        <f t="shared" si="19"/>
        <v>96265</v>
      </c>
      <c r="W140" s="12">
        <f t="shared" si="20"/>
        <v>322435</v>
      </c>
      <c r="X140" s="13">
        <v>0</v>
      </c>
    </row>
    <row r="141" spans="1:24" ht="16.5">
      <c r="A141" s="1">
        <v>138</v>
      </c>
      <c r="B141" s="61">
        <v>830</v>
      </c>
      <c r="C141" s="39" t="s">
        <v>1194</v>
      </c>
      <c r="D141" s="3">
        <v>3812</v>
      </c>
      <c r="E141" s="3">
        <v>2531</v>
      </c>
      <c r="F141" s="3">
        <v>1281</v>
      </c>
      <c r="G141" s="3">
        <v>0</v>
      </c>
      <c r="H141" s="3">
        <v>1897</v>
      </c>
      <c r="I141" s="3">
        <v>1552</v>
      </c>
      <c r="J141" s="3">
        <v>398</v>
      </c>
      <c r="K141" s="3">
        <v>668</v>
      </c>
      <c r="L141" s="10" t="s">
        <v>1376</v>
      </c>
      <c r="M141" s="40">
        <f t="shared" si="15"/>
        <v>404600</v>
      </c>
      <c r="N141" s="40">
        <f t="shared" si="16"/>
        <v>243900</v>
      </c>
      <c r="O141" s="11">
        <v>0</v>
      </c>
      <c r="P141" s="11">
        <f t="shared" si="14"/>
        <v>0</v>
      </c>
      <c r="Q141" s="11">
        <f t="shared" si="14"/>
        <v>0</v>
      </c>
      <c r="R141" s="12">
        <f t="shared" si="17"/>
        <v>243900</v>
      </c>
      <c r="S141" s="12">
        <v>535000</v>
      </c>
      <c r="T141" s="13">
        <f t="shared" si="18"/>
        <v>40460</v>
      </c>
      <c r="U141" s="13">
        <v>0</v>
      </c>
      <c r="V141" s="14">
        <f t="shared" si="19"/>
        <v>40460</v>
      </c>
      <c r="W141" s="12">
        <f t="shared" si="20"/>
        <v>203440</v>
      </c>
      <c r="X141" s="13">
        <v>0</v>
      </c>
    </row>
    <row r="142" spans="1:24" ht="16.5">
      <c r="A142" s="1">
        <v>139</v>
      </c>
      <c r="B142" s="61">
        <v>832</v>
      </c>
      <c r="C142" s="39" t="s">
        <v>897</v>
      </c>
      <c r="D142" s="3">
        <v>37</v>
      </c>
      <c r="E142" s="3">
        <v>31</v>
      </c>
      <c r="F142" s="3">
        <v>6</v>
      </c>
      <c r="G142" s="3">
        <v>27</v>
      </c>
      <c r="H142" s="3">
        <v>14</v>
      </c>
      <c r="I142" s="3">
        <v>28</v>
      </c>
      <c r="J142" s="3">
        <v>3</v>
      </c>
      <c r="K142" s="3">
        <v>4</v>
      </c>
      <c r="L142" s="10" t="s">
        <v>1376</v>
      </c>
      <c r="M142" s="40">
        <f t="shared" si="15"/>
        <v>4300</v>
      </c>
      <c r="N142" s="40">
        <f t="shared" si="16"/>
        <v>2200</v>
      </c>
      <c r="O142" s="11">
        <v>0</v>
      </c>
      <c r="P142" s="11">
        <f t="shared" si="14"/>
        <v>0</v>
      </c>
      <c r="Q142" s="11">
        <f t="shared" si="14"/>
        <v>0</v>
      </c>
      <c r="R142" s="12">
        <f t="shared" si="17"/>
        <v>2200</v>
      </c>
      <c r="S142" s="12">
        <v>34000</v>
      </c>
      <c r="T142" s="13">
        <f t="shared" si="18"/>
        <v>430</v>
      </c>
      <c r="U142" s="13">
        <v>0</v>
      </c>
      <c r="V142" s="14">
        <f t="shared" si="19"/>
        <v>430</v>
      </c>
      <c r="W142" s="12">
        <f t="shared" si="20"/>
        <v>1770</v>
      </c>
      <c r="X142" s="13">
        <v>0</v>
      </c>
    </row>
    <row r="143" spans="1:24" ht="16.5">
      <c r="A143" s="1">
        <v>140</v>
      </c>
      <c r="B143" s="61">
        <v>833</v>
      </c>
      <c r="C143" s="39" t="s">
        <v>1346</v>
      </c>
      <c r="D143" s="3">
        <v>1</v>
      </c>
      <c r="E143" s="3">
        <v>0</v>
      </c>
      <c r="F143" s="3">
        <v>1</v>
      </c>
      <c r="G143" s="3">
        <v>0</v>
      </c>
      <c r="H143" s="3">
        <v>1541</v>
      </c>
      <c r="I143" s="3">
        <v>1</v>
      </c>
      <c r="J143" s="3">
        <v>598</v>
      </c>
      <c r="K143" s="3">
        <v>509</v>
      </c>
      <c r="L143" s="10" t="s">
        <v>1376</v>
      </c>
      <c r="M143" s="40">
        <f t="shared" si="15"/>
        <v>98850</v>
      </c>
      <c r="N143" s="40">
        <f t="shared" si="16"/>
        <v>55400</v>
      </c>
      <c r="O143" s="11">
        <v>0</v>
      </c>
      <c r="P143" s="11">
        <f t="shared" si="14"/>
        <v>0</v>
      </c>
      <c r="Q143" s="11">
        <f t="shared" si="14"/>
        <v>0</v>
      </c>
      <c r="R143" s="12">
        <f t="shared" si="17"/>
        <v>55400</v>
      </c>
      <c r="S143" s="12">
        <v>8000</v>
      </c>
      <c r="T143" s="13">
        <f t="shared" si="18"/>
        <v>8000</v>
      </c>
      <c r="U143" s="13">
        <v>0</v>
      </c>
      <c r="V143" s="14">
        <f t="shared" si="19"/>
        <v>8000</v>
      </c>
      <c r="W143" s="12">
        <f t="shared" si="20"/>
        <v>47400</v>
      </c>
      <c r="X143" s="13">
        <v>0</v>
      </c>
    </row>
    <row r="144" spans="1:24" ht="16.5">
      <c r="A144" s="1">
        <v>141</v>
      </c>
      <c r="B144" s="61">
        <v>834</v>
      </c>
      <c r="C144" s="39" t="s">
        <v>1265</v>
      </c>
      <c r="D144" s="3">
        <v>2102</v>
      </c>
      <c r="E144" s="3">
        <v>1836</v>
      </c>
      <c r="F144" s="3">
        <v>266</v>
      </c>
      <c r="G144" s="3">
        <v>0</v>
      </c>
      <c r="H144" s="3">
        <v>3260</v>
      </c>
      <c r="I144" s="3">
        <v>1172</v>
      </c>
      <c r="J144" s="3">
        <v>1778</v>
      </c>
      <c r="K144" s="3">
        <v>492</v>
      </c>
      <c r="L144" s="10" t="s">
        <v>1376</v>
      </c>
      <c r="M144" s="40">
        <f t="shared" si="15"/>
        <v>376200</v>
      </c>
      <c r="N144" s="40">
        <f t="shared" si="16"/>
        <v>218600</v>
      </c>
      <c r="O144" s="11">
        <v>0</v>
      </c>
      <c r="P144" s="11">
        <f t="shared" si="14"/>
        <v>0</v>
      </c>
      <c r="Q144" s="11">
        <f t="shared" si="14"/>
        <v>0</v>
      </c>
      <c r="R144" s="12">
        <f t="shared" si="17"/>
        <v>218600</v>
      </c>
      <c r="S144" s="12">
        <v>209000</v>
      </c>
      <c r="T144" s="13">
        <f t="shared" si="18"/>
        <v>37620</v>
      </c>
      <c r="U144" s="13">
        <v>0</v>
      </c>
      <c r="V144" s="14">
        <f t="shared" si="19"/>
        <v>37620</v>
      </c>
      <c r="W144" s="12">
        <f t="shared" si="20"/>
        <v>180980</v>
      </c>
      <c r="X144" s="13">
        <v>0</v>
      </c>
    </row>
    <row r="145" spans="1:24" ht="16.5">
      <c r="A145" s="1">
        <v>142</v>
      </c>
      <c r="B145" s="61">
        <v>840</v>
      </c>
      <c r="C145" s="39" t="s">
        <v>898</v>
      </c>
      <c r="D145" s="3">
        <v>72313</v>
      </c>
      <c r="E145" s="3">
        <v>63287</v>
      </c>
      <c r="F145" s="3">
        <v>9026</v>
      </c>
      <c r="G145" s="3">
        <v>0</v>
      </c>
      <c r="H145" s="3">
        <v>44573</v>
      </c>
      <c r="I145" s="3">
        <v>35973</v>
      </c>
      <c r="J145" s="3">
        <v>14223</v>
      </c>
      <c r="K145" s="3">
        <v>12806</v>
      </c>
      <c r="L145" s="10" t="s">
        <v>1375</v>
      </c>
      <c r="M145" s="40">
        <f t="shared" si="15"/>
        <v>10322900</v>
      </c>
      <c r="N145" s="40">
        <f t="shared" si="16"/>
        <v>6769850</v>
      </c>
      <c r="O145" s="11">
        <v>0</v>
      </c>
      <c r="P145" s="11">
        <f t="shared" si="14"/>
        <v>0</v>
      </c>
      <c r="Q145" s="11">
        <f t="shared" si="14"/>
        <v>0</v>
      </c>
      <c r="R145" s="12">
        <f t="shared" si="17"/>
        <v>6769850</v>
      </c>
      <c r="S145" s="12">
        <v>4597000</v>
      </c>
      <c r="T145" s="13">
        <f t="shared" si="18"/>
        <v>1032290</v>
      </c>
      <c r="U145" s="13">
        <v>0</v>
      </c>
      <c r="V145" s="14">
        <f t="shared" si="19"/>
        <v>1032290</v>
      </c>
      <c r="W145" s="12">
        <f t="shared" si="20"/>
        <v>5737560</v>
      </c>
      <c r="X145" s="13">
        <v>0</v>
      </c>
    </row>
    <row r="146" spans="1:24" ht="16.5">
      <c r="A146" s="1">
        <v>143</v>
      </c>
      <c r="B146" s="61">
        <v>841</v>
      </c>
      <c r="C146" s="39" t="s">
        <v>900</v>
      </c>
      <c r="D146" s="3">
        <v>22491</v>
      </c>
      <c r="E146" s="3">
        <v>8466</v>
      </c>
      <c r="F146" s="3">
        <v>14025</v>
      </c>
      <c r="G146" s="3">
        <v>0</v>
      </c>
      <c r="H146" s="3">
        <v>76049</v>
      </c>
      <c r="I146" s="3">
        <v>20077</v>
      </c>
      <c r="J146" s="3">
        <v>35200</v>
      </c>
      <c r="K146" s="3">
        <v>12791</v>
      </c>
      <c r="L146" s="10" t="s">
        <v>1375</v>
      </c>
      <c r="M146" s="40">
        <f t="shared" si="15"/>
        <v>10434550</v>
      </c>
      <c r="N146" s="40">
        <f t="shared" si="16"/>
        <v>6624900</v>
      </c>
      <c r="O146" s="11">
        <v>0</v>
      </c>
      <c r="P146" s="11">
        <f t="shared" si="14"/>
        <v>0</v>
      </c>
      <c r="Q146" s="11">
        <f t="shared" si="14"/>
        <v>0</v>
      </c>
      <c r="R146" s="12">
        <f t="shared" si="17"/>
        <v>6624900</v>
      </c>
      <c r="S146" s="12">
        <v>5404000</v>
      </c>
      <c r="T146" s="13">
        <f t="shared" si="18"/>
        <v>1043455</v>
      </c>
      <c r="U146" s="13">
        <v>0</v>
      </c>
      <c r="V146" s="14">
        <f t="shared" si="19"/>
        <v>1043455</v>
      </c>
      <c r="W146" s="12">
        <f t="shared" si="20"/>
        <v>5581445</v>
      </c>
      <c r="X146" s="13">
        <v>0</v>
      </c>
    </row>
    <row r="147" spans="1:24" ht="16.5">
      <c r="A147" s="1">
        <v>144</v>
      </c>
      <c r="B147" s="61">
        <v>842</v>
      </c>
      <c r="C147" s="39" t="s">
        <v>1290</v>
      </c>
      <c r="D147" s="3">
        <v>2336</v>
      </c>
      <c r="E147" s="3">
        <v>2087</v>
      </c>
      <c r="F147" s="3">
        <v>249</v>
      </c>
      <c r="G147" s="3">
        <v>0</v>
      </c>
      <c r="H147" s="3">
        <v>4757</v>
      </c>
      <c r="I147" s="3">
        <v>4438</v>
      </c>
      <c r="J147" s="3">
        <v>2119</v>
      </c>
      <c r="K147" s="3">
        <v>892</v>
      </c>
      <c r="L147" s="10" t="s">
        <v>1376</v>
      </c>
      <c r="M147" s="40">
        <f t="shared" si="15"/>
        <v>663850</v>
      </c>
      <c r="N147" s="40">
        <f t="shared" si="16"/>
        <v>267350</v>
      </c>
      <c r="O147" s="11">
        <v>0</v>
      </c>
      <c r="P147" s="11">
        <f t="shared" si="14"/>
        <v>0</v>
      </c>
      <c r="Q147" s="11">
        <f t="shared" si="14"/>
        <v>0</v>
      </c>
      <c r="R147" s="12">
        <f t="shared" si="17"/>
        <v>267350</v>
      </c>
      <c r="S147" s="12">
        <v>512000</v>
      </c>
      <c r="T147" s="13">
        <f t="shared" si="18"/>
        <v>66385</v>
      </c>
      <c r="U147" s="13">
        <v>0</v>
      </c>
      <c r="V147" s="14">
        <f t="shared" si="19"/>
        <v>66385</v>
      </c>
      <c r="W147" s="12">
        <f t="shared" si="20"/>
        <v>200965</v>
      </c>
      <c r="X147" s="13">
        <v>0</v>
      </c>
    </row>
    <row r="148" spans="1:24" ht="16.5">
      <c r="A148" s="1">
        <v>145</v>
      </c>
      <c r="B148" s="61">
        <v>843</v>
      </c>
      <c r="C148" s="39" t="s">
        <v>902</v>
      </c>
      <c r="D148" s="3">
        <v>16215</v>
      </c>
      <c r="E148" s="3">
        <v>12090</v>
      </c>
      <c r="F148" s="3">
        <v>4125</v>
      </c>
      <c r="G148" s="3">
        <v>0</v>
      </c>
      <c r="H148" s="3">
        <v>46421</v>
      </c>
      <c r="I148" s="3">
        <v>34032</v>
      </c>
      <c r="J148" s="3">
        <v>18669</v>
      </c>
      <c r="K148" s="3">
        <v>9446</v>
      </c>
      <c r="L148" s="10" t="s">
        <v>1376</v>
      </c>
      <c r="M148" s="40">
        <f t="shared" si="15"/>
        <v>5748700</v>
      </c>
      <c r="N148" s="40">
        <f t="shared" si="16"/>
        <v>2216500</v>
      </c>
      <c r="O148" s="11">
        <v>0</v>
      </c>
      <c r="P148" s="11">
        <f t="shared" si="14"/>
        <v>0</v>
      </c>
      <c r="Q148" s="11">
        <f t="shared" si="14"/>
        <v>0</v>
      </c>
      <c r="R148" s="12">
        <f t="shared" si="17"/>
        <v>2216500</v>
      </c>
      <c r="S148" s="12">
        <v>3981000</v>
      </c>
      <c r="T148" s="13">
        <f t="shared" si="18"/>
        <v>574870</v>
      </c>
      <c r="U148" s="13">
        <v>0</v>
      </c>
      <c r="V148" s="14">
        <f t="shared" si="19"/>
        <v>574870</v>
      </c>
      <c r="W148" s="12">
        <f t="shared" si="20"/>
        <v>1641630</v>
      </c>
      <c r="X148" s="13">
        <v>0</v>
      </c>
    </row>
    <row r="149" spans="1:24" ht="16.5">
      <c r="A149" s="1">
        <v>146</v>
      </c>
      <c r="B149" s="61">
        <v>844</v>
      </c>
      <c r="C149" s="39" t="s">
        <v>903</v>
      </c>
      <c r="D149" s="3">
        <v>2410</v>
      </c>
      <c r="E149" s="3">
        <v>1372</v>
      </c>
      <c r="F149" s="3">
        <v>1038</v>
      </c>
      <c r="G149" s="3">
        <v>11</v>
      </c>
      <c r="H149" s="3">
        <v>1888</v>
      </c>
      <c r="I149" s="3">
        <v>1201</v>
      </c>
      <c r="J149" s="3">
        <v>665</v>
      </c>
      <c r="K149" s="3">
        <v>434</v>
      </c>
      <c r="L149" s="10" t="s">
        <v>1376</v>
      </c>
      <c r="M149" s="40">
        <f t="shared" si="15"/>
        <v>314400</v>
      </c>
      <c r="N149" s="40">
        <f t="shared" si="16"/>
        <v>175450</v>
      </c>
      <c r="O149" s="11">
        <v>0</v>
      </c>
      <c r="P149" s="11">
        <f t="shared" si="14"/>
        <v>0</v>
      </c>
      <c r="Q149" s="11">
        <f t="shared" si="14"/>
        <v>0</v>
      </c>
      <c r="R149" s="12">
        <f t="shared" si="17"/>
        <v>175450</v>
      </c>
      <c r="S149" s="12">
        <v>786000</v>
      </c>
      <c r="T149" s="13">
        <f t="shared" si="18"/>
        <v>31440</v>
      </c>
      <c r="U149" s="13">
        <v>0</v>
      </c>
      <c r="V149" s="14">
        <f t="shared" si="19"/>
        <v>31440</v>
      </c>
      <c r="W149" s="12">
        <f t="shared" si="20"/>
        <v>144010</v>
      </c>
      <c r="X149" s="13">
        <v>0</v>
      </c>
    </row>
    <row r="150" spans="1:24" ht="16.5">
      <c r="A150" s="1">
        <v>147</v>
      </c>
      <c r="B150" s="61">
        <v>847</v>
      </c>
      <c r="C150" s="39" t="s">
        <v>905</v>
      </c>
      <c r="D150" s="3">
        <v>4246</v>
      </c>
      <c r="E150" s="3">
        <v>2190</v>
      </c>
      <c r="F150" s="3">
        <v>2056</v>
      </c>
      <c r="G150" s="3">
        <v>0</v>
      </c>
      <c r="H150" s="3">
        <v>8303</v>
      </c>
      <c r="I150" s="3">
        <v>1502</v>
      </c>
      <c r="J150" s="3">
        <v>3713</v>
      </c>
      <c r="K150" s="3">
        <v>1515</v>
      </c>
      <c r="L150" s="10" t="s">
        <v>1376</v>
      </c>
      <c r="M150" s="40">
        <f t="shared" si="15"/>
        <v>856300</v>
      </c>
      <c r="N150" s="40">
        <f t="shared" si="16"/>
        <v>473700</v>
      </c>
      <c r="O150" s="11">
        <v>0</v>
      </c>
      <c r="P150" s="11">
        <f t="shared" si="14"/>
        <v>0</v>
      </c>
      <c r="Q150" s="11">
        <f t="shared" si="14"/>
        <v>0</v>
      </c>
      <c r="R150" s="12">
        <f t="shared" si="17"/>
        <v>473700</v>
      </c>
      <c r="S150" s="12">
        <v>1688000</v>
      </c>
      <c r="T150" s="13">
        <f t="shared" si="18"/>
        <v>85630</v>
      </c>
      <c r="U150" s="13">
        <v>0</v>
      </c>
      <c r="V150" s="14">
        <f t="shared" si="19"/>
        <v>85630</v>
      </c>
      <c r="W150" s="12">
        <f t="shared" si="20"/>
        <v>388070</v>
      </c>
      <c r="X150" s="13">
        <v>0</v>
      </c>
    </row>
    <row r="151" spans="1:24" ht="16.5">
      <c r="A151" s="1">
        <v>148</v>
      </c>
      <c r="B151" s="61">
        <v>852</v>
      </c>
      <c r="C151" s="39" t="s">
        <v>907</v>
      </c>
      <c r="D151" s="3">
        <v>21823</v>
      </c>
      <c r="E151" s="3">
        <v>17866</v>
      </c>
      <c r="F151" s="3">
        <v>3957</v>
      </c>
      <c r="G151" s="3">
        <v>373</v>
      </c>
      <c r="H151" s="3">
        <v>69385</v>
      </c>
      <c r="I151" s="3">
        <v>20242</v>
      </c>
      <c r="J151" s="3">
        <v>23870</v>
      </c>
      <c r="K151" s="3">
        <v>17197</v>
      </c>
      <c r="L151" s="10" t="s">
        <v>1376</v>
      </c>
      <c r="M151" s="40">
        <f t="shared" si="15"/>
        <v>6988400</v>
      </c>
      <c r="N151" s="40">
        <f t="shared" si="16"/>
        <v>3144500</v>
      </c>
      <c r="O151" s="11">
        <v>0</v>
      </c>
      <c r="P151" s="11">
        <f t="shared" si="14"/>
        <v>0</v>
      </c>
      <c r="Q151" s="11">
        <f t="shared" si="14"/>
        <v>0</v>
      </c>
      <c r="R151" s="12">
        <f t="shared" si="17"/>
        <v>3144500</v>
      </c>
      <c r="S151" s="12">
        <v>2833000</v>
      </c>
      <c r="T151" s="13">
        <f t="shared" si="18"/>
        <v>698840</v>
      </c>
      <c r="U151" s="13">
        <v>150000</v>
      </c>
      <c r="V151" s="14">
        <f t="shared" si="19"/>
        <v>848840</v>
      </c>
      <c r="W151" s="12">
        <f t="shared" si="20"/>
        <v>2295660</v>
      </c>
      <c r="X151" s="13">
        <v>0</v>
      </c>
    </row>
    <row r="152" spans="1:24" ht="16.5">
      <c r="A152" s="1">
        <v>149</v>
      </c>
      <c r="B152" s="61">
        <v>854</v>
      </c>
      <c r="C152" s="39" t="s">
        <v>908</v>
      </c>
      <c r="D152" s="3">
        <v>158067</v>
      </c>
      <c r="E152" s="3">
        <v>137141</v>
      </c>
      <c r="F152" s="3">
        <v>20926</v>
      </c>
      <c r="G152" s="3">
        <v>0</v>
      </c>
      <c r="H152" s="3">
        <v>171518</v>
      </c>
      <c r="I152" s="3">
        <v>73222</v>
      </c>
      <c r="J152" s="3">
        <v>43921</v>
      </c>
      <c r="K152" s="3">
        <v>35666</v>
      </c>
      <c r="L152" s="10" t="s">
        <v>1376</v>
      </c>
      <c r="M152" s="40">
        <f t="shared" si="15"/>
        <v>24736900</v>
      </c>
      <c r="N152" s="40">
        <f t="shared" si="16"/>
        <v>11882700</v>
      </c>
      <c r="O152" s="11">
        <v>0</v>
      </c>
      <c r="P152" s="11">
        <f t="shared" si="14"/>
        <v>0</v>
      </c>
      <c r="Q152" s="11">
        <f t="shared" si="14"/>
        <v>0</v>
      </c>
      <c r="R152" s="12">
        <f t="shared" si="17"/>
        <v>11882700</v>
      </c>
      <c r="S152" s="12">
        <v>22202000</v>
      </c>
      <c r="T152" s="13">
        <f t="shared" si="18"/>
        <v>2473690</v>
      </c>
      <c r="U152" s="13">
        <v>350000</v>
      </c>
      <c r="V152" s="14">
        <f t="shared" si="19"/>
        <v>2823690</v>
      </c>
      <c r="W152" s="12">
        <f t="shared" si="20"/>
        <v>9059010</v>
      </c>
      <c r="X152" s="13">
        <v>0</v>
      </c>
    </row>
    <row r="153" spans="1:24" ht="16.5">
      <c r="A153" s="1">
        <v>150</v>
      </c>
      <c r="B153" s="61">
        <v>856</v>
      </c>
      <c r="C153" s="39" t="s">
        <v>909</v>
      </c>
      <c r="D153" s="3">
        <v>3</v>
      </c>
      <c r="E153" s="3">
        <v>3</v>
      </c>
      <c r="F153" s="3">
        <v>0</v>
      </c>
      <c r="G153" s="3">
        <v>3</v>
      </c>
      <c r="H153" s="3">
        <v>0</v>
      </c>
      <c r="I153" s="3">
        <v>0</v>
      </c>
      <c r="J153" s="3">
        <v>0</v>
      </c>
      <c r="K153" s="3">
        <v>0</v>
      </c>
      <c r="L153" s="10" t="s">
        <v>1376</v>
      </c>
      <c r="M153" s="40">
        <f t="shared" si="15"/>
        <v>150</v>
      </c>
      <c r="N153" s="40">
        <f t="shared" si="16"/>
        <v>150</v>
      </c>
      <c r="O153" s="11">
        <v>0</v>
      </c>
      <c r="P153" s="11">
        <f t="shared" si="14"/>
        <v>0</v>
      </c>
      <c r="Q153" s="11">
        <f t="shared" si="14"/>
        <v>0</v>
      </c>
      <c r="R153" s="12">
        <f t="shared" si="17"/>
        <v>150</v>
      </c>
      <c r="S153" s="12">
        <v>2000</v>
      </c>
      <c r="T153" s="13">
        <f t="shared" si="18"/>
        <v>15</v>
      </c>
      <c r="U153" s="13">
        <v>0</v>
      </c>
      <c r="V153" s="14">
        <f t="shared" si="19"/>
        <v>15</v>
      </c>
      <c r="W153" s="12">
        <f t="shared" si="20"/>
        <v>135</v>
      </c>
      <c r="X153" s="13">
        <v>0</v>
      </c>
    </row>
    <row r="154" spans="1:24" ht="16.5">
      <c r="A154" s="1">
        <v>151</v>
      </c>
      <c r="B154" s="61">
        <v>857</v>
      </c>
      <c r="C154" s="39" t="s">
        <v>1147</v>
      </c>
      <c r="D154" s="3">
        <v>1509</v>
      </c>
      <c r="E154" s="3">
        <v>1139</v>
      </c>
      <c r="F154" s="3">
        <v>370</v>
      </c>
      <c r="G154" s="3">
        <v>0</v>
      </c>
      <c r="H154" s="3">
        <v>3893</v>
      </c>
      <c r="I154" s="3">
        <v>1041</v>
      </c>
      <c r="J154" s="3">
        <v>698</v>
      </c>
      <c r="K154" s="3">
        <v>930</v>
      </c>
      <c r="L154" s="10" t="s">
        <v>1376</v>
      </c>
      <c r="M154" s="40">
        <f t="shared" si="15"/>
        <v>435400</v>
      </c>
      <c r="N154" s="40">
        <f t="shared" si="16"/>
        <v>156850</v>
      </c>
      <c r="O154" s="11">
        <v>0</v>
      </c>
      <c r="P154" s="11">
        <f t="shared" si="14"/>
        <v>0</v>
      </c>
      <c r="Q154" s="11">
        <f t="shared" si="14"/>
        <v>0</v>
      </c>
      <c r="R154" s="12">
        <f t="shared" si="17"/>
        <v>156850</v>
      </c>
      <c r="S154" s="12">
        <v>326000</v>
      </c>
      <c r="T154" s="13">
        <f t="shared" si="18"/>
        <v>43540</v>
      </c>
      <c r="U154" s="13">
        <v>0</v>
      </c>
      <c r="V154" s="14">
        <f t="shared" si="19"/>
        <v>43540</v>
      </c>
      <c r="W154" s="12">
        <f t="shared" si="20"/>
        <v>113310</v>
      </c>
      <c r="X154" s="13">
        <v>0</v>
      </c>
    </row>
    <row r="155" spans="1:24" ht="16.5">
      <c r="A155" s="1">
        <v>152</v>
      </c>
      <c r="B155" s="61">
        <v>858</v>
      </c>
      <c r="C155" s="39" t="s">
        <v>1300</v>
      </c>
      <c r="D155" s="3">
        <v>10</v>
      </c>
      <c r="E155" s="3">
        <v>10</v>
      </c>
      <c r="F155" s="3">
        <v>0</v>
      </c>
      <c r="G155" s="3">
        <v>0</v>
      </c>
      <c r="H155" s="3">
        <v>2</v>
      </c>
      <c r="I155" s="3">
        <v>0</v>
      </c>
      <c r="J155" s="3">
        <v>2</v>
      </c>
      <c r="K155" s="3">
        <v>0</v>
      </c>
      <c r="L155" s="10" t="s">
        <v>1376</v>
      </c>
      <c r="M155" s="40">
        <f t="shared" si="15"/>
        <v>600</v>
      </c>
      <c r="N155" s="40">
        <f t="shared" si="16"/>
        <v>600</v>
      </c>
      <c r="O155" s="11">
        <v>0</v>
      </c>
      <c r="P155" s="11">
        <f t="shared" si="14"/>
        <v>0</v>
      </c>
      <c r="Q155" s="11">
        <f t="shared" si="14"/>
        <v>0</v>
      </c>
      <c r="R155" s="12">
        <f t="shared" si="17"/>
        <v>600</v>
      </c>
      <c r="S155" s="12">
        <v>0</v>
      </c>
      <c r="T155" s="13">
        <f t="shared" si="18"/>
        <v>0</v>
      </c>
      <c r="U155" s="13">
        <v>0</v>
      </c>
      <c r="V155" s="14">
        <f t="shared" si="19"/>
        <v>0</v>
      </c>
      <c r="W155" s="12">
        <f t="shared" si="20"/>
        <v>600</v>
      </c>
      <c r="X155" s="13">
        <v>0</v>
      </c>
    </row>
    <row r="156" spans="1:24" ht="16.5">
      <c r="A156" s="1">
        <v>153</v>
      </c>
      <c r="B156" s="61">
        <v>859</v>
      </c>
      <c r="C156" s="39" t="s">
        <v>1317</v>
      </c>
      <c r="D156" s="3">
        <v>0</v>
      </c>
      <c r="E156" s="3">
        <v>0</v>
      </c>
      <c r="F156" s="3">
        <v>0</v>
      </c>
      <c r="G156" s="3">
        <v>0</v>
      </c>
      <c r="H156" s="3">
        <v>813</v>
      </c>
      <c r="I156" s="3">
        <v>0</v>
      </c>
      <c r="J156" s="3">
        <v>405</v>
      </c>
      <c r="K156" s="3">
        <v>323</v>
      </c>
      <c r="L156" s="10" t="s">
        <v>1375</v>
      </c>
      <c r="M156" s="40">
        <f t="shared" si="15"/>
        <v>81300</v>
      </c>
      <c r="N156" s="40">
        <f t="shared" si="16"/>
        <v>72800</v>
      </c>
      <c r="O156" s="11">
        <v>0</v>
      </c>
      <c r="P156" s="11">
        <f t="shared" si="14"/>
        <v>0</v>
      </c>
      <c r="Q156" s="11">
        <f t="shared" si="14"/>
        <v>0</v>
      </c>
      <c r="R156" s="12">
        <f t="shared" si="17"/>
        <v>72800</v>
      </c>
      <c r="S156" s="12">
        <v>2000</v>
      </c>
      <c r="T156" s="13">
        <f t="shared" si="18"/>
        <v>2000</v>
      </c>
      <c r="U156" s="13">
        <v>0</v>
      </c>
      <c r="V156" s="14">
        <f t="shared" si="19"/>
        <v>2000</v>
      </c>
      <c r="W156" s="12">
        <f t="shared" si="20"/>
        <v>70800</v>
      </c>
      <c r="X156" s="13">
        <v>0</v>
      </c>
    </row>
    <row r="157" spans="1:24" ht="16.5">
      <c r="A157" s="1">
        <v>154</v>
      </c>
      <c r="B157" s="61">
        <v>862</v>
      </c>
      <c r="C157" s="39" t="s">
        <v>1278</v>
      </c>
      <c r="D157" s="3">
        <v>1</v>
      </c>
      <c r="E157" s="3">
        <v>1</v>
      </c>
      <c r="F157" s="3">
        <v>0</v>
      </c>
      <c r="G157" s="3">
        <v>1</v>
      </c>
      <c r="H157" s="3">
        <v>0</v>
      </c>
      <c r="I157" s="3">
        <v>0</v>
      </c>
      <c r="J157" s="3">
        <v>0</v>
      </c>
      <c r="K157" s="3">
        <v>0</v>
      </c>
      <c r="L157" s="10" t="s">
        <v>1376</v>
      </c>
      <c r="M157" s="40">
        <f t="shared" si="15"/>
        <v>50</v>
      </c>
      <c r="N157" s="40">
        <f t="shared" si="16"/>
        <v>50</v>
      </c>
      <c r="O157" s="11">
        <v>0</v>
      </c>
      <c r="P157" s="11">
        <f t="shared" si="14"/>
        <v>0</v>
      </c>
      <c r="Q157" s="11">
        <f t="shared" si="14"/>
        <v>0</v>
      </c>
      <c r="R157" s="12">
        <f t="shared" si="17"/>
        <v>50</v>
      </c>
      <c r="S157" s="12">
        <v>0</v>
      </c>
      <c r="T157" s="13">
        <f t="shared" si="18"/>
        <v>0</v>
      </c>
      <c r="U157" s="13">
        <v>0</v>
      </c>
      <c r="V157" s="14">
        <f t="shared" si="19"/>
        <v>0</v>
      </c>
      <c r="W157" s="12">
        <f t="shared" si="20"/>
        <v>50</v>
      </c>
      <c r="X157" s="13">
        <v>0</v>
      </c>
    </row>
    <row r="158" spans="1:24" ht="16.5">
      <c r="A158" s="1">
        <v>155</v>
      </c>
      <c r="B158" s="61">
        <v>863</v>
      </c>
      <c r="C158" s="39" t="s">
        <v>1301</v>
      </c>
      <c r="D158" s="3">
        <v>11451</v>
      </c>
      <c r="E158" s="3">
        <v>4635</v>
      </c>
      <c r="F158" s="3">
        <v>6816</v>
      </c>
      <c r="G158" s="3">
        <v>0</v>
      </c>
      <c r="H158" s="3">
        <v>22653</v>
      </c>
      <c r="I158" s="3">
        <v>12070</v>
      </c>
      <c r="J158" s="3">
        <v>6945</v>
      </c>
      <c r="K158" s="3">
        <v>5044</v>
      </c>
      <c r="L158" s="10" t="s">
        <v>1376</v>
      </c>
      <c r="M158" s="40">
        <f t="shared" si="15"/>
        <v>2841900</v>
      </c>
      <c r="N158" s="40">
        <f t="shared" si="16"/>
        <v>1172000</v>
      </c>
      <c r="O158" s="11">
        <v>0</v>
      </c>
      <c r="P158" s="11">
        <f t="shared" si="14"/>
        <v>0</v>
      </c>
      <c r="Q158" s="11">
        <f t="shared" si="14"/>
        <v>0</v>
      </c>
      <c r="R158" s="12">
        <f t="shared" si="17"/>
        <v>1172000</v>
      </c>
      <c r="S158" s="12">
        <v>4267000</v>
      </c>
      <c r="T158" s="13">
        <f t="shared" si="18"/>
        <v>284190</v>
      </c>
      <c r="U158" s="13">
        <v>0</v>
      </c>
      <c r="V158" s="14">
        <f t="shared" si="19"/>
        <v>284190</v>
      </c>
      <c r="W158" s="12">
        <f t="shared" si="20"/>
        <v>887810</v>
      </c>
      <c r="X158" s="13">
        <v>0</v>
      </c>
    </row>
    <row r="159" spans="1:24" ht="16.5">
      <c r="A159" s="1">
        <v>156</v>
      </c>
      <c r="B159" s="61">
        <v>866</v>
      </c>
      <c r="C159" s="39" t="s">
        <v>911</v>
      </c>
      <c r="D159" s="3">
        <v>405</v>
      </c>
      <c r="E159" s="3">
        <v>405</v>
      </c>
      <c r="F159" s="3">
        <v>0</v>
      </c>
      <c r="G159" s="3">
        <v>405</v>
      </c>
      <c r="H159" s="3">
        <v>0</v>
      </c>
      <c r="I159" s="3">
        <v>4</v>
      </c>
      <c r="J159" s="3">
        <v>0</v>
      </c>
      <c r="K159" s="3">
        <v>0</v>
      </c>
      <c r="L159" s="10" t="s">
        <v>1376</v>
      </c>
      <c r="M159" s="40">
        <f t="shared" si="15"/>
        <v>20450</v>
      </c>
      <c r="N159" s="40">
        <f t="shared" si="16"/>
        <v>20250</v>
      </c>
      <c r="O159" s="11">
        <v>0</v>
      </c>
      <c r="P159" s="11">
        <f t="shared" si="14"/>
        <v>0</v>
      </c>
      <c r="Q159" s="11">
        <f t="shared" si="14"/>
        <v>0</v>
      </c>
      <c r="R159" s="12">
        <f t="shared" si="17"/>
        <v>20250</v>
      </c>
      <c r="S159" s="12">
        <v>235000</v>
      </c>
      <c r="T159" s="13">
        <f t="shared" si="18"/>
        <v>2045</v>
      </c>
      <c r="U159" s="13">
        <v>0</v>
      </c>
      <c r="V159" s="14">
        <f t="shared" si="19"/>
        <v>2045</v>
      </c>
      <c r="W159" s="12">
        <f t="shared" si="20"/>
        <v>18205</v>
      </c>
      <c r="X159" s="13">
        <v>0</v>
      </c>
    </row>
    <row r="160" spans="1:24" ht="16.5">
      <c r="A160" s="1">
        <v>157</v>
      </c>
      <c r="B160" s="61">
        <v>867</v>
      </c>
      <c r="C160" s="39" t="s">
        <v>912</v>
      </c>
      <c r="D160" s="3">
        <v>2048</v>
      </c>
      <c r="E160" s="3">
        <v>1223</v>
      </c>
      <c r="F160" s="3">
        <v>825</v>
      </c>
      <c r="G160" s="3">
        <v>0</v>
      </c>
      <c r="H160" s="3">
        <v>12964</v>
      </c>
      <c r="I160" s="3">
        <v>2389</v>
      </c>
      <c r="J160" s="3">
        <v>9186</v>
      </c>
      <c r="K160" s="3">
        <v>1382</v>
      </c>
      <c r="L160" s="10" t="s">
        <v>1375</v>
      </c>
      <c r="M160" s="40">
        <f t="shared" si="15"/>
        <v>1559500</v>
      </c>
      <c r="N160" s="40">
        <f t="shared" si="16"/>
        <v>1200450</v>
      </c>
      <c r="O160" s="11">
        <v>0</v>
      </c>
      <c r="P160" s="11">
        <f t="shared" si="14"/>
        <v>0</v>
      </c>
      <c r="Q160" s="11">
        <f t="shared" si="14"/>
        <v>0</v>
      </c>
      <c r="R160" s="12">
        <f t="shared" si="17"/>
        <v>1200450</v>
      </c>
      <c r="S160" s="12">
        <v>1361000</v>
      </c>
      <c r="T160" s="13">
        <f t="shared" si="18"/>
        <v>155950</v>
      </c>
      <c r="U160" s="13">
        <v>0</v>
      </c>
      <c r="V160" s="14">
        <f t="shared" si="19"/>
        <v>155950</v>
      </c>
      <c r="W160" s="12">
        <f t="shared" si="20"/>
        <v>1044500</v>
      </c>
      <c r="X160" s="13">
        <v>0</v>
      </c>
    </row>
    <row r="161" spans="1:24" ht="16.5">
      <c r="A161" s="1">
        <v>158</v>
      </c>
      <c r="B161" s="61">
        <v>868</v>
      </c>
      <c r="C161" s="39" t="s">
        <v>1256</v>
      </c>
      <c r="D161" s="3">
        <v>750</v>
      </c>
      <c r="E161" s="3">
        <v>511</v>
      </c>
      <c r="F161" s="3">
        <v>239</v>
      </c>
      <c r="G161" s="3">
        <v>0</v>
      </c>
      <c r="H161" s="3">
        <v>720</v>
      </c>
      <c r="I161" s="3">
        <v>443</v>
      </c>
      <c r="J161" s="3">
        <v>183</v>
      </c>
      <c r="K161" s="3">
        <v>180</v>
      </c>
      <c r="L161" s="10" t="s">
        <v>1376</v>
      </c>
      <c r="M161" s="40">
        <f t="shared" si="15"/>
        <v>113500</v>
      </c>
      <c r="N161" s="40">
        <f t="shared" si="16"/>
        <v>55650</v>
      </c>
      <c r="O161" s="11">
        <v>0</v>
      </c>
      <c r="P161" s="11">
        <f t="shared" si="14"/>
        <v>0</v>
      </c>
      <c r="Q161" s="11">
        <f t="shared" si="14"/>
        <v>0</v>
      </c>
      <c r="R161" s="12">
        <f t="shared" si="17"/>
        <v>55650</v>
      </c>
      <c r="S161" s="12">
        <v>69000</v>
      </c>
      <c r="T161" s="13">
        <f t="shared" si="18"/>
        <v>11350</v>
      </c>
      <c r="U161" s="13">
        <v>0</v>
      </c>
      <c r="V161" s="14">
        <f t="shared" si="19"/>
        <v>11350</v>
      </c>
      <c r="W161" s="12">
        <f t="shared" si="20"/>
        <v>44300</v>
      </c>
      <c r="X161" s="13">
        <v>0</v>
      </c>
    </row>
    <row r="162" spans="1:24" ht="16.5">
      <c r="A162" s="1">
        <v>159</v>
      </c>
      <c r="B162" s="61">
        <v>869</v>
      </c>
      <c r="C162" s="39" t="s">
        <v>1152</v>
      </c>
      <c r="D162" s="3">
        <v>1036</v>
      </c>
      <c r="E162" s="3">
        <v>286</v>
      </c>
      <c r="F162" s="3">
        <v>750</v>
      </c>
      <c r="G162" s="3">
        <v>0</v>
      </c>
      <c r="H162" s="3">
        <v>732</v>
      </c>
      <c r="I162" s="3">
        <v>509</v>
      </c>
      <c r="J162" s="3">
        <v>336</v>
      </c>
      <c r="K162" s="3">
        <v>197</v>
      </c>
      <c r="L162" s="10" t="s">
        <v>1375</v>
      </c>
      <c r="M162" s="40">
        <f t="shared" si="15"/>
        <v>187950</v>
      </c>
      <c r="N162" s="40">
        <f t="shared" si="16"/>
        <v>142600</v>
      </c>
      <c r="O162" s="11">
        <v>0</v>
      </c>
      <c r="P162" s="11">
        <f t="shared" si="14"/>
        <v>0</v>
      </c>
      <c r="Q162" s="11">
        <f t="shared" si="14"/>
        <v>0</v>
      </c>
      <c r="R162" s="12">
        <f t="shared" si="17"/>
        <v>142600</v>
      </c>
      <c r="S162" s="12">
        <v>310000</v>
      </c>
      <c r="T162" s="13">
        <f t="shared" si="18"/>
        <v>18795</v>
      </c>
      <c r="U162" s="13">
        <v>0</v>
      </c>
      <c r="V162" s="14">
        <f t="shared" si="19"/>
        <v>18795</v>
      </c>
      <c r="W162" s="12">
        <f t="shared" si="20"/>
        <v>123805</v>
      </c>
      <c r="X162" s="13">
        <v>0</v>
      </c>
    </row>
    <row r="163" spans="1:24" ht="16.5">
      <c r="A163" s="1">
        <v>160</v>
      </c>
      <c r="B163" s="61">
        <v>870</v>
      </c>
      <c r="C163" s="39" t="s">
        <v>1195</v>
      </c>
      <c r="D163" s="3">
        <v>26078</v>
      </c>
      <c r="E163" s="3">
        <v>24611</v>
      </c>
      <c r="F163" s="3">
        <v>1467</v>
      </c>
      <c r="G163" s="3">
        <v>21100</v>
      </c>
      <c r="H163" s="3">
        <v>1178</v>
      </c>
      <c r="I163" s="3">
        <v>1763</v>
      </c>
      <c r="J163" s="3">
        <v>479</v>
      </c>
      <c r="K163" s="3">
        <v>211</v>
      </c>
      <c r="L163" s="10" t="s">
        <v>1376</v>
      </c>
      <c r="M163" s="40">
        <f t="shared" si="15"/>
        <v>1475350</v>
      </c>
      <c r="N163" s="40">
        <f t="shared" si="16"/>
        <v>1338400</v>
      </c>
      <c r="O163" s="11">
        <v>0</v>
      </c>
      <c r="P163" s="11">
        <f t="shared" si="14"/>
        <v>0</v>
      </c>
      <c r="Q163" s="11">
        <f t="shared" si="14"/>
        <v>0</v>
      </c>
      <c r="R163" s="12">
        <f t="shared" si="17"/>
        <v>1338400</v>
      </c>
      <c r="S163" s="12">
        <v>23571000</v>
      </c>
      <c r="T163" s="13">
        <f t="shared" si="18"/>
        <v>147535</v>
      </c>
      <c r="U163" s="13">
        <v>0</v>
      </c>
      <c r="V163" s="14">
        <f t="shared" si="19"/>
        <v>147535</v>
      </c>
      <c r="W163" s="12">
        <f t="shared" si="20"/>
        <v>1190865</v>
      </c>
      <c r="X163" s="13">
        <v>0</v>
      </c>
    </row>
    <row r="164" spans="1:24" ht="16.5">
      <c r="A164" s="1">
        <v>161</v>
      </c>
      <c r="B164" s="61">
        <v>871</v>
      </c>
      <c r="C164" s="39" t="s">
        <v>914</v>
      </c>
      <c r="D164" s="3">
        <v>143804</v>
      </c>
      <c r="E164" s="3">
        <v>40360</v>
      </c>
      <c r="F164" s="3">
        <v>103444</v>
      </c>
      <c r="G164" s="3">
        <v>0</v>
      </c>
      <c r="H164" s="3">
        <v>48271</v>
      </c>
      <c r="I164" s="3">
        <v>25554</v>
      </c>
      <c r="J164" s="3">
        <v>14213</v>
      </c>
      <c r="K164" s="3">
        <v>10514</v>
      </c>
      <c r="L164" s="10" t="s">
        <v>1375</v>
      </c>
      <c r="M164" s="40">
        <f t="shared" si="15"/>
        <v>18467200</v>
      </c>
      <c r="N164" s="40">
        <f t="shared" si="16"/>
        <v>14835100</v>
      </c>
      <c r="O164" s="11">
        <v>0</v>
      </c>
      <c r="P164" s="11">
        <f t="shared" si="14"/>
        <v>0</v>
      </c>
      <c r="Q164" s="11">
        <f t="shared" si="14"/>
        <v>0</v>
      </c>
      <c r="R164" s="12">
        <f t="shared" si="17"/>
        <v>14835100</v>
      </c>
      <c r="S164" s="12">
        <v>48326000</v>
      </c>
      <c r="T164" s="13">
        <f t="shared" si="18"/>
        <v>1846720</v>
      </c>
      <c r="U164" s="13">
        <v>0</v>
      </c>
      <c r="V164" s="14">
        <f t="shared" si="19"/>
        <v>1846720</v>
      </c>
      <c r="W164" s="12">
        <f t="shared" si="20"/>
        <v>12988380</v>
      </c>
      <c r="X164" s="13">
        <v>0</v>
      </c>
    </row>
    <row r="165" spans="1:24" ht="16.5">
      <c r="A165" s="1">
        <v>162</v>
      </c>
      <c r="B165" s="61">
        <v>872</v>
      </c>
      <c r="C165" s="39" t="s">
        <v>916</v>
      </c>
      <c r="D165" s="3">
        <v>34277</v>
      </c>
      <c r="E165" s="3">
        <v>21723</v>
      </c>
      <c r="F165" s="3">
        <v>12554</v>
      </c>
      <c r="G165" s="3">
        <v>2104</v>
      </c>
      <c r="H165" s="3">
        <v>26114</v>
      </c>
      <c r="I165" s="3">
        <v>11270</v>
      </c>
      <c r="J165" s="3">
        <v>10203</v>
      </c>
      <c r="K165" s="3">
        <v>6206</v>
      </c>
      <c r="L165" s="10" t="s">
        <v>1376</v>
      </c>
      <c r="M165" s="40">
        <f t="shared" si="15"/>
        <v>4068300</v>
      </c>
      <c r="N165" s="40">
        <f t="shared" si="16"/>
        <v>2534300</v>
      </c>
      <c r="O165" s="11">
        <v>0</v>
      </c>
      <c r="P165" s="11">
        <f t="shared" si="14"/>
        <v>0</v>
      </c>
      <c r="Q165" s="11">
        <f t="shared" si="14"/>
        <v>0</v>
      </c>
      <c r="R165" s="12">
        <f t="shared" si="17"/>
        <v>2534300</v>
      </c>
      <c r="S165" s="12">
        <v>5952000</v>
      </c>
      <c r="T165" s="13">
        <f t="shared" si="18"/>
        <v>406830</v>
      </c>
      <c r="U165" s="13">
        <v>0</v>
      </c>
      <c r="V165" s="14">
        <f t="shared" si="19"/>
        <v>406830</v>
      </c>
      <c r="W165" s="12">
        <f t="shared" si="20"/>
        <v>2127470</v>
      </c>
      <c r="X165" s="13">
        <v>0</v>
      </c>
    </row>
    <row r="166" spans="1:24" ht="16.5">
      <c r="A166" s="1">
        <v>163</v>
      </c>
      <c r="B166" s="61">
        <v>873</v>
      </c>
      <c r="C166" s="39" t="s">
        <v>917</v>
      </c>
      <c r="D166" s="3">
        <v>389</v>
      </c>
      <c r="E166" s="3">
        <v>311</v>
      </c>
      <c r="F166" s="3">
        <v>78</v>
      </c>
      <c r="G166" s="3">
        <v>0</v>
      </c>
      <c r="H166" s="3">
        <v>577</v>
      </c>
      <c r="I166" s="3">
        <v>433</v>
      </c>
      <c r="J166" s="3">
        <v>167</v>
      </c>
      <c r="K166" s="3">
        <v>172</v>
      </c>
      <c r="L166" s="10" t="s">
        <v>1375</v>
      </c>
      <c r="M166" s="40">
        <f t="shared" si="15"/>
        <v>102700</v>
      </c>
      <c r="N166" s="40">
        <f t="shared" si="16"/>
        <v>57250</v>
      </c>
      <c r="O166" s="11">
        <v>0</v>
      </c>
      <c r="P166" s="11">
        <f t="shared" si="14"/>
        <v>0</v>
      </c>
      <c r="Q166" s="11">
        <f t="shared" si="14"/>
        <v>0</v>
      </c>
      <c r="R166" s="12">
        <f t="shared" si="17"/>
        <v>57250</v>
      </c>
      <c r="S166" s="12">
        <v>123000</v>
      </c>
      <c r="T166" s="13">
        <f t="shared" si="18"/>
        <v>10270</v>
      </c>
      <c r="U166" s="13">
        <v>0</v>
      </c>
      <c r="V166" s="14">
        <f t="shared" si="19"/>
        <v>10270</v>
      </c>
      <c r="W166" s="12">
        <f t="shared" si="20"/>
        <v>46980</v>
      </c>
      <c r="X166" s="13">
        <v>0</v>
      </c>
    </row>
    <row r="167" spans="1:24" ht="16.5">
      <c r="A167" s="1">
        <v>164</v>
      </c>
      <c r="B167" s="61">
        <v>918</v>
      </c>
      <c r="C167" s="39" t="s">
        <v>1269</v>
      </c>
      <c r="D167" s="3">
        <v>17</v>
      </c>
      <c r="E167" s="3">
        <v>9</v>
      </c>
      <c r="F167" s="3">
        <v>8</v>
      </c>
      <c r="G167" s="3">
        <v>0</v>
      </c>
      <c r="H167" s="3">
        <v>48</v>
      </c>
      <c r="I167" s="3">
        <v>82</v>
      </c>
      <c r="J167" s="3">
        <v>7</v>
      </c>
      <c r="K167" s="3">
        <v>12</v>
      </c>
      <c r="L167" s="10" t="s">
        <v>1376</v>
      </c>
      <c r="M167" s="40">
        <f t="shared" si="15"/>
        <v>8800</v>
      </c>
      <c r="N167" s="40">
        <f t="shared" si="16"/>
        <v>1800</v>
      </c>
      <c r="O167" s="11">
        <v>0</v>
      </c>
      <c r="P167" s="11">
        <f t="shared" si="14"/>
        <v>0</v>
      </c>
      <c r="Q167" s="11">
        <f t="shared" si="14"/>
        <v>0</v>
      </c>
      <c r="R167" s="12">
        <f t="shared" si="17"/>
        <v>1800</v>
      </c>
      <c r="S167" s="12">
        <v>19000</v>
      </c>
      <c r="T167" s="13">
        <f t="shared" si="18"/>
        <v>880</v>
      </c>
      <c r="U167" s="13">
        <v>0</v>
      </c>
      <c r="V167" s="14">
        <f t="shared" si="19"/>
        <v>880</v>
      </c>
      <c r="W167" s="12">
        <f t="shared" si="20"/>
        <v>920</v>
      </c>
      <c r="X167" s="13">
        <v>0</v>
      </c>
    </row>
    <row r="168" spans="1:24" ht="16.5">
      <c r="A168" s="1">
        <v>165</v>
      </c>
      <c r="B168" s="61">
        <v>923</v>
      </c>
      <c r="C168" s="39" t="s">
        <v>1280</v>
      </c>
      <c r="D168" s="3">
        <v>8</v>
      </c>
      <c r="E168" s="3">
        <v>3</v>
      </c>
      <c r="F168" s="3">
        <v>5</v>
      </c>
      <c r="G168" s="3">
        <v>0</v>
      </c>
      <c r="H168" s="3">
        <v>17</v>
      </c>
      <c r="I168" s="3">
        <v>51</v>
      </c>
      <c r="J168" s="3">
        <v>3</v>
      </c>
      <c r="K168" s="3">
        <v>4</v>
      </c>
      <c r="L168" s="10" t="s">
        <v>1376</v>
      </c>
      <c r="M168" s="40">
        <f t="shared" si="15"/>
        <v>4300</v>
      </c>
      <c r="N168" s="40">
        <f t="shared" si="16"/>
        <v>750</v>
      </c>
      <c r="O168" s="11">
        <v>0</v>
      </c>
      <c r="P168" s="11">
        <f t="shared" si="14"/>
        <v>0</v>
      </c>
      <c r="Q168" s="11">
        <f t="shared" si="14"/>
        <v>0</v>
      </c>
      <c r="R168" s="12">
        <f t="shared" si="17"/>
        <v>750</v>
      </c>
      <c r="S168" s="12">
        <v>8000</v>
      </c>
      <c r="T168" s="13">
        <f t="shared" si="18"/>
        <v>430</v>
      </c>
      <c r="U168" s="13">
        <v>0</v>
      </c>
      <c r="V168" s="14">
        <f t="shared" si="19"/>
        <v>430</v>
      </c>
      <c r="W168" s="12">
        <f t="shared" si="20"/>
        <v>320</v>
      </c>
      <c r="X168" s="13">
        <v>0</v>
      </c>
    </row>
    <row r="169" spans="1:24" ht="16.5">
      <c r="A169" s="1">
        <v>166</v>
      </c>
      <c r="B169" s="61">
        <v>930</v>
      </c>
      <c r="C169" s="39" t="s">
        <v>1291</v>
      </c>
      <c r="D169" s="3">
        <v>9</v>
      </c>
      <c r="E169" s="3">
        <v>7</v>
      </c>
      <c r="F169" s="3">
        <v>2</v>
      </c>
      <c r="G169" s="3">
        <v>0</v>
      </c>
      <c r="H169" s="3">
        <v>36</v>
      </c>
      <c r="I169" s="3">
        <v>35</v>
      </c>
      <c r="J169" s="3">
        <v>5</v>
      </c>
      <c r="K169" s="3">
        <v>8</v>
      </c>
      <c r="L169" s="10" t="s">
        <v>1376</v>
      </c>
      <c r="M169" s="40">
        <f t="shared" si="15"/>
        <v>5150</v>
      </c>
      <c r="N169" s="40">
        <f t="shared" si="16"/>
        <v>1100</v>
      </c>
      <c r="O169" s="11">
        <v>0</v>
      </c>
      <c r="P169" s="11">
        <f t="shared" si="14"/>
        <v>0</v>
      </c>
      <c r="Q169" s="11">
        <f t="shared" si="14"/>
        <v>0</v>
      </c>
      <c r="R169" s="12">
        <f t="shared" si="17"/>
        <v>1100</v>
      </c>
      <c r="S169" s="12">
        <v>2000</v>
      </c>
      <c r="T169" s="13">
        <f t="shared" si="18"/>
        <v>515</v>
      </c>
      <c r="U169" s="13">
        <v>0</v>
      </c>
      <c r="V169" s="14">
        <f t="shared" si="19"/>
        <v>515</v>
      </c>
      <c r="W169" s="12">
        <f t="shared" si="20"/>
        <v>585</v>
      </c>
      <c r="X169" s="13">
        <v>0</v>
      </c>
    </row>
    <row r="170" spans="1:24" ht="16.5">
      <c r="A170" s="1">
        <v>167</v>
      </c>
      <c r="B170" s="61">
        <v>933</v>
      </c>
      <c r="C170" s="39" t="s">
        <v>1316</v>
      </c>
      <c r="D170" s="3">
        <v>0</v>
      </c>
      <c r="E170" s="3">
        <v>0</v>
      </c>
      <c r="F170" s="3">
        <v>0</v>
      </c>
      <c r="G170" s="3">
        <v>0</v>
      </c>
      <c r="H170" s="3">
        <v>1</v>
      </c>
      <c r="I170" s="3">
        <v>0</v>
      </c>
      <c r="J170" s="3">
        <v>0</v>
      </c>
      <c r="K170" s="3">
        <v>1</v>
      </c>
      <c r="L170" s="10" t="s">
        <v>1376</v>
      </c>
      <c r="M170" s="40">
        <f t="shared" si="15"/>
        <v>50</v>
      </c>
      <c r="N170" s="40">
        <f t="shared" si="16"/>
        <v>50</v>
      </c>
      <c r="O170" s="11">
        <v>0</v>
      </c>
      <c r="P170" s="11">
        <f t="shared" si="14"/>
        <v>0</v>
      </c>
      <c r="Q170" s="11">
        <f t="shared" si="14"/>
        <v>0</v>
      </c>
      <c r="R170" s="12">
        <f t="shared" si="17"/>
        <v>50</v>
      </c>
      <c r="S170" s="12">
        <v>2000</v>
      </c>
      <c r="T170" s="13">
        <f t="shared" si="18"/>
        <v>5</v>
      </c>
      <c r="U170" s="13">
        <v>0</v>
      </c>
      <c r="V170" s="14">
        <f t="shared" si="19"/>
        <v>5</v>
      </c>
      <c r="W170" s="12">
        <f t="shared" si="20"/>
        <v>45</v>
      </c>
      <c r="X170" s="13">
        <v>0</v>
      </c>
    </row>
    <row r="171" spans="1:24" ht="16.5">
      <c r="A171" s="1">
        <v>168</v>
      </c>
      <c r="B171" s="61">
        <v>952</v>
      </c>
      <c r="C171" s="39" t="s">
        <v>919</v>
      </c>
      <c r="D171" s="3">
        <v>11999</v>
      </c>
      <c r="E171" s="3">
        <v>11999</v>
      </c>
      <c r="F171" s="3">
        <v>0</v>
      </c>
      <c r="G171" s="3">
        <v>11999</v>
      </c>
      <c r="H171" s="3">
        <v>0</v>
      </c>
      <c r="I171" s="3">
        <v>16005</v>
      </c>
      <c r="J171" s="3">
        <v>0</v>
      </c>
      <c r="K171" s="3">
        <v>0</v>
      </c>
      <c r="L171" s="10" t="s">
        <v>1376</v>
      </c>
      <c r="M171" s="40">
        <f t="shared" si="15"/>
        <v>1400200</v>
      </c>
      <c r="N171" s="40">
        <f t="shared" si="16"/>
        <v>599950</v>
      </c>
      <c r="O171" s="11">
        <v>0</v>
      </c>
      <c r="P171" s="11">
        <f t="shared" si="14"/>
        <v>0</v>
      </c>
      <c r="Q171" s="11">
        <f t="shared" si="14"/>
        <v>0</v>
      </c>
      <c r="R171" s="12">
        <f t="shared" si="17"/>
        <v>599950</v>
      </c>
      <c r="S171" s="12">
        <v>9854000</v>
      </c>
      <c r="T171" s="13">
        <f t="shared" si="18"/>
        <v>140020</v>
      </c>
      <c r="U171" s="13">
        <v>0</v>
      </c>
      <c r="V171" s="14">
        <f t="shared" si="19"/>
        <v>140020</v>
      </c>
      <c r="W171" s="12">
        <f t="shared" si="20"/>
        <v>459930</v>
      </c>
      <c r="X171" s="13">
        <v>0</v>
      </c>
    </row>
    <row r="172" spans="1:24" ht="16.5">
      <c r="A172" s="1">
        <v>169</v>
      </c>
      <c r="B172" s="61">
        <v>955</v>
      </c>
      <c r="C172" s="39" t="s">
        <v>933</v>
      </c>
      <c r="D172" s="3">
        <v>1848</v>
      </c>
      <c r="E172" s="3">
        <v>1848</v>
      </c>
      <c r="F172" s="3">
        <v>0</v>
      </c>
      <c r="G172" s="3">
        <v>1844</v>
      </c>
      <c r="H172" s="3">
        <v>2</v>
      </c>
      <c r="I172" s="3">
        <v>22</v>
      </c>
      <c r="J172" s="3">
        <v>0</v>
      </c>
      <c r="K172" s="3">
        <v>1</v>
      </c>
      <c r="L172" s="10" t="s">
        <v>1376</v>
      </c>
      <c r="M172" s="40">
        <f t="shared" si="15"/>
        <v>93650</v>
      </c>
      <c r="N172" s="40">
        <f t="shared" si="16"/>
        <v>92450</v>
      </c>
      <c r="O172" s="11">
        <v>0</v>
      </c>
      <c r="P172" s="11">
        <f t="shared" si="14"/>
        <v>0</v>
      </c>
      <c r="Q172" s="11">
        <f t="shared" si="14"/>
        <v>0</v>
      </c>
      <c r="R172" s="12">
        <f t="shared" si="17"/>
        <v>92450</v>
      </c>
      <c r="S172" s="12">
        <v>1124000</v>
      </c>
      <c r="T172" s="13">
        <f t="shared" si="18"/>
        <v>9365</v>
      </c>
      <c r="U172" s="13">
        <v>0</v>
      </c>
      <c r="V172" s="14">
        <f t="shared" si="19"/>
        <v>9365</v>
      </c>
      <c r="W172" s="12">
        <f t="shared" si="20"/>
        <v>83085</v>
      </c>
      <c r="X172" s="13">
        <v>0</v>
      </c>
    </row>
    <row r="173" spans="1:24" ht="16.5">
      <c r="A173" s="1">
        <v>170</v>
      </c>
      <c r="B173" s="61">
        <v>956</v>
      </c>
      <c r="C173" s="39" t="s">
        <v>1002</v>
      </c>
      <c r="D173" s="3">
        <v>272</v>
      </c>
      <c r="E173" s="3">
        <v>272</v>
      </c>
      <c r="F173" s="3">
        <v>0</v>
      </c>
      <c r="G173" s="3">
        <v>272</v>
      </c>
      <c r="H173" s="3">
        <v>0</v>
      </c>
      <c r="I173" s="3">
        <v>32</v>
      </c>
      <c r="J173" s="3">
        <v>0</v>
      </c>
      <c r="K173" s="3">
        <v>0</v>
      </c>
      <c r="L173" s="10" t="s">
        <v>1376</v>
      </c>
      <c r="M173" s="40">
        <f t="shared" si="15"/>
        <v>15200</v>
      </c>
      <c r="N173" s="40">
        <f t="shared" si="16"/>
        <v>13600</v>
      </c>
      <c r="O173" s="11">
        <v>0</v>
      </c>
      <c r="P173" s="11">
        <f t="shared" si="14"/>
        <v>0</v>
      </c>
      <c r="Q173" s="11">
        <f t="shared" si="14"/>
        <v>0</v>
      </c>
      <c r="R173" s="12">
        <f t="shared" si="17"/>
        <v>13600</v>
      </c>
      <c r="S173" s="12">
        <v>14000</v>
      </c>
      <c r="T173" s="13">
        <f t="shared" si="18"/>
        <v>1520</v>
      </c>
      <c r="U173" s="13">
        <v>0</v>
      </c>
      <c r="V173" s="14">
        <f t="shared" si="19"/>
        <v>1520</v>
      </c>
      <c r="W173" s="12">
        <f t="shared" si="20"/>
        <v>12080</v>
      </c>
      <c r="X173" s="13">
        <v>0</v>
      </c>
    </row>
    <row r="174" spans="1:24" ht="16.5">
      <c r="A174" s="1">
        <v>171</v>
      </c>
      <c r="B174" s="61">
        <v>957</v>
      </c>
      <c r="C174" s="39" t="s">
        <v>935</v>
      </c>
      <c r="D174" s="3">
        <v>23898</v>
      </c>
      <c r="E174" s="62">
        <v>23898</v>
      </c>
      <c r="F174" s="62">
        <v>0</v>
      </c>
      <c r="G174" s="3">
        <v>23898</v>
      </c>
      <c r="H174" s="3">
        <v>0</v>
      </c>
      <c r="I174" s="3">
        <v>57717</v>
      </c>
      <c r="J174" s="3">
        <v>0</v>
      </c>
      <c r="K174" s="3">
        <v>0</v>
      </c>
      <c r="L174" s="10" t="s">
        <v>1376</v>
      </c>
      <c r="M174" s="40">
        <f t="shared" si="15"/>
        <v>4080750</v>
      </c>
      <c r="N174" s="40">
        <f t="shared" si="16"/>
        <v>1194900</v>
      </c>
      <c r="O174" s="11">
        <v>0</v>
      </c>
      <c r="P174" s="11">
        <f t="shared" si="14"/>
        <v>0</v>
      </c>
      <c r="Q174" s="11">
        <f t="shared" si="14"/>
        <v>0</v>
      </c>
      <c r="R174" s="12">
        <f t="shared" si="17"/>
        <v>1194900</v>
      </c>
      <c r="S174" s="12">
        <v>2475000</v>
      </c>
      <c r="T174" s="13">
        <f t="shared" si="18"/>
        <v>408075</v>
      </c>
      <c r="U174" s="13">
        <v>0</v>
      </c>
      <c r="V174" s="14">
        <f t="shared" si="19"/>
        <v>408075</v>
      </c>
      <c r="W174" s="12">
        <f t="shared" si="20"/>
        <v>786825</v>
      </c>
      <c r="X174" s="13">
        <v>0</v>
      </c>
    </row>
    <row r="175" spans="1:24" ht="16.5">
      <c r="A175" s="1">
        <v>172</v>
      </c>
      <c r="B175" s="61">
        <v>964</v>
      </c>
      <c r="C175" s="39" t="s">
        <v>936</v>
      </c>
      <c r="D175" s="3">
        <v>2418</v>
      </c>
      <c r="E175" s="3">
        <v>2418</v>
      </c>
      <c r="F175" s="3">
        <v>0</v>
      </c>
      <c r="G175" s="3">
        <v>2418</v>
      </c>
      <c r="H175" s="3">
        <v>0</v>
      </c>
      <c r="I175" s="3">
        <v>684</v>
      </c>
      <c r="J175" s="3">
        <v>0</v>
      </c>
      <c r="K175" s="3">
        <v>0</v>
      </c>
      <c r="L175" s="10" t="s">
        <v>1376</v>
      </c>
      <c r="M175" s="40">
        <f t="shared" si="15"/>
        <v>155100</v>
      </c>
      <c r="N175" s="40">
        <f t="shared" si="16"/>
        <v>120900</v>
      </c>
      <c r="O175" s="11">
        <v>0</v>
      </c>
      <c r="P175" s="11">
        <f t="shared" si="14"/>
        <v>0</v>
      </c>
      <c r="Q175" s="11">
        <f t="shared" si="14"/>
        <v>0</v>
      </c>
      <c r="R175" s="12">
        <f t="shared" si="17"/>
        <v>120900</v>
      </c>
      <c r="S175" s="12">
        <v>1572000</v>
      </c>
      <c r="T175" s="13">
        <f t="shared" si="18"/>
        <v>15510</v>
      </c>
      <c r="U175" s="13">
        <v>0</v>
      </c>
      <c r="V175" s="14">
        <f t="shared" si="19"/>
        <v>15510</v>
      </c>
      <c r="W175" s="12">
        <f t="shared" si="20"/>
        <v>105390</v>
      </c>
      <c r="X175" s="13">
        <v>0</v>
      </c>
    </row>
    <row r="176" spans="1:24" ht="16.5">
      <c r="A176" s="1">
        <v>173</v>
      </c>
      <c r="B176" s="61">
        <v>975</v>
      </c>
      <c r="C176" s="39" t="s">
        <v>1202</v>
      </c>
      <c r="D176" s="3">
        <v>3886</v>
      </c>
      <c r="E176" s="3">
        <v>3886</v>
      </c>
      <c r="F176" s="3">
        <v>0</v>
      </c>
      <c r="G176" s="3">
        <v>3886</v>
      </c>
      <c r="H176" s="3">
        <v>0</v>
      </c>
      <c r="I176" s="3">
        <v>34</v>
      </c>
      <c r="J176" s="3">
        <v>0</v>
      </c>
      <c r="K176" s="3">
        <v>0</v>
      </c>
      <c r="L176" s="10" t="s">
        <v>1376</v>
      </c>
      <c r="M176" s="40">
        <f t="shared" si="15"/>
        <v>196000</v>
      </c>
      <c r="N176" s="40">
        <f t="shared" si="16"/>
        <v>194300</v>
      </c>
      <c r="O176" s="11">
        <v>0</v>
      </c>
      <c r="P176" s="11">
        <f t="shared" si="14"/>
        <v>0</v>
      </c>
      <c r="Q176" s="11">
        <f t="shared" si="14"/>
        <v>0</v>
      </c>
      <c r="R176" s="12">
        <f t="shared" si="17"/>
        <v>194300</v>
      </c>
      <c r="S176" s="12">
        <v>2425000</v>
      </c>
      <c r="T176" s="13">
        <f t="shared" si="18"/>
        <v>19600</v>
      </c>
      <c r="U176" s="13">
        <v>0</v>
      </c>
      <c r="V176" s="14">
        <f t="shared" si="19"/>
        <v>19600</v>
      </c>
      <c r="W176" s="12">
        <f t="shared" si="20"/>
        <v>174700</v>
      </c>
      <c r="X176" s="13">
        <v>0</v>
      </c>
    </row>
    <row r="177" spans="1:24" ht="16.5">
      <c r="A177" s="1">
        <v>174</v>
      </c>
      <c r="B177" s="61">
        <v>977</v>
      </c>
      <c r="C177" s="39" t="s">
        <v>946</v>
      </c>
      <c r="D177" s="3">
        <v>13864</v>
      </c>
      <c r="E177" s="62">
        <v>13864</v>
      </c>
      <c r="F177" s="62">
        <v>0</v>
      </c>
      <c r="G177" s="3">
        <v>13864</v>
      </c>
      <c r="H177" s="3">
        <v>0</v>
      </c>
      <c r="I177" s="3">
        <v>6760</v>
      </c>
      <c r="J177" s="3">
        <v>0</v>
      </c>
      <c r="K177" s="3">
        <v>0</v>
      </c>
      <c r="L177" s="10" t="s">
        <v>1376</v>
      </c>
      <c r="M177" s="40">
        <f t="shared" si="15"/>
        <v>1031200</v>
      </c>
      <c r="N177" s="40">
        <f t="shared" si="16"/>
        <v>693200</v>
      </c>
      <c r="O177" s="11">
        <v>0</v>
      </c>
      <c r="P177" s="11">
        <f t="shared" si="14"/>
        <v>0</v>
      </c>
      <c r="Q177" s="11">
        <f t="shared" si="14"/>
        <v>0</v>
      </c>
      <c r="R177" s="12">
        <f t="shared" si="17"/>
        <v>693200</v>
      </c>
      <c r="S177" s="12">
        <v>4038000</v>
      </c>
      <c r="T177" s="13">
        <f t="shared" si="18"/>
        <v>103120</v>
      </c>
      <c r="U177" s="13">
        <v>0</v>
      </c>
      <c r="V177" s="14">
        <f t="shared" si="19"/>
        <v>103120</v>
      </c>
      <c r="W177" s="12">
        <f t="shared" si="20"/>
        <v>590080</v>
      </c>
      <c r="X177" s="13">
        <v>0</v>
      </c>
    </row>
    <row r="178" spans="1:24" ht="16.5">
      <c r="A178" s="1">
        <v>175</v>
      </c>
      <c r="B178" s="61">
        <v>983</v>
      </c>
      <c r="C178" s="39" t="s">
        <v>1168</v>
      </c>
      <c r="D178" s="3">
        <v>13209</v>
      </c>
      <c r="E178" s="3">
        <v>9238</v>
      </c>
      <c r="F178" s="3">
        <v>3971</v>
      </c>
      <c r="G178" s="3">
        <v>0</v>
      </c>
      <c r="H178" s="3">
        <v>25682</v>
      </c>
      <c r="I178" s="3">
        <v>19541</v>
      </c>
      <c r="J178" s="3">
        <v>4561</v>
      </c>
      <c r="K178" s="3">
        <v>7915</v>
      </c>
      <c r="L178" s="10" t="s">
        <v>1375</v>
      </c>
      <c r="M178" s="40">
        <f t="shared" si="15"/>
        <v>4404250</v>
      </c>
      <c r="N178" s="40">
        <f t="shared" si="16"/>
        <v>2106600</v>
      </c>
      <c r="O178" s="11">
        <v>0</v>
      </c>
      <c r="P178" s="11">
        <f t="shared" si="14"/>
        <v>0</v>
      </c>
      <c r="Q178" s="11">
        <f t="shared" si="14"/>
        <v>0</v>
      </c>
      <c r="R178" s="12">
        <f t="shared" si="17"/>
        <v>2106600</v>
      </c>
      <c r="S178" s="12">
        <v>3704000</v>
      </c>
      <c r="T178" s="13">
        <f t="shared" si="18"/>
        <v>440425</v>
      </c>
      <c r="U178" s="13">
        <v>150000</v>
      </c>
      <c r="V178" s="14">
        <f t="shared" si="19"/>
        <v>590425</v>
      </c>
      <c r="W178" s="12">
        <f t="shared" si="20"/>
        <v>1516175</v>
      </c>
      <c r="X178" s="13">
        <v>0</v>
      </c>
    </row>
    <row r="179" spans="1:24" ht="16.5">
      <c r="A179" s="1">
        <v>176</v>
      </c>
      <c r="B179" s="61">
        <v>984</v>
      </c>
      <c r="C179" s="39" t="s">
        <v>947</v>
      </c>
      <c r="D179" s="3">
        <v>14583</v>
      </c>
      <c r="E179" s="3">
        <v>10305</v>
      </c>
      <c r="F179" s="3">
        <v>4278</v>
      </c>
      <c r="G179" s="3">
        <v>0</v>
      </c>
      <c r="H179" s="3">
        <v>27162</v>
      </c>
      <c r="I179" s="3">
        <v>42949</v>
      </c>
      <c r="J179" s="3">
        <v>5163</v>
      </c>
      <c r="K179" s="3">
        <v>7072</v>
      </c>
      <c r="L179" s="10" t="s">
        <v>1375</v>
      </c>
      <c r="M179" s="40">
        <f t="shared" si="15"/>
        <v>5806700</v>
      </c>
      <c r="N179" s="40">
        <f t="shared" si="16"/>
        <v>2166550</v>
      </c>
      <c r="O179" s="11">
        <v>0</v>
      </c>
      <c r="P179" s="11">
        <f t="shared" si="14"/>
        <v>0</v>
      </c>
      <c r="Q179" s="11">
        <f t="shared" si="14"/>
        <v>0</v>
      </c>
      <c r="R179" s="12">
        <f t="shared" si="17"/>
        <v>2166550</v>
      </c>
      <c r="S179" s="12">
        <v>4605000</v>
      </c>
      <c r="T179" s="13">
        <f t="shared" si="18"/>
        <v>580670</v>
      </c>
      <c r="U179" s="13">
        <v>0</v>
      </c>
      <c r="V179" s="14">
        <f t="shared" si="19"/>
        <v>580670</v>
      </c>
      <c r="W179" s="12">
        <f t="shared" si="20"/>
        <v>1585880</v>
      </c>
      <c r="X179" s="13">
        <v>0</v>
      </c>
    </row>
    <row r="180" spans="1:24" ht="16.5">
      <c r="A180" s="1">
        <v>177</v>
      </c>
      <c r="B180" s="61">
        <v>985</v>
      </c>
      <c r="C180" s="39" t="s">
        <v>949</v>
      </c>
      <c r="D180" s="3">
        <v>14067</v>
      </c>
      <c r="E180" s="3">
        <v>11438</v>
      </c>
      <c r="F180" s="3">
        <v>2629</v>
      </c>
      <c r="G180" s="3">
        <v>2612</v>
      </c>
      <c r="H180" s="3">
        <v>20188</v>
      </c>
      <c r="I180" s="3">
        <v>34671</v>
      </c>
      <c r="J180" s="3">
        <v>3347</v>
      </c>
      <c r="K180" s="3">
        <v>5158</v>
      </c>
      <c r="L180" s="10" t="s">
        <v>1375</v>
      </c>
      <c r="M180" s="40">
        <f t="shared" si="15"/>
        <v>4587150</v>
      </c>
      <c r="N180" s="40">
        <f t="shared" si="16"/>
        <v>1685300</v>
      </c>
      <c r="O180" s="11">
        <v>0</v>
      </c>
      <c r="P180" s="11">
        <f t="shared" si="14"/>
        <v>0</v>
      </c>
      <c r="Q180" s="11">
        <f t="shared" si="14"/>
        <v>0</v>
      </c>
      <c r="R180" s="12">
        <f t="shared" si="17"/>
        <v>1685300</v>
      </c>
      <c r="S180" s="12">
        <v>7750000</v>
      </c>
      <c r="T180" s="13">
        <f t="shared" si="18"/>
        <v>458715</v>
      </c>
      <c r="U180" s="13">
        <v>0</v>
      </c>
      <c r="V180" s="14">
        <f t="shared" si="19"/>
        <v>458715</v>
      </c>
      <c r="W180" s="12">
        <f t="shared" si="20"/>
        <v>1226585</v>
      </c>
      <c r="X180" s="13">
        <v>0</v>
      </c>
    </row>
    <row r="181" spans="1:24" ht="16.5">
      <c r="A181" s="1">
        <v>178</v>
      </c>
      <c r="B181" s="61">
        <v>986</v>
      </c>
      <c r="C181" s="39" t="s">
        <v>951</v>
      </c>
      <c r="D181" s="3">
        <v>59987</v>
      </c>
      <c r="E181" s="3">
        <v>54308</v>
      </c>
      <c r="F181" s="3">
        <v>5679</v>
      </c>
      <c r="G181" s="3">
        <v>0</v>
      </c>
      <c r="H181" s="3">
        <v>166517</v>
      </c>
      <c r="I181" s="3">
        <v>86388</v>
      </c>
      <c r="J181" s="3">
        <v>49213</v>
      </c>
      <c r="K181" s="3">
        <v>37548</v>
      </c>
      <c r="L181" s="10" t="s">
        <v>1376</v>
      </c>
      <c r="M181" s="40">
        <f t="shared" si="15"/>
        <v>19632400</v>
      </c>
      <c r="N181" s="40">
        <f t="shared" si="16"/>
        <v>7337400</v>
      </c>
      <c r="O181" s="11">
        <v>0</v>
      </c>
      <c r="P181" s="11">
        <f t="shared" si="14"/>
        <v>0</v>
      </c>
      <c r="Q181" s="11">
        <f t="shared" si="14"/>
        <v>0</v>
      </c>
      <c r="R181" s="12">
        <f t="shared" si="17"/>
        <v>7337400</v>
      </c>
      <c r="S181" s="12">
        <v>8648000</v>
      </c>
      <c r="T181" s="13">
        <f t="shared" si="18"/>
        <v>1963240</v>
      </c>
      <c r="U181" s="13">
        <v>0</v>
      </c>
      <c r="V181" s="14">
        <f t="shared" si="19"/>
        <v>1963240</v>
      </c>
      <c r="W181" s="12">
        <f t="shared" si="20"/>
        <v>5374160</v>
      </c>
      <c r="X181" s="13">
        <v>0</v>
      </c>
    </row>
    <row r="182" spans="1:24" ht="16.5">
      <c r="A182" s="1">
        <v>179</v>
      </c>
      <c r="B182" s="61">
        <v>987</v>
      </c>
      <c r="C182" s="39" t="s">
        <v>1257</v>
      </c>
      <c r="D182" s="3">
        <v>4347</v>
      </c>
      <c r="E182" s="3">
        <v>2910</v>
      </c>
      <c r="F182" s="3">
        <v>1437</v>
      </c>
      <c r="G182" s="3">
        <v>0</v>
      </c>
      <c r="H182" s="3">
        <v>8249</v>
      </c>
      <c r="I182" s="3">
        <v>11570</v>
      </c>
      <c r="J182" s="3">
        <v>1586</v>
      </c>
      <c r="K182" s="3">
        <v>3266</v>
      </c>
      <c r="L182" s="10" t="s">
        <v>1376</v>
      </c>
      <c r="M182" s="40">
        <f t="shared" si="15"/>
        <v>1378150</v>
      </c>
      <c r="N182" s="40">
        <f t="shared" si="16"/>
        <v>459950</v>
      </c>
      <c r="O182" s="11">
        <v>0</v>
      </c>
      <c r="P182" s="11">
        <f t="shared" si="14"/>
        <v>0</v>
      </c>
      <c r="Q182" s="11">
        <f t="shared" si="14"/>
        <v>0</v>
      </c>
      <c r="R182" s="12">
        <f t="shared" si="17"/>
        <v>459950</v>
      </c>
      <c r="S182" s="12">
        <v>1158000</v>
      </c>
      <c r="T182" s="13">
        <f t="shared" si="18"/>
        <v>137815</v>
      </c>
      <c r="U182" s="13">
        <v>0</v>
      </c>
      <c r="V182" s="14">
        <f t="shared" si="19"/>
        <v>137815</v>
      </c>
      <c r="W182" s="12">
        <f t="shared" si="20"/>
        <v>322135</v>
      </c>
      <c r="X182" s="13">
        <v>0</v>
      </c>
    </row>
    <row r="183" spans="1:24" ht="16.5">
      <c r="A183" s="1">
        <v>180</v>
      </c>
      <c r="B183" s="61">
        <v>989</v>
      </c>
      <c r="C183" s="39" t="s">
        <v>953</v>
      </c>
      <c r="D183" s="3">
        <v>12315</v>
      </c>
      <c r="E183" s="62">
        <v>12315</v>
      </c>
      <c r="F183" s="62">
        <v>0</v>
      </c>
      <c r="G183" s="3">
        <v>12315</v>
      </c>
      <c r="H183" s="3">
        <v>0</v>
      </c>
      <c r="I183" s="3">
        <v>34258</v>
      </c>
      <c r="J183" s="3">
        <v>0</v>
      </c>
      <c r="K183" s="3">
        <v>0</v>
      </c>
      <c r="L183" s="10" t="s">
        <v>1376</v>
      </c>
      <c r="M183" s="40">
        <f t="shared" si="15"/>
        <v>2328650</v>
      </c>
      <c r="N183" s="40">
        <f t="shared" si="16"/>
        <v>615750</v>
      </c>
      <c r="O183" s="11">
        <v>0</v>
      </c>
      <c r="P183" s="11">
        <f t="shared" ref="P183:P187" si="21">IF(O183&gt;0.1*N183,0.1*N183,O183)</f>
        <v>0</v>
      </c>
      <c r="Q183" s="11">
        <f t="shared" ref="Q183:Q187" si="22">IF(P183&gt;0.1*O183,0.1*O183,P183)</f>
        <v>0</v>
      </c>
      <c r="R183" s="12">
        <f t="shared" ref="R183:R190" si="23">N183-P183</f>
        <v>615750</v>
      </c>
      <c r="S183" s="12">
        <v>397000</v>
      </c>
      <c r="T183" s="13">
        <f t="shared" ref="T183:T190" si="24">IF(S183&gt;0.1*M183,0.1*M183,S183)</f>
        <v>232865</v>
      </c>
      <c r="U183" s="13">
        <v>0</v>
      </c>
      <c r="V183" s="14">
        <f t="shared" ref="V183:V190" si="25">SUM(T183:U183)</f>
        <v>232865</v>
      </c>
      <c r="W183" s="12">
        <f t="shared" si="20"/>
        <v>382885</v>
      </c>
      <c r="X183" s="13">
        <v>0</v>
      </c>
    </row>
    <row r="184" spans="1:24" ht="16.5">
      <c r="A184" s="1">
        <v>181</v>
      </c>
      <c r="B184" s="61">
        <v>991</v>
      </c>
      <c r="C184" s="39" t="s">
        <v>1169</v>
      </c>
      <c r="D184" s="3">
        <v>6160</v>
      </c>
      <c r="E184" s="3">
        <v>1492</v>
      </c>
      <c r="F184" s="3">
        <v>4668</v>
      </c>
      <c r="G184" s="3">
        <v>0</v>
      </c>
      <c r="H184" s="3">
        <v>3482</v>
      </c>
      <c r="I184" s="3">
        <v>16091</v>
      </c>
      <c r="J184" s="3">
        <v>409</v>
      </c>
      <c r="K184" s="3">
        <v>652</v>
      </c>
      <c r="L184" s="10" t="s">
        <v>1375</v>
      </c>
      <c r="M184" s="40">
        <f t="shared" si="15"/>
        <v>1694150</v>
      </c>
      <c r="N184" s="40">
        <f t="shared" si="16"/>
        <v>647500</v>
      </c>
      <c r="O184" s="11">
        <v>0</v>
      </c>
      <c r="P184" s="11">
        <f t="shared" si="21"/>
        <v>0</v>
      </c>
      <c r="Q184" s="11">
        <f t="shared" si="22"/>
        <v>0</v>
      </c>
      <c r="R184" s="12">
        <f t="shared" si="23"/>
        <v>647500</v>
      </c>
      <c r="S184" s="12">
        <v>2130000</v>
      </c>
      <c r="T184" s="13">
        <f t="shared" si="24"/>
        <v>169415</v>
      </c>
      <c r="U184" s="13">
        <v>0</v>
      </c>
      <c r="V184" s="14">
        <f t="shared" si="25"/>
        <v>169415</v>
      </c>
      <c r="W184" s="12">
        <f t="shared" si="20"/>
        <v>478085</v>
      </c>
      <c r="X184" s="13">
        <v>0</v>
      </c>
    </row>
    <row r="185" spans="1:24" ht="16.5">
      <c r="A185" s="1">
        <v>182</v>
      </c>
      <c r="B185" s="61">
        <v>993</v>
      </c>
      <c r="C185" s="39" t="s">
        <v>1224</v>
      </c>
      <c r="D185" s="3">
        <v>761</v>
      </c>
      <c r="E185" s="3">
        <v>732</v>
      </c>
      <c r="F185" s="3">
        <v>29</v>
      </c>
      <c r="G185" s="3">
        <v>384</v>
      </c>
      <c r="H185" s="3">
        <v>19</v>
      </c>
      <c r="I185" s="3">
        <v>46</v>
      </c>
      <c r="J185" s="3">
        <v>5</v>
      </c>
      <c r="K185" s="3">
        <v>5</v>
      </c>
      <c r="L185" s="10" t="s">
        <v>1376</v>
      </c>
      <c r="M185" s="40">
        <f t="shared" si="15"/>
        <v>41750</v>
      </c>
      <c r="N185" s="40">
        <f t="shared" si="16"/>
        <v>38550</v>
      </c>
      <c r="O185" s="11">
        <v>0</v>
      </c>
      <c r="P185" s="11">
        <f t="shared" si="21"/>
        <v>0</v>
      </c>
      <c r="Q185" s="11">
        <f t="shared" si="22"/>
        <v>0</v>
      </c>
      <c r="R185" s="12">
        <f t="shared" si="23"/>
        <v>38550</v>
      </c>
      <c r="S185" s="12">
        <v>116000</v>
      </c>
      <c r="T185" s="13">
        <f t="shared" si="24"/>
        <v>4175</v>
      </c>
      <c r="U185" s="13">
        <v>0</v>
      </c>
      <c r="V185" s="14">
        <f t="shared" si="25"/>
        <v>4175</v>
      </c>
      <c r="W185" s="12">
        <f t="shared" si="20"/>
        <v>34375</v>
      </c>
      <c r="X185" s="13">
        <v>0</v>
      </c>
    </row>
    <row r="186" spans="1:24" ht="16.5">
      <c r="A186" s="1">
        <v>183</v>
      </c>
      <c r="B186" s="61">
        <v>995</v>
      </c>
      <c r="C186" s="39" t="s">
        <v>1350</v>
      </c>
      <c r="D186" s="3">
        <v>5</v>
      </c>
      <c r="E186" s="3">
        <v>1</v>
      </c>
      <c r="F186" s="3">
        <v>4</v>
      </c>
      <c r="G186" s="3">
        <v>0</v>
      </c>
      <c r="H186" s="3">
        <v>0</v>
      </c>
      <c r="I186" s="3">
        <v>0</v>
      </c>
      <c r="J186" s="3">
        <v>0</v>
      </c>
      <c r="K186" s="3">
        <v>0</v>
      </c>
      <c r="L186" s="10" t="s">
        <v>1376</v>
      </c>
      <c r="M186" s="40">
        <f t="shared" si="15"/>
        <v>250</v>
      </c>
      <c r="N186" s="40">
        <f t="shared" si="16"/>
        <v>250</v>
      </c>
      <c r="O186" s="11">
        <v>0</v>
      </c>
      <c r="P186" s="11">
        <f t="shared" si="21"/>
        <v>0</v>
      </c>
      <c r="Q186" s="11">
        <f t="shared" si="22"/>
        <v>0</v>
      </c>
      <c r="R186" s="12">
        <f t="shared" si="23"/>
        <v>250</v>
      </c>
      <c r="S186" s="12">
        <v>0</v>
      </c>
      <c r="T186" s="13">
        <f t="shared" si="24"/>
        <v>0</v>
      </c>
      <c r="U186" s="13">
        <v>0</v>
      </c>
      <c r="V186" s="14">
        <f t="shared" si="25"/>
        <v>0</v>
      </c>
      <c r="W186" s="12">
        <f t="shared" si="20"/>
        <v>250</v>
      </c>
      <c r="X186" s="13">
        <v>0</v>
      </c>
    </row>
    <row r="187" spans="1:24" ht="16.5">
      <c r="A187" s="1">
        <v>184</v>
      </c>
      <c r="B187" s="61">
        <v>996</v>
      </c>
      <c r="C187" s="39" t="s">
        <v>1352</v>
      </c>
      <c r="D187" s="3">
        <v>3</v>
      </c>
      <c r="E187" s="3">
        <v>2</v>
      </c>
      <c r="F187" s="3">
        <v>1</v>
      </c>
      <c r="G187" s="3">
        <v>0</v>
      </c>
      <c r="H187" s="3">
        <v>0</v>
      </c>
      <c r="I187" s="3">
        <v>0</v>
      </c>
      <c r="J187" s="3">
        <v>0</v>
      </c>
      <c r="K187" s="3">
        <v>0</v>
      </c>
      <c r="L187" s="10" t="s">
        <v>1376</v>
      </c>
      <c r="M187" s="40">
        <f t="shared" si="15"/>
        <v>150</v>
      </c>
      <c r="N187" s="40">
        <f t="shared" si="16"/>
        <v>150</v>
      </c>
      <c r="O187" s="11">
        <v>0</v>
      </c>
      <c r="P187" s="11">
        <f t="shared" si="21"/>
        <v>0</v>
      </c>
      <c r="Q187" s="11">
        <f t="shared" si="22"/>
        <v>0</v>
      </c>
      <c r="R187" s="12">
        <f t="shared" si="23"/>
        <v>150</v>
      </c>
      <c r="S187" s="12">
        <v>1000</v>
      </c>
      <c r="T187" s="13">
        <f t="shared" si="24"/>
        <v>15</v>
      </c>
      <c r="U187" s="13">
        <v>0</v>
      </c>
      <c r="V187" s="14">
        <f t="shared" si="25"/>
        <v>15</v>
      </c>
      <c r="W187" s="12">
        <f t="shared" si="20"/>
        <v>135</v>
      </c>
      <c r="X187" s="13">
        <v>0</v>
      </c>
    </row>
    <row r="188" spans="1:24" ht="25.5">
      <c r="A188" s="1">
        <v>185</v>
      </c>
      <c r="B188" s="64">
        <v>954</v>
      </c>
      <c r="C188" s="65" t="s">
        <v>1444</v>
      </c>
      <c r="D188" s="11">
        <v>0</v>
      </c>
      <c r="E188" s="11">
        <v>0</v>
      </c>
      <c r="F188" s="11">
        <v>0</v>
      </c>
      <c r="G188" s="11">
        <v>0</v>
      </c>
      <c r="H188" s="11">
        <v>0</v>
      </c>
      <c r="I188" s="11">
        <v>0</v>
      </c>
      <c r="J188" s="11">
        <v>0</v>
      </c>
      <c r="K188" s="11">
        <v>0</v>
      </c>
      <c r="L188" s="64" t="s">
        <v>1376</v>
      </c>
      <c r="M188" s="11">
        <v>0</v>
      </c>
      <c r="N188" s="11">
        <v>0</v>
      </c>
      <c r="O188" s="66">
        <v>3052</v>
      </c>
      <c r="P188" s="11">
        <f>IF(O188&gt;0.1*N188,0.1*N188,O188)</f>
        <v>0</v>
      </c>
      <c r="Q188" s="67">
        <f t="shared" ref="Q188:Q190" si="26">O188-P188</f>
        <v>3052</v>
      </c>
      <c r="R188" s="12">
        <f t="shared" si="23"/>
        <v>0</v>
      </c>
      <c r="S188" s="12">
        <v>0</v>
      </c>
      <c r="T188" s="13">
        <f t="shared" si="24"/>
        <v>0</v>
      </c>
      <c r="U188" s="13">
        <v>0</v>
      </c>
      <c r="V188" s="14">
        <f t="shared" si="25"/>
        <v>0</v>
      </c>
      <c r="W188" s="12">
        <f t="shared" si="20"/>
        <v>0</v>
      </c>
      <c r="X188" s="13">
        <f>IF(W188&gt;T188,T188,W188)</f>
        <v>0</v>
      </c>
    </row>
    <row r="189" spans="1:24" ht="16.5">
      <c r="A189" s="1">
        <v>186</v>
      </c>
      <c r="B189" s="64">
        <v>921</v>
      </c>
      <c r="C189" s="65" t="s">
        <v>1445</v>
      </c>
      <c r="D189" s="11">
        <v>0</v>
      </c>
      <c r="E189" s="11">
        <v>0</v>
      </c>
      <c r="F189" s="11">
        <v>0</v>
      </c>
      <c r="G189" s="11">
        <v>0</v>
      </c>
      <c r="H189" s="11">
        <v>0</v>
      </c>
      <c r="I189" s="11">
        <v>0</v>
      </c>
      <c r="J189" s="11">
        <v>0</v>
      </c>
      <c r="K189" s="11">
        <v>0</v>
      </c>
      <c r="L189" s="64" t="s">
        <v>1376</v>
      </c>
      <c r="M189" s="11">
        <v>0</v>
      </c>
      <c r="N189" s="11">
        <v>0</v>
      </c>
      <c r="O189" s="66">
        <v>96436</v>
      </c>
      <c r="P189" s="11">
        <f t="shared" ref="P189:P190" si="27">IF(O189&gt;0.1*N189,0.1*N189,O189)</f>
        <v>0</v>
      </c>
      <c r="Q189" s="67">
        <f t="shared" si="26"/>
        <v>96436</v>
      </c>
      <c r="R189" s="12">
        <f t="shared" si="23"/>
        <v>0</v>
      </c>
      <c r="S189" s="12">
        <v>0</v>
      </c>
      <c r="T189" s="13">
        <f t="shared" si="24"/>
        <v>0</v>
      </c>
      <c r="U189" s="13">
        <v>0</v>
      </c>
      <c r="V189" s="14">
        <f t="shared" si="25"/>
        <v>0</v>
      </c>
      <c r="W189" s="12">
        <f t="shared" si="20"/>
        <v>0</v>
      </c>
      <c r="X189" s="13">
        <f>IF(W189&gt;T189,T189,W189)</f>
        <v>0</v>
      </c>
    </row>
    <row r="190" spans="1:24" ht="16.5">
      <c r="A190" s="1">
        <v>187</v>
      </c>
      <c r="B190" s="64">
        <v>928</v>
      </c>
      <c r="C190" s="65" t="s">
        <v>1446</v>
      </c>
      <c r="D190" s="11">
        <v>0</v>
      </c>
      <c r="E190" s="11">
        <v>0</v>
      </c>
      <c r="F190" s="11">
        <v>0</v>
      </c>
      <c r="G190" s="11">
        <v>0</v>
      </c>
      <c r="H190" s="11">
        <v>0</v>
      </c>
      <c r="I190" s="11">
        <v>0</v>
      </c>
      <c r="J190" s="11">
        <v>0</v>
      </c>
      <c r="K190" s="11">
        <v>0</v>
      </c>
      <c r="L190" s="64" t="s">
        <v>1376</v>
      </c>
      <c r="M190" s="11">
        <v>0</v>
      </c>
      <c r="N190" s="11">
        <v>0</v>
      </c>
      <c r="O190" s="66">
        <v>13476</v>
      </c>
      <c r="P190" s="11">
        <f t="shared" si="27"/>
        <v>0</v>
      </c>
      <c r="Q190" s="67">
        <f t="shared" si="26"/>
        <v>13476</v>
      </c>
      <c r="R190" s="12">
        <f t="shared" si="23"/>
        <v>0</v>
      </c>
      <c r="S190" s="12">
        <v>0</v>
      </c>
      <c r="T190" s="13">
        <f t="shared" si="24"/>
        <v>0</v>
      </c>
      <c r="U190" s="13">
        <v>0</v>
      </c>
      <c r="V190" s="14">
        <f t="shared" si="25"/>
        <v>0</v>
      </c>
      <c r="W190" s="12">
        <f t="shared" si="20"/>
        <v>0</v>
      </c>
      <c r="X190" s="13">
        <f>IF(W190&gt;T190,T190,W190)</f>
        <v>0</v>
      </c>
    </row>
    <row r="191" spans="1:24">
      <c r="C191" s="60" t="s">
        <v>1377</v>
      </c>
      <c r="D191" s="41">
        <f>SUM(D4:D187)</f>
        <v>4113436</v>
      </c>
      <c r="E191" s="41">
        <f t="shared" ref="E191:K191" si="28">SUM(E4:E187)</f>
        <v>2981023</v>
      </c>
      <c r="F191" s="41">
        <f t="shared" si="28"/>
        <v>1132413</v>
      </c>
      <c r="G191" s="41">
        <f t="shared" si="28"/>
        <v>832527</v>
      </c>
      <c r="H191" s="41">
        <f t="shared" si="28"/>
        <v>6164254</v>
      </c>
      <c r="I191" s="41">
        <f t="shared" si="28"/>
        <v>7030979</v>
      </c>
      <c r="J191" s="41">
        <f t="shared" si="28"/>
        <v>1701209</v>
      </c>
      <c r="K191" s="41">
        <f t="shared" si="28"/>
        <v>1697568</v>
      </c>
      <c r="L191" s="41"/>
      <c r="M191" s="68">
        <f>SUM(M4:M190)</f>
        <v>1103866350</v>
      </c>
      <c r="N191" s="68">
        <f t="shared" ref="N191:X191" si="29">SUM(N4:N190)</f>
        <v>475769700</v>
      </c>
      <c r="O191" s="68">
        <f t="shared" si="29"/>
        <v>112964</v>
      </c>
      <c r="P191" s="68">
        <f t="shared" si="29"/>
        <v>0</v>
      </c>
      <c r="Q191" s="68">
        <f t="shared" si="29"/>
        <v>112964</v>
      </c>
      <c r="R191" s="68">
        <f t="shared" si="29"/>
        <v>475769700</v>
      </c>
      <c r="S191" s="68">
        <f t="shared" si="29"/>
        <v>952383000</v>
      </c>
      <c r="T191" s="68">
        <f t="shared" si="29"/>
        <v>110377540</v>
      </c>
      <c r="U191" s="68">
        <f t="shared" si="29"/>
        <v>7600000</v>
      </c>
      <c r="V191" s="68">
        <f>SUM(V4:V190)</f>
        <v>117977540</v>
      </c>
      <c r="W191" s="68">
        <f>SUM(W4:W190)</f>
        <v>357792160</v>
      </c>
      <c r="X191" s="68">
        <f t="shared" si="29"/>
        <v>0</v>
      </c>
    </row>
    <row r="192" spans="1:24">
      <c r="D192" s="41"/>
      <c r="E192" s="41"/>
      <c r="F192" s="41"/>
      <c r="G192" s="41"/>
      <c r="H192" s="41"/>
      <c r="I192" s="41"/>
      <c r="J192" s="41"/>
      <c r="K192" s="41"/>
      <c r="L192" s="41"/>
      <c r="M192" s="41"/>
      <c r="N192" s="41"/>
      <c r="O192" s="41"/>
      <c r="P192" s="41"/>
      <c r="Q192" s="41"/>
      <c r="R192" s="41"/>
      <c r="S192" s="41"/>
      <c r="T192" s="41"/>
      <c r="U192" s="41"/>
      <c r="V192" s="41"/>
      <c r="W192" s="41"/>
      <c r="X192" s="41"/>
    </row>
    <row r="193" spans="2:24">
      <c r="D193" s="41"/>
      <c r="E193" s="41"/>
      <c r="F193" s="41"/>
      <c r="G193" s="41"/>
      <c r="H193" s="41"/>
      <c r="I193" s="41"/>
      <c r="J193" s="41"/>
      <c r="K193" s="41"/>
      <c r="L193" s="41"/>
      <c r="M193" s="41"/>
      <c r="N193" s="41"/>
      <c r="O193" s="41"/>
      <c r="P193" s="41"/>
      <c r="Q193" s="41"/>
      <c r="R193" s="41"/>
      <c r="S193" s="41"/>
      <c r="T193" s="41"/>
      <c r="U193" s="41"/>
      <c r="V193" s="68"/>
      <c r="W193" s="41"/>
      <c r="X193" s="41"/>
    </row>
    <row r="194" spans="2:24">
      <c r="W194" s="103"/>
    </row>
    <row r="195" spans="2:24">
      <c r="B195" t="s">
        <v>0</v>
      </c>
      <c r="C195" s="42" t="s">
        <v>516</v>
      </c>
      <c r="D195" s="16">
        <v>243</v>
      </c>
      <c r="E195" s="16">
        <v>70</v>
      </c>
      <c r="F195" s="16">
        <v>173</v>
      </c>
      <c r="G195" s="16">
        <v>7</v>
      </c>
      <c r="H195" s="16">
        <v>579</v>
      </c>
      <c r="I195" s="16">
        <v>2018844</v>
      </c>
      <c r="J195" s="16">
        <v>56</v>
      </c>
      <c r="K195" s="16">
        <v>182</v>
      </c>
      <c r="V195" s="103"/>
    </row>
    <row r="196" spans="2:24">
      <c r="B196" t="s">
        <v>11</v>
      </c>
      <c r="C196" s="42" t="s">
        <v>527</v>
      </c>
      <c r="D196" s="16">
        <v>224532</v>
      </c>
      <c r="E196" s="16">
        <v>123975</v>
      </c>
      <c r="F196" s="16">
        <v>100557</v>
      </c>
      <c r="G196" s="16">
        <v>0</v>
      </c>
      <c r="H196" s="16">
        <v>347088</v>
      </c>
      <c r="I196" s="16">
        <v>246869</v>
      </c>
      <c r="J196" s="16">
        <v>80723</v>
      </c>
      <c r="K196" s="16">
        <v>100137</v>
      </c>
    </row>
    <row r="197" spans="2:24">
      <c r="D197" s="41"/>
      <c r="E197" s="41"/>
      <c r="F197" s="41"/>
      <c r="G197" s="41"/>
      <c r="H197" s="41"/>
      <c r="I197" s="41"/>
      <c r="J197" s="41"/>
      <c r="K197" s="41"/>
      <c r="M197" s="41"/>
    </row>
    <row r="199" spans="2:24" s="41" customFormat="1">
      <c r="C199" s="41" t="s">
        <v>1441</v>
      </c>
      <c r="D199" s="41">
        <f>D191+D195+D196</f>
        <v>4338211</v>
      </c>
      <c r="E199" s="41">
        <f t="shared" ref="E199:K199" si="30">E191+E195+E196</f>
        <v>3105068</v>
      </c>
      <c r="F199" s="41">
        <f t="shared" si="30"/>
        <v>1233143</v>
      </c>
      <c r="G199" s="41">
        <f t="shared" si="30"/>
        <v>832534</v>
      </c>
      <c r="H199" s="41">
        <f t="shared" si="30"/>
        <v>6511921</v>
      </c>
      <c r="I199" s="41">
        <f t="shared" si="30"/>
        <v>9296692</v>
      </c>
      <c r="J199" s="41">
        <f t="shared" si="30"/>
        <v>1781988</v>
      </c>
      <c r="K199" s="41">
        <f t="shared" si="30"/>
        <v>1797887</v>
      </c>
    </row>
    <row r="201" spans="2:24">
      <c r="E201" s="63" t="s">
        <v>1443</v>
      </c>
      <c r="F201" s="63" t="s">
        <v>1442</v>
      </c>
    </row>
    <row r="202" spans="2:24">
      <c r="E202" s="41">
        <f>E199-53</f>
        <v>3105015</v>
      </c>
      <c r="F202" s="41">
        <f>F199+53</f>
        <v>1233196</v>
      </c>
    </row>
  </sheetData>
  <pageMargins left="0.44" right="0.2" top="0.74803149606299213" bottom="0.74803149606299213" header="0.31496062992125984" footer="0.31496062992125984"/>
  <pageSetup orientation="landscape" horizontalDpi="300" verticalDpi="300" r:id="rId1"/>
</worksheet>
</file>

<file path=xl/worksheets/sheet4.xml><?xml version="1.0" encoding="utf-8"?>
<worksheet xmlns="http://schemas.openxmlformats.org/spreadsheetml/2006/main" xmlns:r="http://schemas.openxmlformats.org/officeDocument/2006/relationships">
  <dimension ref="B2:E107"/>
  <sheetViews>
    <sheetView topLeftCell="A91" workbookViewId="0">
      <selection activeCell="D114" sqref="D114"/>
    </sheetView>
  </sheetViews>
  <sheetFormatPr defaultRowHeight="15"/>
  <cols>
    <col min="2" max="2" width="8" bestFit="1" customWidth="1"/>
    <col min="3" max="3" width="12.85546875" bestFit="1" customWidth="1"/>
    <col min="4" max="4" width="70.85546875" bestFit="1" customWidth="1"/>
    <col min="5" max="5" width="16.85546875" bestFit="1" customWidth="1"/>
  </cols>
  <sheetData>
    <row r="2" spans="2:5">
      <c r="B2" s="1"/>
      <c r="C2" s="1"/>
      <c r="D2" s="1"/>
      <c r="E2" s="1"/>
    </row>
    <row r="3" spans="2:5" ht="16.5">
      <c r="B3" s="120" t="s">
        <v>1380</v>
      </c>
      <c r="C3" s="120"/>
      <c r="D3" s="120"/>
      <c r="E3" s="120"/>
    </row>
    <row r="4" spans="2:5" ht="16.5">
      <c r="B4" s="28"/>
      <c r="C4" s="28"/>
      <c r="D4" s="28"/>
      <c r="E4" s="28"/>
    </row>
    <row r="5" spans="2:5" ht="16.5">
      <c r="B5" s="22" t="s">
        <v>1381</v>
      </c>
      <c r="C5" s="22" t="s">
        <v>467</v>
      </c>
      <c r="D5" s="22" t="s">
        <v>1382</v>
      </c>
      <c r="E5" s="22" t="s">
        <v>1383</v>
      </c>
    </row>
    <row r="6" spans="2:5" ht="16.5">
      <c r="B6" s="23">
        <v>1</v>
      </c>
      <c r="C6" s="24">
        <v>101</v>
      </c>
      <c r="D6" s="25" t="s">
        <v>530</v>
      </c>
      <c r="E6" s="26" t="s">
        <v>1375</v>
      </c>
    </row>
    <row r="7" spans="2:5" ht="16.5">
      <c r="B7" s="23">
        <v>2</v>
      </c>
      <c r="C7" s="27">
        <v>103</v>
      </c>
      <c r="D7" s="28" t="s">
        <v>534</v>
      </c>
      <c r="E7" s="26" t="s">
        <v>1375</v>
      </c>
    </row>
    <row r="8" spans="2:5" ht="16.5">
      <c r="B8" s="23">
        <v>3</v>
      </c>
      <c r="C8" s="24">
        <v>116</v>
      </c>
      <c r="D8" s="25" t="s">
        <v>1384</v>
      </c>
      <c r="E8" s="26" t="s">
        <v>1375</v>
      </c>
    </row>
    <row r="9" spans="2:5" ht="16.5">
      <c r="B9" s="23">
        <v>4</v>
      </c>
      <c r="C9" s="27">
        <v>124</v>
      </c>
      <c r="D9" s="29" t="s">
        <v>608</v>
      </c>
      <c r="E9" s="26" t="s">
        <v>1375</v>
      </c>
    </row>
    <row r="10" spans="2:5" ht="16.5">
      <c r="B10" s="23">
        <v>5</v>
      </c>
      <c r="C10" s="24">
        <v>130</v>
      </c>
      <c r="D10" s="25" t="s">
        <v>620</v>
      </c>
      <c r="E10" s="26" t="s">
        <v>1375</v>
      </c>
    </row>
    <row r="11" spans="2:5" ht="16.5">
      <c r="B11" s="23">
        <v>6</v>
      </c>
      <c r="C11" s="24">
        <v>143</v>
      </c>
      <c r="D11" s="25" t="s">
        <v>631</v>
      </c>
      <c r="E11" s="26" t="s">
        <v>1375</v>
      </c>
    </row>
    <row r="12" spans="2:5" ht="16.5">
      <c r="B12" s="23">
        <v>7</v>
      </c>
      <c r="C12" s="24">
        <v>145</v>
      </c>
      <c r="D12" s="25" t="s">
        <v>1385</v>
      </c>
      <c r="E12" s="26" t="s">
        <v>1375</v>
      </c>
    </row>
    <row r="13" spans="2:5" ht="16.5">
      <c r="B13" s="23">
        <v>8</v>
      </c>
      <c r="C13" s="24">
        <v>146</v>
      </c>
      <c r="D13" s="25" t="s">
        <v>1386</v>
      </c>
      <c r="E13" s="26" t="s">
        <v>1375</v>
      </c>
    </row>
    <row r="14" spans="2:5" ht="16.5">
      <c r="B14" s="23">
        <v>9</v>
      </c>
      <c r="C14" s="24">
        <v>147</v>
      </c>
      <c r="D14" s="25" t="s">
        <v>1387</v>
      </c>
      <c r="E14" s="26" t="s">
        <v>1375</v>
      </c>
    </row>
    <row r="15" spans="2:5" ht="16.5">
      <c r="B15" s="23">
        <v>10</v>
      </c>
      <c r="C15" s="24">
        <v>148</v>
      </c>
      <c r="D15" s="25" t="s">
        <v>1388</v>
      </c>
      <c r="E15" s="26" t="s">
        <v>1375</v>
      </c>
    </row>
    <row r="16" spans="2:5" ht="16.5">
      <c r="B16" s="23">
        <v>11</v>
      </c>
      <c r="C16" s="24">
        <v>149</v>
      </c>
      <c r="D16" s="25" t="s">
        <v>1389</v>
      </c>
      <c r="E16" s="26" t="s">
        <v>1375</v>
      </c>
    </row>
    <row r="17" spans="2:5" ht="16.5">
      <c r="B17" s="23">
        <v>12</v>
      </c>
      <c r="C17" s="24">
        <v>150</v>
      </c>
      <c r="D17" s="25" t="s">
        <v>1390</v>
      </c>
      <c r="E17" s="26" t="s">
        <v>1375</v>
      </c>
    </row>
    <row r="18" spans="2:5" ht="16.5">
      <c r="B18" s="23">
        <v>13</v>
      </c>
      <c r="C18" s="24">
        <v>151</v>
      </c>
      <c r="D18" s="25" t="s">
        <v>1391</v>
      </c>
      <c r="E18" s="26" t="s">
        <v>1375</v>
      </c>
    </row>
    <row r="19" spans="2:5" ht="16.5">
      <c r="B19" s="23">
        <v>14</v>
      </c>
      <c r="C19" s="24">
        <v>152</v>
      </c>
      <c r="D19" s="25" t="s">
        <v>1392</v>
      </c>
      <c r="E19" s="26" t="s">
        <v>1375</v>
      </c>
    </row>
    <row r="20" spans="2:5" ht="16.5">
      <c r="B20" s="23">
        <v>15</v>
      </c>
      <c r="C20" s="24">
        <v>153</v>
      </c>
      <c r="D20" s="25" t="s">
        <v>1393</v>
      </c>
      <c r="E20" s="26" t="s">
        <v>1375</v>
      </c>
    </row>
    <row r="21" spans="2:5" ht="16.5">
      <c r="B21" s="23">
        <v>16</v>
      </c>
      <c r="C21" s="24">
        <v>154</v>
      </c>
      <c r="D21" s="25" t="s">
        <v>1394</v>
      </c>
      <c r="E21" s="26" t="s">
        <v>1375</v>
      </c>
    </row>
    <row r="22" spans="2:5" ht="16.5">
      <c r="B22" s="23">
        <v>17</v>
      </c>
      <c r="C22" s="24">
        <v>155</v>
      </c>
      <c r="D22" s="25" t="s">
        <v>1395</v>
      </c>
      <c r="E22" s="26" t="s">
        <v>1375</v>
      </c>
    </row>
    <row r="23" spans="2:5" ht="16.5">
      <c r="B23" s="23">
        <v>18</v>
      </c>
      <c r="C23" s="24">
        <v>156</v>
      </c>
      <c r="D23" s="25" t="s">
        <v>1396</v>
      </c>
      <c r="E23" s="26" t="s">
        <v>1375</v>
      </c>
    </row>
    <row r="24" spans="2:5" ht="16.5">
      <c r="B24" s="23">
        <v>19</v>
      </c>
      <c r="C24" s="24">
        <v>157</v>
      </c>
      <c r="D24" s="25" t="s">
        <v>1397</v>
      </c>
      <c r="E24" s="26" t="s">
        <v>1375</v>
      </c>
    </row>
    <row r="25" spans="2:5" ht="16.5">
      <c r="B25" s="23">
        <v>20</v>
      </c>
      <c r="C25" s="24">
        <v>158</v>
      </c>
      <c r="D25" s="25" t="s">
        <v>1398</v>
      </c>
      <c r="E25" s="26" t="s">
        <v>1375</v>
      </c>
    </row>
    <row r="26" spans="2:5" ht="16.5">
      <c r="B26" s="23">
        <v>21</v>
      </c>
      <c r="C26" s="24">
        <v>159</v>
      </c>
      <c r="D26" s="25" t="s">
        <v>1399</v>
      </c>
      <c r="E26" s="26" t="s">
        <v>1375</v>
      </c>
    </row>
    <row r="27" spans="2:5" ht="16.5">
      <c r="B27" s="23">
        <v>22</v>
      </c>
      <c r="C27" s="24">
        <v>160</v>
      </c>
      <c r="D27" s="25" t="s">
        <v>1400</v>
      </c>
      <c r="E27" s="26" t="s">
        <v>1375</v>
      </c>
    </row>
    <row r="28" spans="2:5" ht="16.5">
      <c r="B28" s="23">
        <v>23</v>
      </c>
      <c r="C28" s="24">
        <v>161</v>
      </c>
      <c r="D28" s="25" t="s">
        <v>1401</v>
      </c>
      <c r="E28" s="26" t="s">
        <v>1375</v>
      </c>
    </row>
    <row r="29" spans="2:5" ht="16.5">
      <c r="B29" s="23">
        <v>24</v>
      </c>
      <c r="C29" s="24">
        <v>162</v>
      </c>
      <c r="D29" s="25" t="s">
        <v>1402</v>
      </c>
      <c r="E29" s="26" t="s">
        <v>1375</v>
      </c>
    </row>
    <row r="30" spans="2:5" ht="16.5">
      <c r="B30" s="23">
        <v>25</v>
      </c>
      <c r="C30" s="24">
        <v>163</v>
      </c>
      <c r="D30" s="25" t="s">
        <v>1403</v>
      </c>
      <c r="E30" s="26" t="s">
        <v>1375</v>
      </c>
    </row>
    <row r="31" spans="2:5" ht="16.5">
      <c r="B31" s="23">
        <v>26</v>
      </c>
      <c r="C31" s="24">
        <v>164</v>
      </c>
      <c r="D31" s="25" t="s">
        <v>1404</v>
      </c>
      <c r="E31" s="26" t="s">
        <v>1375</v>
      </c>
    </row>
    <row r="32" spans="2:5" ht="16.5">
      <c r="B32" s="23">
        <v>27</v>
      </c>
      <c r="C32" s="27">
        <v>165</v>
      </c>
      <c r="D32" s="25" t="s">
        <v>1405</v>
      </c>
      <c r="E32" s="26" t="s">
        <v>1375</v>
      </c>
    </row>
    <row r="33" spans="2:5" ht="16.5">
      <c r="B33" s="23">
        <v>28</v>
      </c>
      <c r="C33" s="27">
        <v>175</v>
      </c>
      <c r="D33" s="28" t="s">
        <v>643</v>
      </c>
      <c r="E33" s="26" t="s">
        <v>1375</v>
      </c>
    </row>
    <row r="34" spans="2:5" ht="16.5">
      <c r="B34" s="23">
        <v>29</v>
      </c>
      <c r="C34" s="24">
        <v>208</v>
      </c>
      <c r="D34" s="25" t="s">
        <v>646</v>
      </c>
      <c r="E34" s="26" t="s">
        <v>1375</v>
      </c>
    </row>
    <row r="35" spans="2:5" ht="16.5">
      <c r="B35" s="23">
        <v>30</v>
      </c>
      <c r="C35" s="24">
        <v>214</v>
      </c>
      <c r="D35" s="25" t="s">
        <v>674</v>
      </c>
      <c r="E35" s="26" t="s">
        <v>1375</v>
      </c>
    </row>
    <row r="36" spans="2:5" ht="16.5">
      <c r="B36" s="23">
        <v>31</v>
      </c>
      <c r="C36" s="27">
        <v>218</v>
      </c>
      <c r="D36" s="25" t="s">
        <v>1406</v>
      </c>
      <c r="E36" s="26" t="s">
        <v>1375</v>
      </c>
    </row>
    <row r="37" spans="2:5" ht="16.5">
      <c r="B37" s="23">
        <v>32</v>
      </c>
      <c r="C37" s="27">
        <v>221</v>
      </c>
      <c r="D37" s="25" t="s">
        <v>1339</v>
      </c>
      <c r="E37" s="26" t="s">
        <v>1375</v>
      </c>
    </row>
    <row r="38" spans="2:5" ht="16.5">
      <c r="B38" s="23">
        <v>33</v>
      </c>
      <c r="C38" s="26">
        <v>222</v>
      </c>
      <c r="D38" s="30" t="s">
        <v>699</v>
      </c>
      <c r="E38" s="26" t="s">
        <v>1375</v>
      </c>
    </row>
    <row r="39" spans="2:5" ht="16.5">
      <c r="B39" s="23">
        <v>34</v>
      </c>
      <c r="C39" s="27">
        <v>230</v>
      </c>
      <c r="D39" s="28" t="s">
        <v>1407</v>
      </c>
      <c r="E39" s="26" t="s">
        <v>1375</v>
      </c>
    </row>
    <row r="40" spans="2:5" ht="16.5">
      <c r="B40" s="23">
        <v>35</v>
      </c>
      <c r="C40" s="27">
        <v>241</v>
      </c>
      <c r="D40" s="28" t="s">
        <v>1408</v>
      </c>
      <c r="E40" s="26" t="s">
        <v>1375</v>
      </c>
    </row>
    <row r="41" spans="2:5" ht="16.5">
      <c r="B41" s="23">
        <v>36</v>
      </c>
      <c r="C41" s="31">
        <v>250</v>
      </c>
      <c r="D41" s="32" t="s">
        <v>1409</v>
      </c>
      <c r="E41" s="33" t="s">
        <v>1375</v>
      </c>
    </row>
    <row r="42" spans="2:5" ht="16.5">
      <c r="B42" s="23">
        <v>37</v>
      </c>
      <c r="C42" s="27">
        <v>513</v>
      </c>
      <c r="D42" s="28" t="s">
        <v>700</v>
      </c>
      <c r="E42" s="26" t="s">
        <v>1375</v>
      </c>
    </row>
    <row r="43" spans="2:5" ht="16.5">
      <c r="B43" s="23">
        <v>38</v>
      </c>
      <c r="C43" s="27">
        <v>516</v>
      </c>
      <c r="D43" s="28" t="s">
        <v>1410</v>
      </c>
      <c r="E43" s="26" t="s">
        <v>1375</v>
      </c>
    </row>
    <row r="44" spans="2:5" ht="16.5">
      <c r="B44" s="23">
        <v>39</v>
      </c>
      <c r="C44" s="27">
        <v>519</v>
      </c>
      <c r="D44" s="28" t="s">
        <v>1411</v>
      </c>
      <c r="E44" s="26" t="s">
        <v>1375</v>
      </c>
    </row>
    <row r="45" spans="2:5" ht="16.5">
      <c r="B45" s="23">
        <v>40</v>
      </c>
      <c r="C45" s="24">
        <v>604</v>
      </c>
      <c r="D45" s="25" t="s">
        <v>708</v>
      </c>
      <c r="E45" s="26" t="s">
        <v>1375</v>
      </c>
    </row>
    <row r="46" spans="2:5" ht="16.5">
      <c r="B46" s="23">
        <v>41</v>
      </c>
      <c r="C46" s="24">
        <v>620</v>
      </c>
      <c r="D46" s="25" t="s">
        <v>710</v>
      </c>
      <c r="E46" s="26" t="s">
        <v>1375</v>
      </c>
    </row>
    <row r="47" spans="2:5" ht="16.5">
      <c r="B47" s="23">
        <v>42</v>
      </c>
      <c r="C47" s="27">
        <v>629</v>
      </c>
      <c r="D47" s="28" t="s">
        <v>716</v>
      </c>
      <c r="E47" s="26" t="s">
        <v>1375</v>
      </c>
    </row>
    <row r="48" spans="2:5" ht="16.5">
      <c r="B48" s="23">
        <v>43</v>
      </c>
      <c r="C48" s="24">
        <v>630</v>
      </c>
      <c r="D48" s="25" t="s">
        <v>717</v>
      </c>
      <c r="E48" s="26" t="s">
        <v>1375</v>
      </c>
    </row>
    <row r="49" spans="2:5" ht="16.5">
      <c r="B49" s="23">
        <v>44</v>
      </c>
      <c r="C49" s="24">
        <v>631</v>
      </c>
      <c r="D49" s="34" t="s">
        <v>1175</v>
      </c>
      <c r="E49" s="35" t="s">
        <v>1375</v>
      </c>
    </row>
    <row r="50" spans="2:5" ht="16.5">
      <c r="B50" s="23">
        <v>45</v>
      </c>
      <c r="C50" s="24">
        <v>633</v>
      </c>
      <c r="D50" s="25" t="s">
        <v>720</v>
      </c>
      <c r="E50" s="26" t="s">
        <v>1375</v>
      </c>
    </row>
    <row r="51" spans="2:5" ht="16.5">
      <c r="B51" s="23">
        <v>46</v>
      </c>
      <c r="C51" s="24">
        <v>635</v>
      </c>
      <c r="D51" s="25" t="s">
        <v>723</v>
      </c>
      <c r="E51" s="26" t="s">
        <v>1375</v>
      </c>
    </row>
    <row r="52" spans="2:5" ht="16.5">
      <c r="B52" s="23">
        <v>47</v>
      </c>
      <c r="C52" s="24">
        <v>636</v>
      </c>
      <c r="D52" s="25" t="s">
        <v>724</v>
      </c>
      <c r="E52" s="26" t="s">
        <v>1375</v>
      </c>
    </row>
    <row r="53" spans="2:5" ht="16.5">
      <c r="B53" s="23">
        <v>48</v>
      </c>
      <c r="C53" s="27">
        <v>637</v>
      </c>
      <c r="D53" s="28" t="s">
        <v>726</v>
      </c>
      <c r="E53" s="26" t="s">
        <v>1375</v>
      </c>
    </row>
    <row r="54" spans="2:5" ht="16.5">
      <c r="B54" s="23">
        <v>49</v>
      </c>
      <c r="C54" s="24">
        <v>638</v>
      </c>
      <c r="D54" s="25" t="s">
        <v>727</v>
      </c>
      <c r="E54" s="26" t="s">
        <v>1375</v>
      </c>
    </row>
    <row r="55" spans="2:5" ht="16.5">
      <c r="B55" s="23">
        <v>50</v>
      </c>
      <c r="C55" s="24">
        <v>639</v>
      </c>
      <c r="D55" s="25" t="s">
        <v>729</v>
      </c>
      <c r="E55" s="26" t="s">
        <v>1375</v>
      </c>
    </row>
    <row r="56" spans="2:5" ht="16.5">
      <c r="B56" s="23">
        <v>51</v>
      </c>
      <c r="C56" s="24">
        <v>642</v>
      </c>
      <c r="D56" s="25" t="s">
        <v>734</v>
      </c>
      <c r="E56" s="26" t="s">
        <v>1375</v>
      </c>
    </row>
    <row r="57" spans="2:5" ht="16.5">
      <c r="B57" s="23">
        <v>52</v>
      </c>
      <c r="C57" s="24">
        <v>644</v>
      </c>
      <c r="D57" s="25" t="s">
        <v>736</v>
      </c>
      <c r="E57" s="26" t="s">
        <v>1375</v>
      </c>
    </row>
    <row r="58" spans="2:5" ht="16.5">
      <c r="B58" s="23">
        <v>53</v>
      </c>
      <c r="C58" s="24">
        <v>645</v>
      </c>
      <c r="D58" s="25" t="s">
        <v>737</v>
      </c>
      <c r="E58" s="26" t="s">
        <v>1375</v>
      </c>
    </row>
    <row r="59" spans="2:5" ht="16.5">
      <c r="B59" s="23">
        <v>54</v>
      </c>
      <c r="C59" s="24">
        <v>647</v>
      </c>
      <c r="D59" s="25" t="s">
        <v>739</v>
      </c>
      <c r="E59" s="26" t="s">
        <v>1375</v>
      </c>
    </row>
    <row r="60" spans="2:5" ht="16.5">
      <c r="B60" s="23">
        <v>55</v>
      </c>
      <c r="C60" s="24">
        <v>648</v>
      </c>
      <c r="D60" s="25" t="s">
        <v>740</v>
      </c>
      <c r="E60" s="26" t="s">
        <v>1375</v>
      </c>
    </row>
    <row r="61" spans="2:5" ht="16.5">
      <c r="B61" s="23">
        <v>56</v>
      </c>
      <c r="C61" s="24">
        <v>650</v>
      </c>
      <c r="D61" s="25" t="s">
        <v>1412</v>
      </c>
      <c r="E61" s="26" t="s">
        <v>1375</v>
      </c>
    </row>
    <row r="62" spans="2:5" ht="16.5">
      <c r="B62" s="23">
        <v>57</v>
      </c>
      <c r="C62" s="27">
        <v>651</v>
      </c>
      <c r="D62" s="29" t="s">
        <v>752</v>
      </c>
      <c r="E62" s="26" t="s">
        <v>1375</v>
      </c>
    </row>
    <row r="63" spans="2:5" ht="16.5">
      <c r="B63" s="23">
        <v>58</v>
      </c>
      <c r="C63" s="27">
        <v>654</v>
      </c>
      <c r="D63" s="28" t="s">
        <v>1343</v>
      </c>
      <c r="E63" s="26" t="s">
        <v>1375</v>
      </c>
    </row>
    <row r="64" spans="2:5" ht="16.5">
      <c r="B64" s="23">
        <v>59</v>
      </c>
      <c r="C64" s="24">
        <v>655</v>
      </c>
      <c r="D64" s="25" t="s">
        <v>1413</v>
      </c>
      <c r="E64" s="26" t="s">
        <v>1375</v>
      </c>
    </row>
    <row r="65" spans="2:5" ht="16.5">
      <c r="B65" s="23">
        <v>61</v>
      </c>
      <c r="C65" s="27">
        <v>659</v>
      </c>
      <c r="D65" s="28" t="s">
        <v>793</v>
      </c>
      <c r="E65" s="26" t="s">
        <v>1375</v>
      </c>
    </row>
    <row r="66" spans="2:5" ht="16.5">
      <c r="B66" s="23">
        <v>62</v>
      </c>
      <c r="C66" s="24">
        <v>660</v>
      </c>
      <c r="D66" s="25" t="s">
        <v>796</v>
      </c>
      <c r="E66" s="26" t="s">
        <v>1375</v>
      </c>
    </row>
    <row r="67" spans="2:5" ht="16.5">
      <c r="B67" s="23">
        <v>63</v>
      </c>
      <c r="C67" s="27">
        <v>662</v>
      </c>
      <c r="D67" s="28" t="s">
        <v>798</v>
      </c>
      <c r="E67" s="26" t="s">
        <v>1375</v>
      </c>
    </row>
    <row r="68" spans="2:5" ht="16.5">
      <c r="B68" s="23">
        <v>64</v>
      </c>
      <c r="C68" s="24">
        <v>667</v>
      </c>
      <c r="D68" s="25" t="s">
        <v>801</v>
      </c>
      <c r="E68" s="26" t="s">
        <v>1375</v>
      </c>
    </row>
    <row r="69" spans="2:5" ht="16.5">
      <c r="B69" s="23">
        <v>65</v>
      </c>
      <c r="C69" s="24">
        <v>696</v>
      </c>
      <c r="D69" s="25" t="s">
        <v>814</v>
      </c>
      <c r="E69" s="26" t="s">
        <v>1375</v>
      </c>
    </row>
    <row r="70" spans="2:5" ht="16.5">
      <c r="B70" s="23">
        <v>66</v>
      </c>
      <c r="C70" s="24">
        <v>702</v>
      </c>
      <c r="D70" s="25" t="s">
        <v>815</v>
      </c>
      <c r="E70" s="26" t="s">
        <v>1375</v>
      </c>
    </row>
    <row r="71" spans="2:5" ht="16.5">
      <c r="B71" s="23">
        <v>67</v>
      </c>
      <c r="C71" s="27">
        <v>704</v>
      </c>
      <c r="D71" s="28" t="s">
        <v>825</v>
      </c>
      <c r="E71" s="26" t="s">
        <v>1375</v>
      </c>
    </row>
    <row r="72" spans="2:5" ht="16.5">
      <c r="B72" s="23">
        <v>68</v>
      </c>
      <c r="C72" s="27">
        <v>705</v>
      </c>
      <c r="D72" s="28" t="s">
        <v>827</v>
      </c>
      <c r="E72" s="26" t="s">
        <v>1375</v>
      </c>
    </row>
    <row r="73" spans="2:5" ht="16.5">
      <c r="B73" s="23">
        <v>69</v>
      </c>
      <c r="C73" s="24">
        <v>706</v>
      </c>
      <c r="D73" s="25" t="s">
        <v>1414</v>
      </c>
      <c r="E73" s="26" t="s">
        <v>1375</v>
      </c>
    </row>
    <row r="74" spans="2:5" ht="16.5">
      <c r="B74" s="23">
        <v>70</v>
      </c>
      <c r="C74" s="24">
        <v>707</v>
      </c>
      <c r="D74" s="25" t="s">
        <v>1415</v>
      </c>
      <c r="E74" s="26" t="s">
        <v>1375</v>
      </c>
    </row>
    <row r="75" spans="2:5" ht="16.5">
      <c r="B75" s="23">
        <v>71</v>
      </c>
      <c r="C75" s="24">
        <v>711</v>
      </c>
      <c r="D75" s="25" t="s">
        <v>1416</v>
      </c>
      <c r="E75" s="26" t="s">
        <v>1375</v>
      </c>
    </row>
    <row r="76" spans="2:5" ht="16.5">
      <c r="B76" s="23">
        <v>72</v>
      </c>
      <c r="C76" s="27">
        <v>712</v>
      </c>
      <c r="D76" s="28" t="s">
        <v>832</v>
      </c>
      <c r="E76" s="26" t="s">
        <v>1375</v>
      </c>
    </row>
    <row r="77" spans="2:5" ht="16.5">
      <c r="B77" s="23">
        <v>73</v>
      </c>
      <c r="C77" s="24">
        <v>713</v>
      </c>
      <c r="D77" s="25" t="s">
        <v>1417</v>
      </c>
      <c r="E77" s="26" t="s">
        <v>1375</v>
      </c>
    </row>
    <row r="78" spans="2:5" ht="16.5">
      <c r="B78" s="23">
        <v>74</v>
      </c>
      <c r="C78" s="27">
        <v>715</v>
      </c>
      <c r="D78" s="25" t="s">
        <v>1418</v>
      </c>
      <c r="E78" s="26" t="s">
        <v>1375</v>
      </c>
    </row>
    <row r="79" spans="2:5" ht="16.5">
      <c r="B79" s="23">
        <v>75</v>
      </c>
      <c r="C79" s="27">
        <v>717</v>
      </c>
      <c r="D79" s="28" t="s">
        <v>838</v>
      </c>
      <c r="E79" s="26" t="s">
        <v>1375</v>
      </c>
    </row>
    <row r="80" spans="2:5" ht="16.5">
      <c r="B80" s="23">
        <v>76</v>
      </c>
      <c r="C80" s="27">
        <v>718</v>
      </c>
      <c r="D80" s="28" t="s">
        <v>840</v>
      </c>
      <c r="E80" s="26" t="s">
        <v>1375</v>
      </c>
    </row>
    <row r="81" spans="2:5" ht="16.5">
      <c r="B81" s="23">
        <v>77</v>
      </c>
      <c r="C81" s="24">
        <v>728</v>
      </c>
      <c r="D81" s="25" t="s">
        <v>1419</v>
      </c>
      <c r="E81" s="26" t="s">
        <v>1375</v>
      </c>
    </row>
    <row r="82" spans="2:5" ht="16.5">
      <c r="B82" s="23">
        <v>78</v>
      </c>
      <c r="C82" s="24">
        <v>804</v>
      </c>
      <c r="D82" s="25" t="s">
        <v>845</v>
      </c>
      <c r="E82" s="26" t="s">
        <v>1375</v>
      </c>
    </row>
    <row r="83" spans="2:5" ht="16.5">
      <c r="B83" s="23">
        <v>79</v>
      </c>
      <c r="C83" s="27">
        <v>821</v>
      </c>
      <c r="D83" s="36" t="s">
        <v>891</v>
      </c>
      <c r="E83" s="26" t="s">
        <v>1375</v>
      </c>
    </row>
    <row r="84" spans="2:5" ht="16.5">
      <c r="B84" s="23">
        <v>80</v>
      </c>
      <c r="C84" s="27">
        <v>829</v>
      </c>
      <c r="D84" s="28" t="s">
        <v>1420</v>
      </c>
      <c r="E84" s="26" t="s">
        <v>1375</v>
      </c>
    </row>
    <row r="85" spans="2:5" ht="16.5">
      <c r="B85" s="23">
        <v>81</v>
      </c>
      <c r="C85" s="27">
        <v>840</v>
      </c>
      <c r="D85" s="28" t="s">
        <v>898</v>
      </c>
      <c r="E85" s="26" t="s">
        <v>1375</v>
      </c>
    </row>
    <row r="86" spans="2:5" ht="16.5">
      <c r="B86" s="23">
        <v>82</v>
      </c>
      <c r="C86" s="24">
        <v>841</v>
      </c>
      <c r="D86" s="25" t="s">
        <v>900</v>
      </c>
      <c r="E86" s="26" t="s">
        <v>1375</v>
      </c>
    </row>
    <row r="87" spans="2:5" ht="16.5">
      <c r="B87" s="23">
        <v>83</v>
      </c>
      <c r="C87" s="27">
        <v>855</v>
      </c>
      <c r="D87" s="28" t="s">
        <v>1421</v>
      </c>
      <c r="E87" s="26" t="s">
        <v>1375</v>
      </c>
    </row>
    <row r="88" spans="2:5" ht="16.5">
      <c r="B88" s="23">
        <v>84</v>
      </c>
      <c r="C88" s="27">
        <v>859</v>
      </c>
      <c r="D88" s="28" t="s">
        <v>1422</v>
      </c>
      <c r="E88" s="26" t="s">
        <v>1375</v>
      </c>
    </row>
    <row r="89" spans="2:5" ht="16.5">
      <c r="B89" s="23">
        <v>85</v>
      </c>
      <c r="C89" s="24">
        <v>867</v>
      </c>
      <c r="D89" s="25" t="s">
        <v>912</v>
      </c>
      <c r="E89" s="26" t="s">
        <v>1375</v>
      </c>
    </row>
    <row r="90" spans="2:5" ht="16.5">
      <c r="B90" s="23">
        <v>86</v>
      </c>
      <c r="C90" s="27">
        <v>869</v>
      </c>
      <c r="D90" s="28" t="s">
        <v>1152</v>
      </c>
      <c r="E90" s="26" t="s">
        <v>1375</v>
      </c>
    </row>
    <row r="91" spans="2:5" ht="16.5">
      <c r="B91" s="23">
        <v>87</v>
      </c>
      <c r="C91" s="37">
        <v>871</v>
      </c>
      <c r="D91" s="38" t="s">
        <v>914</v>
      </c>
      <c r="E91" s="26" t="s">
        <v>1375</v>
      </c>
    </row>
    <row r="92" spans="2:5" ht="16.5">
      <c r="B92" s="23">
        <v>88</v>
      </c>
      <c r="C92" s="24">
        <v>873</v>
      </c>
      <c r="D92" s="25" t="s">
        <v>917</v>
      </c>
      <c r="E92" s="26" t="s">
        <v>1375</v>
      </c>
    </row>
    <row r="93" spans="2:5" ht="16.5">
      <c r="B93" s="23">
        <v>89</v>
      </c>
      <c r="C93" s="24">
        <v>983</v>
      </c>
      <c r="D93" s="25" t="s">
        <v>1168</v>
      </c>
      <c r="E93" s="26" t="s">
        <v>1375</v>
      </c>
    </row>
    <row r="94" spans="2:5" ht="16.5">
      <c r="B94" s="23">
        <v>90</v>
      </c>
      <c r="C94" s="24">
        <v>984</v>
      </c>
      <c r="D94" s="25" t="s">
        <v>947</v>
      </c>
      <c r="E94" s="26" t="s">
        <v>1375</v>
      </c>
    </row>
    <row r="95" spans="2:5" ht="16.5">
      <c r="B95" s="23">
        <v>91</v>
      </c>
      <c r="C95" s="24">
        <v>985</v>
      </c>
      <c r="D95" s="25" t="s">
        <v>949</v>
      </c>
      <c r="E95" s="26" t="s">
        <v>1375</v>
      </c>
    </row>
    <row r="96" spans="2:5" ht="16.5">
      <c r="B96" s="23">
        <v>92</v>
      </c>
      <c r="C96" s="37">
        <v>991</v>
      </c>
      <c r="D96" s="38" t="s">
        <v>1169</v>
      </c>
      <c r="E96" s="26" t="s">
        <v>1375</v>
      </c>
    </row>
    <row r="97" spans="2:5" ht="16.5">
      <c r="B97" s="23">
        <v>93</v>
      </c>
      <c r="C97" s="24">
        <v>997</v>
      </c>
      <c r="D97" s="30" t="s">
        <v>1423</v>
      </c>
      <c r="E97" s="26" t="s">
        <v>1375</v>
      </c>
    </row>
    <row r="98" spans="2:5" ht="16.5">
      <c r="B98" s="23">
        <v>94</v>
      </c>
      <c r="C98" s="27">
        <v>2765</v>
      </c>
      <c r="D98" s="25" t="s">
        <v>1424</v>
      </c>
      <c r="E98" s="26" t="s">
        <v>1375</v>
      </c>
    </row>
    <row r="99" spans="2:5" ht="16.5">
      <c r="B99" s="23">
        <v>95</v>
      </c>
      <c r="C99" s="37">
        <v>720</v>
      </c>
      <c r="D99" s="38" t="s">
        <v>1014</v>
      </c>
      <c r="E99" s="26" t="s">
        <v>1375</v>
      </c>
    </row>
    <row r="100" spans="2:5" ht="16.5">
      <c r="B100" s="23">
        <v>96</v>
      </c>
      <c r="C100" s="37">
        <v>727</v>
      </c>
      <c r="D100" s="38" t="s">
        <v>1425</v>
      </c>
      <c r="E100" s="26" t="s">
        <v>1375</v>
      </c>
    </row>
    <row r="101" spans="2:5" ht="16.5">
      <c r="B101" s="23">
        <v>97</v>
      </c>
      <c r="C101" s="37">
        <v>723</v>
      </c>
      <c r="D101" s="38" t="s">
        <v>1167</v>
      </c>
      <c r="E101" s="26" t="s">
        <v>1375</v>
      </c>
    </row>
    <row r="102" spans="2:5" ht="16.5">
      <c r="B102" s="23">
        <v>98</v>
      </c>
      <c r="C102" s="37">
        <v>170</v>
      </c>
      <c r="D102" s="38" t="s">
        <v>1250</v>
      </c>
      <c r="E102" s="26" t="s">
        <v>1375</v>
      </c>
    </row>
    <row r="103" spans="2:5" ht="16.5">
      <c r="B103" s="23">
        <v>99</v>
      </c>
      <c r="C103" s="37">
        <v>805</v>
      </c>
      <c r="D103" s="9" t="s">
        <v>869</v>
      </c>
      <c r="E103" s="26" t="s">
        <v>1375</v>
      </c>
    </row>
    <row r="104" spans="2:5" ht="16.5">
      <c r="B104" s="23">
        <v>100</v>
      </c>
      <c r="C104" s="37">
        <v>813</v>
      </c>
      <c r="D104" s="9" t="s">
        <v>1080</v>
      </c>
      <c r="E104" s="26" t="s">
        <v>1375</v>
      </c>
    </row>
    <row r="105" spans="2:5" ht="16.5">
      <c r="B105" s="23">
        <v>101</v>
      </c>
      <c r="C105" s="37">
        <v>811</v>
      </c>
      <c r="D105" s="9" t="s">
        <v>879</v>
      </c>
      <c r="E105" s="26" t="s">
        <v>1375</v>
      </c>
    </row>
    <row r="106" spans="2:5" ht="16.5">
      <c r="B106" s="23">
        <v>102</v>
      </c>
      <c r="C106" s="37">
        <v>167</v>
      </c>
      <c r="D106" s="9" t="s">
        <v>635</v>
      </c>
      <c r="E106" s="26" t="s">
        <v>1375</v>
      </c>
    </row>
    <row r="107" spans="2:5" ht="16.5">
      <c r="B107" s="23">
        <v>103</v>
      </c>
      <c r="C107" s="37">
        <v>229</v>
      </c>
      <c r="D107" s="9" t="s">
        <v>1426</v>
      </c>
      <c r="E107" s="26" t="s">
        <v>1375</v>
      </c>
    </row>
  </sheetData>
  <mergeCells count="1">
    <mergeCell ref="B3:E3"/>
  </mergeCells>
  <pageMargins left="0.7" right="0.7" top="0.75" bottom="0.75" header="0.3" footer="0.3"/>
</worksheet>
</file>

<file path=xl/worksheets/sheet5.xml><?xml version="1.0" encoding="utf-8"?>
<worksheet xmlns="http://schemas.openxmlformats.org/spreadsheetml/2006/main" xmlns:r="http://schemas.openxmlformats.org/officeDocument/2006/relationships">
  <sheetPr>
    <pageSetUpPr fitToPage="1"/>
  </sheetPr>
  <dimension ref="A1:M198"/>
  <sheetViews>
    <sheetView workbookViewId="0">
      <pane xSplit="3" ySplit="2" topLeftCell="D183" activePane="bottomRight" state="frozen"/>
      <selection pane="topRight" activeCell="D1" sqref="D1"/>
      <selection pane="bottomLeft" activeCell="A3" sqref="A3"/>
      <selection pane="bottomRight" activeCell="J198" sqref="J198"/>
    </sheetView>
  </sheetViews>
  <sheetFormatPr defaultRowHeight="15"/>
  <cols>
    <col min="1" max="1" width="6.28515625" customWidth="1"/>
    <col min="2" max="2" width="7.5703125" customWidth="1"/>
    <col min="3" max="3" width="26.28515625" customWidth="1"/>
    <col min="4" max="8" width="10.7109375" customWidth="1"/>
    <col min="9" max="9" width="15.28515625" customWidth="1"/>
    <col min="10" max="10" width="13.140625" customWidth="1"/>
    <col min="11" max="12" width="10.7109375" customWidth="1"/>
    <col min="13" max="13" width="17.28515625" bestFit="1" customWidth="1"/>
  </cols>
  <sheetData>
    <row r="1" spans="1:13" ht="123" customHeight="1">
      <c r="A1" s="69" t="s">
        <v>1353</v>
      </c>
      <c r="B1" s="69" t="s">
        <v>467</v>
      </c>
      <c r="C1" s="69" t="s">
        <v>1382</v>
      </c>
      <c r="D1" s="69" t="s">
        <v>1447</v>
      </c>
      <c r="E1" s="69" t="s">
        <v>1448</v>
      </c>
      <c r="F1" s="69" t="s">
        <v>1449</v>
      </c>
      <c r="G1" s="69" t="s">
        <v>1450</v>
      </c>
      <c r="H1" s="69" t="s">
        <v>1451</v>
      </c>
      <c r="I1" s="69" t="s">
        <v>1452</v>
      </c>
      <c r="J1" s="69" t="s">
        <v>1453</v>
      </c>
      <c r="K1" s="69" t="s">
        <v>1454</v>
      </c>
      <c r="L1" s="69" t="s">
        <v>1455</v>
      </c>
      <c r="M1" s="69" t="s">
        <v>1506</v>
      </c>
    </row>
    <row r="2" spans="1:13" ht="18.75" customHeight="1">
      <c r="A2" s="9"/>
      <c r="B2" s="9"/>
      <c r="C2" s="70" t="s">
        <v>1456</v>
      </c>
      <c r="D2" s="71">
        <v>1000</v>
      </c>
      <c r="E2" s="71">
        <v>50000</v>
      </c>
      <c r="F2" s="71">
        <v>1000</v>
      </c>
      <c r="G2" s="71">
        <v>1000</v>
      </c>
      <c r="H2" s="71">
        <v>50000</v>
      </c>
      <c r="I2" s="71">
        <v>1000</v>
      </c>
      <c r="J2" s="71">
        <v>50000</v>
      </c>
      <c r="K2" s="71">
        <v>10000</v>
      </c>
      <c r="L2" s="71">
        <v>1000</v>
      </c>
      <c r="M2" s="72"/>
    </row>
    <row r="3" spans="1:13" ht="15" customHeight="1">
      <c r="A3" s="50">
        <v>1</v>
      </c>
      <c r="B3" s="73">
        <v>101</v>
      </c>
      <c r="C3" s="9" t="s">
        <v>530</v>
      </c>
      <c r="D3" s="52">
        <f>VLOOKUP(B3,'[1]Defi-01-TC &amp; QC'!$C$4:$AF$189,22,0)</f>
        <v>10</v>
      </c>
      <c r="E3" s="52">
        <f>VLOOKUP(B3,'[1]Defi-01-TC &amp; QC'!$C$4:$AF$189,23,0)</f>
        <v>0</v>
      </c>
      <c r="F3" s="52">
        <f>VLOOKUP(B3,'[1]Defi-01-TC &amp; QC'!$C$4:$AF$189,24,0)</f>
        <v>0</v>
      </c>
      <c r="G3" s="52">
        <f>VLOOKUP(B3,'[1]Defi-01-TC &amp; QC'!$C$4:$AF$189,25,0)</f>
        <v>9</v>
      </c>
      <c r="H3" s="52">
        <f>VLOOKUP(B3,'[1]Defi-01-TC &amp; QC'!$C$4:$AF$189,26,0)</f>
        <v>0</v>
      </c>
      <c r="I3" s="52">
        <f>VLOOKUP(B3,'[1]Defi-01-TC &amp; QC'!$C$4:$AF$189,27,0)</f>
        <v>0</v>
      </c>
      <c r="J3" s="52">
        <f>VLOOKUP(B3,'[1]Defi-01-TC &amp; QC'!$C$4:$AF$189,28,0)</f>
        <v>1</v>
      </c>
      <c r="K3" s="52">
        <f>VLOOKUP(B3,'[1]Defi-01-TC &amp; QC'!$C$4:$AF$189,29,0)</f>
        <v>0</v>
      </c>
      <c r="L3" s="52">
        <f>VLOOKUP(B3,'[1]Defi-01-TC &amp; QC'!$C$4:$AF$189,30,0)</f>
        <v>270</v>
      </c>
      <c r="M3" s="74">
        <f t="shared" ref="M3:M66" si="0">1000*(D3+F3+G3+I3+L3)+10000*(K3)+50000*(E3+H3+J3)</f>
        <v>339000</v>
      </c>
    </row>
    <row r="4" spans="1:13" ht="15" customHeight="1">
      <c r="A4" s="50">
        <v>2</v>
      </c>
      <c r="B4" s="73">
        <v>102</v>
      </c>
      <c r="C4" s="9" t="s">
        <v>532</v>
      </c>
      <c r="D4" s="52">
        <f>VLOOKUP(B4,'[1]Defi-01-TC &amp; QC'!$C$4:$AF$189,22,0)</f>
        <v>309</v>
      </c>
      <c r="E4" s="52">
        <f>VLOOKUP(B4,'[1]Defi-01-TC &amp; QC'!$C$4:$AF$189,23,0)</f>
        <v>1</v>
      </c>
      <c r="F4" s="52">
        <f>VLOOKUP(B4,'[1]Defi-01-TC &amp; QC'!$C$4:$AF$189,24,0)</f>
        <v>0</v>
      </c>
      <c r="G4" s="52">
        <f>VLOOKUP(B4,'[1]Defi-01-TC &amp; QC'!$C$4:$AF$189,25,0)</f>
        <v>71</v>
      </c>
      <c r="H4" s="52">
        <f>VLOOKUP(B4,'[1]Defi-01-TC &amp; QC'!$C$4:$AF$189,26,0)</f>
        <v>0</v>
      </c>
      <c r="I4" s="52">
        <f>VLOOKUP(B4,'[1]Defi-01-TC &amp; QC'!$C$4:$AF$189,27,0)</f>
        <v>0</v>
      </c>
      <c r="J4" s="52">
        <f>VLOOKUP(B4,'[1]Defi-01-TC &amp; QC'!$C$4:$AF$189,28,0)</f>
        <v>3</v>
      </c>
      <c r="K4" s="52">
        <f>VLOOKUP(B4,'[1]Defi-01-TC &amp; QC'!$C$4:$AF$189,29,0)</f>
        <v>5</v>
      </c>
      <c r="L4" s="52">
        <f>VLOOKUP(B4,'[1]Defi-01-TC &amp; QC'!$C$4:$AF$189,30,0)</f>
        <v>2766</v>
      </c>
      <c r="M4" s="74">
        <f t="shared" si="0"/>
        <v>3396000</v>
      </c>
    </row>
    <row r="5" spans="1:13" ht="15" customHeight="1">
      <c r="A5" s="50">
        <v>3</v>
      </c>
      <c r="B5" s="73">
        <v>103</v>
      </c>
      <c r="C5" s="9" t="s">
        <v>534</v>
      </c>
      <c r="D5" s="52">
        <f>VLOOKUP(B5,'[1]Defi-01-TC &amp; QC'!$C$4:$AF$189,22,0)</f>
        <v>1306</v>
      </c>
      <c r="E5" s="52">
        <f>VLOOKUP(B5,'[1]Defi-01-TC &amp; QC'!$C$4:$AF$189,23,0)</f>
        <v>9</v>
      </c>
      <c r="F5" s="52">
        <f>VLOOKUP(B5,'[1]Defi-01-TC &amp; QC'!$C$4:$AF$189,24,0)</f>
        <v>0</v>
      </c>
      <c r="G5" s="52">
        <f>VLOOKUP(B5,'[1]Defi-01-TC &amp; QC'!$C$4:$AF$189,25,0)</f>
        <v>179</v>
      </c>
      <c r="H5" s="52">
        <f>VLOOKUP(B5,'[1]Defi-01-TC &amp; QC'!$C$4:$AF$189,26,0)</f>
        <v>0</v>
      </c>
      <c r="I5" s="52">
        <f>VLOOKUP(B5,'[1]Defi-01-TC &amp; QC'!$C$4:$AF$189,27,0)</f>
        <v>0</v>
      </c>
      <c r="J5" s="52">
        <f>VLOOKUP(B5,'[1]Defi-01-TC &amp; QC'!$C$4:$AF$189,28,0)</f>
        <v>0</v>
      </c>
      <c r="K5" s="52">
        <f>VLOOKUP(B5,'[1]Defi-01-TC &amp; QC'!$C$4:$AF$189,29,0)</f>
        <v>21</v>
      </c>
      <c r="L5" s="52">
        <f>VLOOKUP(B5,'[1]Defi-01-TC &amp; QC'!$C$4:$AF$189,30,0)</f>
        <v>5952</v>
      </c>
      <c r="M5" s="74">
        <f t="shared" si="0"/>
        <v>8097000</v>
      </c>
    </row>
    <row r="6" spans="1:13" ht="15" customHeight="1">
      <c r="A6" s="50">
        <v>4</v>
      </c>
      <c r="B6" s="73">
        <v>105</v>
      </c>
      <c r="C6" s="9" t="s">
        <v>536</v>
      </c>
      <c r="D6" s="52">
        <f>VLOOKUP(B6,'[1]Defi-01-TC &amp; QC'!$C$4:$AF$189,22,0)</f>
        <v>65</v>
      </c>
      <c r="E6" s="52">
        <f>VLOOKUP(B6,'[1]Defi-01-TC &amp; QC'!$C$4:$AF$189,23,0)</f>
        <v>0</v>
      </c>
      <c r="F6" s="52">
        <f>VLOOKUP(B6,'[1]Defi-01-TC &amp; QC'!$C$4:$AF$189,24,0)</f>
        <v>0</v>
      </c>
      <c r="G6" s="52">
        <f>VLOOKUP(B6,'[1]Defi-01-TC &amp; QC'!$C$4:$AF$189,25,0)</f>
        <v>9</v>
      </c>
      <c r="H6" s="52">
        <f>VLOOKUP(B6,'[1]Defi-01-TC &amp; QC'!$C$4:$AF$189,26,0)</f>
        <v>0</v>
      </c>
      <c r="I6" s="52">
        <f>VLOOKUP(B6,'[1]Defi-01-TC &amp; QC'!$C$4:$AF$189,27,0)</f>
        <v>0</v>
      </c>
      <c r="J6" s="52">
        <f>VLOOKUP(B6,'[1]Defi-01-TC &amp; QC'!$C$4:$AF$189,28,0)</f>
        <v>0</v>
      </c>
      <c r="K6" s="52">
        <f>VLOOKUP(B6,'[1]Defi-01-TC &amp; QC'!$C$4:$AF$189,29,0)</f>
        <v>1</v>
      </c>
      <c r="L6" s="52">
        <f>VLOOKUP(B6,'[1]Defi-01-TC &amp; QC'!$C$4:$AF$189,30,0)</f>
        <v>704</v>
      </c>
      <c r="M6" s="74">
        <f t="shared" si="0"/>
        <v>788000</v>
      </c>
    </row>
    <row r="7" spans="1:13" ht="15" customHeight="1">
      <c r="A7" s="50">
        <v>5</v>
      </c>
      <c r="B7" s="73">
        <v>106</v>
      </c>
      <c r="C7" s="9" t="s">
        <v>538</v>
      </c>
      <c r="D7" s="52">
        <f>VLOOKUP(B7,'[1]Defi-01-TC &amp; QC'!$C$4:$AF$189,22,0)</f>
        <v>1933</v>
      </c>
      <c r="E7" s="52">
        <f>VLOOKUP(B7,'[1]Defi-01-TC &amp; QC'!$C$4:$AF$189,23,0)</f>
        <v>3</v>
      </c>
      <c r="F7" s="52">
        <f>VLOOKUP(B7,'[1]Defi-01-TC &amp; QC'!$C$4:$AF$189,24,0)</f>
        <v>1</v>
      </c>
      <c r="G7" s="52">
        <f>VLOOKUP(B7,'[1]Defi-01-TC &amp; QC'!$C$4:$AF$189,25,0)</f>
        <v>181</v>
      </c>
      <c r="H7" s="52">
        <f>VLOOKUP(B7,'[1]Defi-01-TC &amp; QC'!$C$4:$AF$189,26,0)</f>
        <v>0</v>
      </c>
      <c r="I7" s="52">
        <f>VLOOKUP(B7,'[1]Defi-01-TC &amp; QC'!$C$4:$AF$189,27,0)</f>
        <v>2</v>
      </c>
      <c r="J7" s="52">
        <f>VLOOKUP(B7,'[1]Defi-01-TC &amp; QC'!$C$4:$AF$189,28,0)</f>
        <v>1</v>
      </c>
      <c r="K7" s="52">
        <f>VLOOKUP(B7,'[1]Defi-01-TC &amp; QC'!$C$4:$AF$189,29,0)</f>
        <v>52</v>
      </c>
      <c r="L7" s="52">
        <f>VLOOKUP(B7,'[1]Defi-01-TC &amp; QC'!$C$4:$AF$189,30,0)</f>
        <v>10981</v>
      </c>
      <c r="M7" s="74">
        <f t="shared" si="0"/>
        <v>13818000</v>
      </c>
    </row>
    <row r="8" spans="1:13" ht="15" customHeight="1">
      <c r="A8" s="50">
        <v>6</v>
      </c>
      <c r="B8" s="73">
        <v>108</v>
      </c>
      <c r="C8" s="9" t="s">
        <v>560</v>
      </c>
      <c r="D8" s="52">
        <f>VLOOKUP(B8,'[1]Defi-01-TC &amp; QC'!$C$4:$AF$189,22,0)</f>
        <v>2844</v>
      </c>
      <c r="E8" s="52">
        <f>VLOOKUP(B8,'[1]Defi-01-TC &amp; QC'!$C$4:$AF$189,23,0)</f>
        <v>2</v>
      </c>
      <c r="F8" s="52">
        <f>VLOOKUP(B8,'[1]Defi-01-TC &amp; QC'!$C$4:$AF$189,24,0)</f>
        <v>0</v>
      </c>
      <c r="G8" s="52">
        <f>VLOOKUP(B8,'[1]Defi-01-TC &amp; QC'!$C$4:$AF$189,25,0)</f>
        <v>477</v>
      </c>
      <c r="H8" s="52">
        <f>VLOOKUP(B8,'[1]Defi-01-TC &amp; QC'!$C$4:$AF$189,26,0)</f>
        <v>4</v>
      </c>
      <c r="I8" s="52">
        <f>VLOOKUP(B8,'[1]Defi-01-TC &amp; QC'!$C$4:$AF$189,27,0)</f>
        <v>1</v>
      </c>
      <c r="J8" s="52">
        <f>VLOOKUP(B8,'[1]Defi-01-TC &amp; QC'!$C$4:$AF$189,28,0)</f>
        <v>10</v>
      </c>
      <c r="K8" s="52">
        <f>VLOOKUP(B8,'[1]Defi-01-TC &amp; QC'!$C$4:$AF$189,29,0)</f>
        <v>45</v>
      </c>
      <c r="L8" s="52">
        <f>VLOOKUP(B8,'[1]Defi-01-TC &amp; QC'!$C$4:$AF$189,30,0)</f>
        <v>26994</v>
      </c>
      <c r="M8" s="74">
        <f t="shared" si="0"/>
        <v>31566000</v>
      </c>
    </row>
    <row r="9" spans="1:13" ht="15" customHeight="1">
      <c r="A9" s="50">
        <v>7</v>
      </c>
      <c r="B9" s="73">
        <v>111</v>
      </c>
      <c r="C9" s="9" t="s">
        <v>564</v>
      </c>
      <c r="D9" s="52">
        <f>VLOOKUP(B9,'[1]Defi-01-TC &amp; QC'!$C$4:$AF$189,22,0)</f>
        <v>12</v>
      </c>
      <c r="E9" s="52">
        <f>VLOOKUP(B9,'[1]Defi-01-TC &amp; QC'!$C$4:$AF$189,23,0)</f>
        <v>0</v>
      </c>
      <c r="F9" s="52">
        <f>VLOOKUP(B9,'[1]Defi-01-TC &amp; QC'!$C$4:$AF$189,24,0)</f>
        <v>0</v>
      </c>
      <c r="G9" s="52">
        <f>VLOOKUP(B9,'[1]Defi-01-TC &amp; QC'!$C$4:$AF$189,25,0)</f>
        <v>2</v>
      </c>
      <c r="H9" s="52">
        <f>VLOOKUP(B9,'[1]Defi-01-TC &amp; QC'!$C$4:$AF$189,26,0)</f>
        <v>0</v>
      </c>
      <c r="I9" s="52">
        <f>VLOOKUP(B9,'[1]Defi-01-TC &amp; QC'!$C$4:$AF$189,27,0)</f>
        <v>0</v>
      </c>
      <c r="J9" s="52">
        <f>VLOOKUP(B9,'[1]Defi-01-TC &amp; QC'!$C$4:$AF$189,28,0)</f>
        <v>0</v>
      </c>
      <c r="K9" s="52">
        <f>VLOOKUP(B9,'[1]Defi-01-TC &amp; QC'!$C$4:$AF$189,29,0)</f>
        <v>2</v>
      </c>
      <c r="L9" s="52">
        <f>VLOOKUP(B9,'[1]Defi-01-TC &amp; QC'!$C$4:$AF$189,30,0)</f>
        <v>489</v>
      </c>
      <c r="M9" s="74">
        <f t="shared" si="0"/>
        <v>523000</v>
      </c>
    </row>
    <row r="10" spans="1:13" ht="15" customHeight="1">
      <c r="A10" s="50">
        <v>8</v>
      </c>
      <c r="B10" s="73">
        <v>116</v>
      </c>
      <c r="C10" s="9" t="s">
        <v>566</v>
      </c>
      <c r="D10" s="52">
        <f>VLOOKUP(B10,'[1]Defi-01-TC &amp; QC'!$C$4:$AF$189,22,0)</f>
        <v>29</v>
      </c>
      <c r="E10" s="52">
        <f>VLOOKUP(B10,'[1]Defi-01-TC &amp; QC'!$C$4:$AF$189,23,0)</f>
        <v>0</v>
      </c>
      <c r="F10" s="52">
        <f>VLOOKUP(B10,'[1]Defi-01-TC &amp; QC'!$C$4:$AF$189,24,0)</f>
        <v>0</v>
      </c>
      <c r="G10" s="52">
        <f>VLOOKUP(B10,'[1]Defi-01-TC &amp; QC'!$C$4:$AF$189,25,0)</f>
        <v>3</v>
      </c>
      <c r="H10" s="52">
        <f>VLOOKUP(B10,'[1]Defi-01-TC &amp; QC'!$C$4:$AF$189,26,0)</f>
        <v>0</v>
      </c>
      <c r="I10" s="52">
        <f>VLOOKUP(B10,'[1]Defi-01-TC &amp; QC'!$C$4:$AF$189,27,0)</f>
        <v>0</v>
      </c>
      <c r="J10" s="52">
        <f>VLOOKUP(B10,'[1]Defi-01-TC &amp; QC'!$C$4:$AF$189,28,0)</f>
        <v>0</v>
      </c>
      <c r="K10" s="52">
        <f>VLOOKUP(B10,'[1]Defi-01-TC &amp; QC'!$C$4:$AF$189,29,0)</f>
        <v>0</v>
      </c>
      <c r="L10" s="52">
        <f>VLOOKUP(B10,'[1]Defi-01-TC &amp; QC'!$C$4:$AF$189,30,0)</f>
        <v>555</v>
      </c>
      <c r="M10" s="74">
        <f t="shared" si="0"/>
        <v>587000</v>
      </c>
    </row>
    <row r="11" spans="1:13" ht="15" customHeight="1">
      <c r="A11" s="50">
        <v>9</v>
      </c>
      <c r="B11" s="73">
        <v>118</v>
      </c>
      <c r="C11" s="9" t="s">
        <v>575</v>
      </c>
      <c r="D11" s="52">
        <f>VLOOKUP(B11,'[1]Defi-01-TC &amp; QC'!$C$4:$AF$189,22,0)</f>
        <v>321</v>
      </c>
      <c r="E11" s="52">
        <f>VLOOKUP(B11,'[1]Defi-01-TC &amp; QC'!$C$4:$AF$189,23,0)</f>
        <v>0</v>
      </c>
      <c r="F11" s="52">
        <f>VLOOKUP(B11,'[1]Defi-01-TC &amp; QC'!$C$4:$AF$189,24,0)</f>
        <v>0</v>
      </c>
      <c r="G11" s="52">
        <f>VLOOKUP(B11,'[1]Defi-01-TC &amp; QC'!$C$4:$AF$189,25,0)</f>
        <v>46</v>
      </c>
      <c r="H11" s="52">
        <f>VLOOKUP(B11,'[1]Defi-01-TC &amp; QC'!$C$4:$AF$189,26,0)</f>
        <v>1</v>
      </c>
      <c r="I11" s="52">
        <f>VLOOKUP(B11,'[1]Defi-01-TC &amp; QC'!$C$4:$AF$189,27,0)</f>
        <v>1</v>
      </c>
      <c r="J11" s="52">
        <f>VLOOKUP(B11,'[1]Defi-01-TC &amp; QC'!$C$4:$AF$189,28,0)</f>
        <v>0</v>
      </c>
      <c r="K11" s="52">
        <f>VLOOKUP(B11,'[1]Defi-01-TC &amp; QC'!$C$4:$AF$189,29,0)</f>
        <v>23</v>
      </c>
      <c r="L11" s="52">
        <f>VLOOKUP(B11,'[1]Defi-01-TC &amp; QC'!$C$4:$AF$189,30,0)</f>
        <v>6813</v>
      </c>
      <c r="M11" s="74">
        <f t="shared" si="0"/>
        <v>7461000</v>
      </c>
    </row>
    <row r="12" spans="1:13" ht="15" customHeight="1">
      <c r="A12" s="50">
        <v>10</v>
      </c>
      <c r="B12" s="73">
        <v>124</v>
      </c>
      <c r="C12" s="9" t="s">
        <v>608</v>
      </c>
      <c r="D12" s="52">
        <f>VLOOKUP(B12,'[1]Defi-01-TC &amp; QC'!$C$4:$AF$189,22,0)</f>
        <v>244</v>
      </c>
      <c r="E12" s="52">
        <f>VLOOKUP(B12,'[1]Defi-01-TC &amp; QC'!$C$4:$AF$189,23,0)</f>
        <v>0</v>
      </c>
      <c r="F12" s="52">
        <f>VLOOKUP(B12,'[1]Defi-01-TC &amp; QC'!$C$4:$AF$189,24,0)</f>
        <v>0</v>
      </c>
      <c r="G12" s="52">
        <f>VLOOKUP(B12,'[1]Defi-01-TC &amp; QC'!$C$4:$AF$189,25,0)</f>
        <v>104</v>
      </c>
      <c r="H12" s="52">
        <f>VLOOKUP(B12,'[1]Defi-01-TC &amp; QC'!$C$4:$AF$189,26,0)</f>
        <v>0</v>
      </c>
      <c r="I12" s="52">
        <f>VLOOKUP(B12,'[1]Defi-01-TC &amp; QC'!$C$4:$AF$189,27,0)</f>
        <v>0</v>
      </c>
      <c r="J12" s="52">
        <f>VLOOKUP(B12,'[1]Defi-01-TC &amp; QC'!$C$4:$AF$189,28,0)</f>
        <v>0</v>
      </c>
      <c r="K12" s="52">
        <f>VLOOKUP(B12,'[1]Defi-01-TC &amp; QC'!$C$4:$AF$189,29,0)</f>
        <v>7</v>
      </c>
      <c r="L12" s="52">
        <f>VLOOKUP(B12,'[1]Defi-01-TC &amp; QC'!$C$4:$AF$189,30,0)</f>
        <v>4964</v>
      </c>
      <c r="M12" s="74">
        <f t="shared" si="0"/>
        <v>5382000</v>
      </c>
    </row>
    <row r="13" spans="1:13" ht="15" customHeight="1">
      <c r="A13" s="50">
        <v>11</v>
      </c>
      <c r="B13" s="73">
        <v>125</v>
      </c>
      <c r="C13" s="9" t="s">
        <v>610</v>
      </c>
      <c r="D13" s="52">
        <f>VLOOKUP(B13,'[1]Defi-01-TC &amp; QC'!$C$4:$AF$189,22,0)</f>
        <v>11</v>
      </c>
      <c r="E13" s="52">
        <f>VLOOKUP(B13,'[1]Defi-01-TC &amp; QC'!$C$4:$AF$189,23,0)</f>
        <v>0</v>
      </c>
      <c r="F13" s="52">
        <f>VLOOKUP(B13,'[1]Defi-01-TC &amp; QC'!$C$4:$AF$189,24,0)</f>
        <v>0</v>
      </c>
      <c r="G13" s="52">
        <f>VLOOKUP(B13,'[1]Defi-01-TC &amp; QC'!$C$4:$AF$189,25,0)</f>
        <v>0</v>
      </c>
      <c r="H13" s="52">
        <f>VLOOKUP(B13,'[1]Defi-01-TC &amp; QC'!$C$4:$AF$189,26,0)</f>
        <v>0</v>
      </c>
      <c r="I13" s="52">
        <f>VLOOKUP(B13,'[1]Defi-01-TC &amp; QC'!$C$4:$AF$189,27,0)</f>
        <v>0</v>
      </c>
      <c r="J13" s="52">
        <f>VLOOKUP(B13,'[1]Defi-01-TC &amp; QC'!$C$4:$AF$189,28,0)</f>
        <v>0</v>
      </c>
      <c r="K13" s="52">
        <f>VLOOKUP(B13,'[1]Defi-01-TC &amp; QC'!$C$4:$AF$189,29,0)</f>
        <v>0</v>
      </c>
      <c r="L13" s="52">
        <f>VLOOKUP(B13,'[1]Defi-01-TC &amp; QC'!$C$4:$AF$189,30,0)</f>
        <v>42</v>
      </c>
      <c r="M13" s="74">
        <f t="shared" si="0"/>
        <v>53000</v>
      </c>
    </row>
    <row r="14" spans="1:13" ht="15" customHeight="1">
      <c r="A14" s="50">
        <v>12</v>
      </c>
      <c r="B14" s="73">
        <v>126</v>
      </c>
      <c r="C14" s="9" t="s">
        <v>612</v>
      </c>
      <c r="D14" s="52">
        <f>VLOOKUP(B14,'[1]Defi-01-TC &amp; QC'!$C$4:$AF$189,22,0)</f>
        <v>18</v>
      </c>
      <c r="E14" s="52">
        <f>VLOOKUP(B14,'[1]Defi-01-TC &amp; QC'!$C$4:$AF$189,23,0)</f>
        <v>0</v>
      </c>
      <c r="F14" s="52">
        <f>VLOOKUP(B14,'[1]Defi-01-TC &amp; QC'!$C$4:$AF$189,24,0)</f>
        <v>0</v>
      </c>
      <c r="G14" s="52">
        <f>VLOOKUP(B14,'[1]Defi-01-TC &amp; QC'!$C$4:$AF$189,25,0)</f>
        <v>6</v>
      </c>
      <c r="H14" s="52">
        <f>VLOOKUP(B14,'[1]Defi-01-TC &amp; QC'!$C$4:$AF$189,26,0)</f>
        <v>0</v>
      </c>
      <c r="I14" s="52">
        <f>VLOOKUP(B14,'[1]Defi-01-TC &amp; QC'!$C$4:$AF$189,27,0)</f>
        <v>0</v>
      </c>
      <c r="J14" s="52">
        <f>VLOOKUP(B14,'[1]Defi-01-TC &amp; QC'!$C$4:$AF$189,28,0)</f>
        <v>0</v>
      </c>
      <c r="K14" s="52">
        <f>VLOOKUP(B14,'[1]Defi-01-TC &amp; QC'!$C$4:$AF$189,29,0)</f>
        <v>0</v>
      </c>
      <c r="L14" s="52">
        <f>VLOOKUP(B14,'[1]Defi-01-TC &amp; QC'!$C$4:$AF$189,30,0)</f>
        <v>66</v>
      </c>
      <c r="M14" s="74">
        <f t="shared" si="0"/>
        <v>90000</v>
      </c>
    </row>
    <row r="15" spans="1:13" ht="15" customHeight="1">
      <c r="A15" s="50">
        <v>13</v>
      </c>
      <c r="B15" s="73">
        <v>127</v>
      </c>
      <c r="C15" s="9" t="s">
        <v>614</v>
      </c>
      <c r="D15" s="52">
        <f>VLOOKUP(B15,'[1]Defi-01-TC &amp; QC'!$C$4:$AF$189,22,0)</f>
        <v>4698</v>
      </c>
      <c r="E15" s="52">
        <f>VLOOKUP(B15,'[1]Defi-01-TC &amp; QC'!$C$4:$AF$189,23,0)</f>
        <v>15</v>
      </c>
      <c r="F15" s="52">
        <f>VLOOKUP(B15,'[1]Defi-01-TC &amp; QC'!$C$4:$AF$189,24,0)</f>
        <v>0</v>
      </c>
      <c r="G15" s="52">
        <f>VLOOKUP(B15,'[1]Defi-01-TC &amp; QC'!$C$4:$AF$189,25,0)</f>
        <v>950</v>
      </c>
      <c r="H15" s="52">
        <f>VLOOKUP(B15,'[1]Defi-01-TC &amp; QC'!$C$4:$AF$189,26,0)</f>
        <v>0</v>
      </c>
      <c r="I15" s="52">
        <f>VLOOKUP(B15,'[1]Defi-01-TC &amp; QC'!$C$4:$AF$189,27,0)</f>
        <v>1</v>
      </c>
      <c r="J15" s="52">
        <f>VLOOKUP(B15,'[1]Defi-01-TC &amp; QC'!$C$4:$AF$189,28,0)</f>
        <v>0</v>
      </c>
      <c r="K15" s="52">
        <f>VLOOKUP(B15,'[1]Defi-01-TC &amp; QC'!$C$4:$AF$189,29,0)</f>
        <v>57</v>
      </c>
      <c r="L15" s="52">
        <f>VLOOKUP(B15,'[1]Defi-01-TC &amp; QC'!$C$4:$AF$189,30,0)</f>
        <v>39464</v>
      </c>
      <c r="M15" s="74">
        <f t="shared" si="0"/>
        <v>46433000</v>
      </c>
    </row>
    <row r="16" spans="1:13" ht="15" customHeight="1">
      <c r="A16" s="50">
        <v>14</v>
      </c>
      <c r="B16" s="73">
        <v>129</v>
      </c>
      <c r="C16" s="9" t="s">
        <v>617</v>
      </c>
      <c r="D16" s="52">
        <f>VLOOKUP(B16,'[1]Defi-01-TC &amp; QC'!$C$4:$AF$189,22,0)</f>
        <v>477</v>
      </c>
      <c r="E16" s="52">
        <f>VLOOKUP(B16,'[1]Defi-01-TC &amp; QC'!$C$4:$AF$189,23,0)</f>
        <v>2</v>
      </c>
      <c r="F16" s="52">
        <f>VLOOKUP(B16,'[1]Defi-01-TC &amp; QC'!$C$4:$AF$189,24,0)</f>
        <v>0</v>
      </c>
      <c r="G16" s="52">
        <f>VLOOKUP(B16,'[1]Defi-01-TC &amp; QC'!$C$4:$AF$189,25,0)</f>
        <v>14</v>
      </c>
      <c r="H16" s="52">
        <f>VLOOKUP(B16,'[1]Defi-01-TC &amp; QC'!$C$4:$AF$189,26,0)</f>
        <v>0</v>
      </c>
      <c r="I16" s="52">
        <f>VLOOKUP(B16,'[1]Defi-01-TC &amp; QC'!$C$4:$AF$189,27,0)</f>
        <v>1</v>
      </c>
      <c r="J16" s="52">
        <f>VLOOKUP(B16,'[1]Defi-01-TC &amp; QC'!$C$4:$AF$189,28,0)</f>
        <v>0</v>
      </c>
      <c r="K16" s="52">
        <f>VLOOKUP(B16,'[1]Defi-01-TC &amp; QC'!$C$4:$AF$189,29,0)</f>
        <v>1</v>
      </c>
      <c r="L16" s="52">
        <f>VLOOKUP(B16,'[1]Defi-01-TC &amp; QC'!$C$4:$AF$189,30,0)</f>
        <v>1236</v>
      </c>
      <c r="M16" s="74">
        <f t="shared" si="0"/>
        <v>1838000</v>
      </c>
    </row>
    <row r="17" spans="1:13" ht="15" customHeight="1">
      <c r="A17" s="50">
        <v>15</v>
      </c>
      <c r="B17" s="73">
        <v>130</v>
      </c>
      <c r="C17" s="9" t="s">
        <v>620</v>
      </c>
      <c r="D17" s="52">
        <f>VLOOKUP(B17,'[1]Defi-01-TC &amp; QC'!$C$4:$AF$189,22,0)</f>
        <v>24</v>
      </c>
      <c r="E17" s="52">
        <f>VLOOKUP(B17,'[1]Defi-01-TC &amp; QC'!$C$4:$AF$189,23,0)</f>
        <v>0</v>
      </c>
      <c r="F17" s="52">
        <f>VLOOKUP(B17,'[1]Defi-01-TC &amp; QC'!$C$4:$AF$189,24,0)</f>
        <v>0</v>
      </c>
      <c r="G17" s="52">
        <f>VLOOKUP(B17,'[1]Defi-01-TC &amp; QC'!$C$4:$AF$189,25,0)</f>
        <v>4</v>
      </c>
      <c r="H17" s="52">
        <f>VLOOKUP(B17,'[1]Defi-01-TC &amp; QC'!$C$4:$AF$189,26,0)</f>
        <v>0</v>
      </c>
      <c r="I17" s="52">
        <f>VLOOKUP(B17,'[1]Defi-01-TC &amp; QC'!$C$4:$AF$189,27,0)</f>
        <v>0</v>
      </c>
      <c r="J17" s="52">
        <f>VLOOKUP(B17,'[1]Defi-01-TC &amp; QC'!$C$4:$AF$189,28,0)</f>
        <v>0</v>
      </c>
      <c r="K17" s="52">
        <f>VLOOKUP(B17,'[1]Defi-01-TC &amp; QC'!$C$4:$AF$189,29,0)</f>
        <v>0</v>
      </c>
      <c r="L17" s="52">
        <f>VLOOKUP(B17,'[1]Defi-01-TC &amp; QC'!$C$4:$AF$189,30,0)</f>
        <v>230</v>
      </c>
      <c r="M17" s="74">
        <f t="shared" si="0"/>
        <v>258000</v>
      </c>
    </row>
    <row r="18" spans="1:13" ht="15" customHeight="1">
      <c r="A18" s="50">
        <v>16</v>
      </c>
      <c r="B18" s="73">
        <v>132</v>
      </c>
      <c r="C18" s="9" t="s">
        <v>623</v>
      </c>
      <c r="D18" s="52">
        <f>VLOOKUP(B18,'[1]Defi-01-TC &amp; QC'!$C$4:$AF$189,22,0)</f>
        <v>1571</v>
      </c>
      <c r="E18" s="52">
        <f>VLOOKUP(B18,'[1]Defi-01-TC &amp; QC'!$C$4:$AF$189,23,0)</f>
        <v>3</v>
      </c>
      <c r="F18" s="52">
        <f>VLOOKUP(B18,'[1]Defi-01-TC &amp; QC'!$C$4:$AF$189,24,0)</f>
        <v>1</v>
      </c>
      <c r="G18" s="52">
        <f>VLOOKUP(B18,'[1]Defi-01-TC &amp; QC'!$C$4:$AF$189,25,0)</f>
        <v>308</v>
      </c>
      <c r="H18" s="52">
        <f>VLOOKUP(B18,'[1]Defi-01-TC &amp; QC'!$C$4:$AF$189,26,0)</f>
        <v>0</v>
      </c>
      <c r="I18" s="52">
        <f>VLOOKUP(B18,'[1]Defi-01-TC &amp; QC'!$C$4:$AF$189,27,0)</f>
        <v>1</v>
      </c>
      <c r="J18" s="52">
        <f>VLOOKUP(B18,'[1]Defi-01-TC &amp; QC'!$C$4:$AF$189,28,0)</f>
        <v>1</v>
      </c>
      <c r="K18" s="52">
        <f>VLOOKUP(B18,'[1]Defi-01-TC &amp; QC'!$C$4:$AF$189,29,0)</f>
        <v>12</v>
      </c>
      <c r="L18" s="52">
        <f>VLOOKUP(B18,'[1]Defi-01-TC &amp; QC'!$C$4:$AF$189,30,0)</f>
        <v>9197</v>
      </c>
      <c r="M18" s="74">
        <f t="shared" si="0"/>
        <v>11398000</v>
      </c>
    </row>
    <row r="19" spans="1:13" ht="15" customHeight="1">
      <c r="A19" s="50">
        <v>17</v>
      </c>
      <c r="B19" s="73">
        <v>134</v>
      </c>
      <c r="C19" s="9" t="s">
        <v>625</v>
      </c>
      <c r="D19" s="52">
        <f>VLOOKUP(B19,'[1]Defi-01-TC &amp; QC'!$C$4:$AF$189,22,0)</f>
        <v>11</v>
      </c>
      <c r="E19" s="52">
        <f>VLOOKUP(B19,'[1]Defi-01-TC &amp; QC'!$C$4:$AF$189,23,0)</f>
        <v>1</v>
      </c>
      <c r="F19" s="52">
        <f>VLOOKUP(B19,'[1]Defi-01-TC &amp; QC'!$C$4:$AF$189,24,0)</f>
        <v>0</v>
      </c>
      <c r="G19" s="52">
        <f>VLOOKUP(B19,'[1]Defi-01-TC &amp; QC'!$C$4:$AF$189,25,0)</f>
        <v>8</v>
      </c>
      <c r="H19" s="52">
        <f>VLOOKUP(B19,'[1]Defi-01-TC &amp; QC'!$C$4:$AF$189,26,0)</f>
        <v>0</v>
      </c>
      <c r="I19" s="52">
        <f>VLOOKUP(B19,'[1]Defi-01-TC &amp; QC'!$C$4:$AF$189,27,0)</f>
        <v>0</v>
      </c>
      <c r="J19" s="52">
        <f>VLOOKUP(B19,'[1]Defi-01-TC &amp; QC'!$C$4:$AF$189,28,0)</f>
        <v>0</v>
      </c>
      <c r="K19" s="52">
        <f>VLOOKUP(B19,'[1]Defi-01-TC &amp; QC'!$C$4:$AF$189,29,0)</f>
        <v>2</v>
      </c>
      <c r="L19" s="52">
        <f>VLOOKUP(B19,'[1]Defi-01-TC &amp; QC'!$C$4:$AF$189,30,0)</f>
        <v>398</v>
      </c>
      <c r="M19" s="74">
        <f t="shared" si="0"/>
        <v>487000</v>
      </c>
    </row>
    <row r="20" spans="1:13" ht="15" customHeight="1">
      <c r="A20" s="50">
        <v>18</v>
      </c>
      <c r="B20" s="73">
        <v>135</v>
      </c>
      <c r="C20" s="9" t="s">
        <v>627</v>
      </c>
      <c r="D20" s="52">
        <f>VLOOKUP(B20,'[1]Defi-01-TC &amp; QC'!$C$4:$AF$189,22,0)</f>
        <v>6</v>
      </c>
      <c r="E20" s="52">
        <f>VLOOKUP(B20,'[1]Defi-01-TC &amp; QC'!$C$4:$AF$189,23,0)</f>
        <v>0</v>
      </c>
      <c r="F20" s="52">
        <f>VLOOKUP(B20,'[1]Defi-01-TC &amp; QC'!$C$4:$AF$189,24,0)</f>
        <v>0</v>
      </c>
      <c r="G20" s="52">
        <f>VLOOKUP(B20,'[1]Defi-01-TC &amp; QC'!$C$4:$AF$189,25,0)</f>
        <v>1</v>
      </c>
      <c r="H20" s="52">
        <f>VLOOKUP(B20,'[1]Defi-01-TC &amp; QC'!$C$4:$AF$189,26,0)</f>
        <v>0</v>
      </c>
      <c r="I20" s="52">
        <f>VLOOKUP(B20,'[1]Defi-01-TC &amp; QC'!$C$4:$AF$189,27,0)</f>
        <v>0</v>
      </c>
      <c r="J20" s="52">
        <f>VLOOKUP(B20,'[1]Defi-01-TC &amp; QC'!$C$4:$AF$189,28,0)</f>
        <v>0</v>
      </c>
      <c r="K20" s="52">
        <f>VLOOKUP(B20,'[1]Defi-01-TC &amp; QC'!$C$4:$AF$189,29,0)</f>
        <v>0</v>
      </c>
      <c r="L20" s="52">
        <f>VLOOKUP(B20,'[1]Defi-01-TC &amp; QC'!$C$4:$AF$189,30,0)</f>
        <v>49</v>
      </c>
      <c r="M20" s="74">
        <f t="shared" si="0"/>
        <v>56000</v>
      </c>
    </row>
    <row r="21" spans="1:13" ht="15" customHeight="1">
      <c r="A21" s="50">
        <v>19</v>
      </c>
      <c r="B21" s="73">
        <v>138</v>
      </c>
      <c r="C21" s="9" t="s">
        <v>629</v>
      </c>
      <c r="D21" s="52">
        <f>VLOOKUP(B21,'[1]Defi-01-TC &amp; QC'!$C$4:$AF$189,22,0)</f>
        <v>60</v>
      </c>
      <c r="E21" s="52">
        <f>VLOOKUP(B21,'[1]Defi-01-TC &amp; QC'!$C$4:$AF$189,23,0)</f>
        <v>0</v>
      </c>
      <c r="F21" s="52">
        <f>VLOOKUP(B21,'[1]Defi-01-TC &amp; QC'!$C$4:$AF$189,24,0)</f>
        <v>0</v>
      </c>
      <c r="G21" s="52">
        <f>VLOOKUP(B21,'[1]Defi-01-TC &amp; QC'!$C$4:$AF$189,25,0)</f>
        <v>6</v>
      </c>
      <c r="H21" s="52">
        <f>VLOOKUP(B21,'[1]Defi-01-TC &amp; QC'!$C$4:$AF$189,26,0)</f>
        <v>0</v>
      </c>
      <c r="I21" s="52">
        <f>VLOOKUP(B21,'[1]Defi-01-TC &amp; QC'!$C$4:$AF$189,27,0)</f>
        <v>0</v>
      </c>
      <c r="J21" s="52">
        <f>VLOOKUP(B21,'[1]Defi-01-TC &amp; QC'!$C$4:$AF$189,28,0)</f>
        <v>0</v>
      </c>
      <c r="K21" s="52">
        <f>VLOOKUP(B21,'[1]Defi-01-TC &amp; QC'!$C$4:$AF$189,29,0)</f>
        <v>1</v>
      </c>
      <c r="L21" s="52">
        <f>VLOOKUP(B21,'[1]Defi-01-TC &amp; QC'!$C$4:$AF$189,30,0)</f>
        <v>367</v>
      </c>
      <c r="M21" s="74">
        <f t="shared" si="0"/>
        <v>443000</v>
      </c>
    </row>
    <row r="22" spans="1:13" ht="15" customHeight="1">
      <c r="A22" s="50">
        <v>20</v>
      </c>
      <c r="B22" s="73">
        <v>143</v>
      </c>
      <c r="C22" s="9" t="s">
        <v>631</v>
      </c>
      <c r="D22" s="52">
        <f>VLOOKUP(B22,'[1]Defi-01-TC &amp; QC'!$C$4:$AF$189,22,0)</f>
        <v>1392</v>
      </c>
      <c r="E22" s="52">
        <f>VLOOKUP(B22,'[1]Defi-01-TC &amp; QC'!$C$4:$AF$189,23,0)</f>
        <v>2</v>
      </c>
      <c r="F22" s="52">
        <f>VLOOKUP(B22,'[1]Defi-01-TC &amp; QC'!$C$4:$AF$189,24,0)</f>
        <v>0</v>
      </c>
      <c r="G22" s="52">
        <f>VLOOKUP(B22,'[1]Defi-01-TC &amp; QC'!$C$4:$AF$189,25,0)</f>
        <v>86</v>
      </c>
      <c r="H22" s="52">
        <f>VLOOKUP(B22,'[1]Defi-01-TC &amp; QC'!$C$4:$AF$189,26,0)</f>
        <v>0</v>
      </c>
      <c r="I22" s="52">
        <f>VLOOKUP(B22,'[1]Defi-01-TC &amp; QC'!$C$4:$AF$189,27,0)</f>
        <v>0</v>
      </c>
      <c r="J22" s="52">
        <f>VLOOKUP(B22,'[1]Defi-01-TC &amp; QC'!$C$4:$AF$189,28,0)</f>
        <v>0</v>
      </c>
      <c r="K22" s="52">
        <f>VLOOKUP(B22,'[1]Defi-01-TC &amp; QC'!$C$4:$AF$189,29,0)</f>
        <v>9</v>
      </c>
      <c r="L22" s="52">
        <f>VLOOKUP(B22,'[1]Defi-01-TC &amp; QC'!$C$4:$AF$189,30,0)</f>
        <v>7645</v>
      </c>
      <c r="M22" s="74">
        <f t="shared" si="0"/>
        <v>9313000</v>
      </c>
    </row>
    <row r="23" spans="1:13" ht="15" customHeight="1">
      <c r="A23" s="50">
        <v>21</v>
      </c>
      <c r="B23" s="73">
        <v>166</v>
      </c>
      <c r="C23" s="9" t="s">
        <v>633</v>
      </c>
      <c r="D23" s="52">
        <f>VLOOKUP(B23,'[1]Defi-01-TC &amp; QC'!$C$4:$AF$189,22,0)</f>
        <v>12</v>
      </c>
      <c r="E23" s="52">
        <f>VLOOKUP(B23,'[1]Defi-01-TC &amp; QC'!$C$4:$AF$189,23,0)</f>
        <v>0</v>
      </c>
      <c r="F23" s="52">
        <f>VLOOKUP(B23,'[1]Defi-01-TC &amp; QC'!$C$4:$AF$189,24,0)</f>
        <v>0</v>
      </c>
      <c r="G23" s="52">
        <f>VLOOKUP(B23,'[1]Defi-01-TC &amp; QC'!$C$4:$AF$189,25,0)</f>
        <v>5</v>
      </c>
      <c r="H23" s="52">
        <f>VLOOKUP(B23,'[1]Defi-01-TC &amp; QC'!$C$4:$AF$189,26,0)</f>
        <v>0</v>
      </c>
      <c r="I23" s="52">
        <f>VLOOKUP(B23,'[1]Defi-01-TC &amp; QC'!$C$4:$AF$189,27,0)</f>
        <v>0</v>
      </c>
      <c r="J23" s="52">
        <f>VLOOKUP(B23,'[1]Defi-01-TC &amp; QC'!$C$4:$AF$189,28,0)</f>
        <v>0</v>
      </c>
      <c r="K23" s="52">
        <f>VLOOKUP(B23,'[1]Defi-01-TC &amp; QC'!$C$4:$AF$189,29,0)</f>
        <v>1</v>
      </c>
      <c r="L23" s="52">
        <f>VLOOKUP(B23,'[1]Defi-01-TC &amp; QC'!$C$4:$AF$189,30,0)</f>
        <v>77</v>
      </c>
      <c r="M23" s="74">
        <f t="shared" si="0"/>
        <v>104000</v>
      </c>
    </row>
    <row r="24" spans="1:13" ht="15" customHeight="1">
      <c r="A24" s="50">
        <v>22</v>
      </c>
      <c r="B24" s="73">
        <v>167</v>
      </c>
      <c r="C24" s="9" t="s">
        <v>635</v>
      </c>
      <c r="D24" s="52">
        <f>VLOOKUP(B24,'[1]Defi-01-TC &amp; QC'!$C$4:$AF$189,22,0)</f>
        <v>37</v>
      </c>
      <c r="E24" s="52">
        <f>VLOOKUP(B24,'[1]Defi-01-TC &amp; QC'!$C$4:$AF$189,23,0)</f>
        <v>1</v>
      </c>
      <c r="F24" s="52">
        <f>VLOOKUP(B24,'[1]Defi-01-TC &amp; QC'!$C$4:$AF$189,24,0)</f>
        <v>0</v>
      </c>
      <c r="G24" s="52">
        <f>VLOOKUP(B24,'[1]Defi-01-TC &amp; QC'!$C$4:$AF$189,25,0)</f>
        <v>1</v>
      </c>
      <c r="H24" s="52">
        <f>VLOOKUP(B24,'[1]Defi-01-TC &amp; QC'!$C$4:$AF$189,26,0)</f>
        <v>0</v>
      </c>
      <c r="I24" s="52">
        <f>VLOOKUP(B24,'[1]Defi-01-TC &amp; QC'!$C$4:$AF$189,27,0)</f>
        <v>0</v>
      </c>
      <c r="J24" s="52">
        <f>VLOOKUP(B24,'[1]Defi-01-TC &amp; QC'!$C$4:$AF$189,28,0)</f>
        <v>0</v>
      </c>
      <c r="K24" s="52">
        <f>VLOOKUP(B24,'[1]Defi-01-TC &amp; QC'!$C$4:$AF$189,29,0)</f>
        <v>0</v>
      </c>
      <c r="L24" s="52">
        <f>VLOOKUP(B24,'[1]Defi-01-TC &amp; QC'!$C$4:$AF$189,30,0)</f>
        <v>122</v>
      </c>
      <c r="M24" s="74">
        <f t="shared" si="0"/>
        <v>210000</v>
      </c>
    </row>
    <row r="25" spans="1:13" ht="15" customHeight="1">
      <c r="A25" s="50">
        <v>23</v>
      </c>
      <c r="B25" s="73">
        <v>169</v>
      </c>
      <c r="C25" s="9" t="s">
        <v>637</v>
      </c>
      <c r="D25" s="52">
        <f>VLOOKUP(B25,'[1]Defi-01-TC &amp; QC'!$C$4:$AF$189,22,0)</f>
        <v>2060</v>
      </c>
      <c r="E25" s="52">
        <f>VLOOKUP(B25,'[1]Defi-01-TC &amp; QC'!$C$4:$AF$189,23,0)</f>
        <v>3</v>
      </c>
      <c r="F25" s="52">
        <f>VLOOKUP(B25,'[1]Defi-01-TC &amp; QC'!$C$4:$AF$189,24,0)</f>
        <v>1</v>
      </c>
      <c r="G25" s="52">
        <f>VLOOKUP(B25,'[1]Defi-01-TC &amp; QC'!$C$4:$AF$189,25,0)</f>
        <v>169</v>
      </c>
      <c r="H25" s="52">
        <f>VLOOKUP(B25,'[1]Defi-01-TC &amp; QC'!$C$4:$AF$189,26,0)</f>
        <v>0</v>
      </c>
      <c r="I25" s="52">
        <f>VLOOKUP(B25,'[1]Defi-01-TC &amp; QC'!$C$4:$AF$189,27,0)</f>
        <v>1</v>
      </c>
      <c r="J25" s="52">
        <f>VLOOKUP(B25,'[1]Defi-01-TC &amp; QC'!$C$4:$AF$189,28,0)</f>
        <v>0</v>
      </c>
      <c r="K25" s="52">
        <f>VLOOKUP(B25,'[1]Defi-01-TC &amp; QC'!$C$4:$AF$189,29,0)</f>
        <v>36</v>
      </c>
      <c r="L25" s="52">
        <f>VLOOKUP(B25,'[1]Defi-01-TC &amp; QC'!$C$4:$AF$189,30,0)</f>
        <v>10880</v>
      </c>
      <c r="M25" s="74">
        <f t="shared" si="0"/>
        <v>13621000</v>
      </c>
    </row>
    <row r="26" spans="1:13" ht="15" customHeight="1">
      <c r="A26" s="50">
        <v>24</v>
      </c>
      <c r="B26" s="73">
        <v>170</v>
      </c>
      <c r="C26" s="9" t="s">
        <v>1250</v>
      </c>
      <c r="D26" s="52">
        <f>VLOOKUP(B26,'[1]Defi-01-TC &amp; QC'!$C$4:$AF$189,22,0)</f>
        <v>140</v>
      </c>
      <c r="E26" s="52">
        <f>VLOOKUP(B26,'[1]Defi-01-TC &amp; QC'!$C$4:$AF$189,23,0)</f>
        <v>1</v>
      </c>
      <c r="F26" s="52">
        <f>VLOOKUP(B26,'[1]Defi-01-TC &amp; QC'!$C$4:$AF$189,24,0)</f>
        <v>0</v>
      </c>
      <c r="G26" s="52">
        <f>VLOOKUP(B26,'[1]Defi-01-TC &amp; QC'!$C$4:$AF$189,25,0)</f>
        <v>6</v>
      </c>
      <c r="H26" s="52">
        <f>VLOOKUP(B26,'[1]Defi-01-TC &amp; QC'!$C$4:$AF$189,26,0)</f>
        <v>1</v>
      </c>
      <c r="I26" s="52">
        <f>VLOOKUP(B26,'[1]Defi-01-TC &amp; QC'!$C$4:$AF$189,27,0)</f>
        <v>0</v>
      </c>
      <c r="J26" s="52">
        <f>VLOOKUP(B26,'[1]Defi-01-TC &amp; QC'!$C$4:$AF$189,28,0)</f>
        <v>0</v>
      </c>
      <c r="K26" s="52">
        <f>VLOOKUP(B26,'[1]Defi-01-TC &amp; QC'!$C$4:$AF$189,29,0)</f>
        <v>7</v>
      </c>
      <c r="L26" s="52">
        <f>VLOOKUP(B26,'[1]Defi-01-TC &amp; QC'!$C$4:$AF$189,30,0)</f>
        <v>1409</v>
      </c>
      <c r="M26" s="74">
        <f t="shared" si="0"/>
        <v>1725000</v>
      </c>
    </row>
    <row r="27" spans="1:13" ht="15" customHeight="1">
      <c r="A27" s="50">
        <v>25</v>
      </c>
      <c r="B27" s="73">
        <v>171</v>
      </c>
      <c r="C27" s="9" t="s">
        <v>639</v>
      </c>
      <c r="D27" s="52">
        <f>VLOOKUP(B27,'[1]Defi-01-TC &amp; QC'!$C$4:$AF$189,22,0)</f>
        <v>18</v>
      </c>
      <c r="E27" s="52">
        <f>VLOOKUP(B27,'[1]Defi-01-TC &amp; QC'!$C$4:$AF$189,23,0)</f>
        <v>0</v>
      </c>
      <c r="F27" s="52">
        <f>VLOOKUP(B27,'[1]Defi-01-TC &amp; QC'!$C$4:$AF$189,24,0)</f>
        <v>0</v>
      </c>
      <c r="G27" s="52">
        <f>VLOOKUP(B27,'[1]Defi-01-TC &amp; QC'!$C$4:$AF$189,25,0)</f>
        <v>0</v>
      </c>
      <c r="H27" s="52">
        <f>VLOOKUP(B27,'[1]Defi-01-TC &amp; QC'!$C$4:$AF$189,26,0)</f>
        <v>0</v>
      </c>
      <c r="I27" s="52">
        <f>VLOOKUP(B27,'[1]Defi-01-TC &amp; QC'!$C$4:$AF$189,27,0)</f>
        <v>0</v>
      </c>
      <c r="J27" s="52">
        <f>VLOOKUP(B27,'[1]Defi-01-TC &amp; QC'!$C$4:$AF$189,28,0)</f>
        <v>0</v>
      </c>
      <c r="K27" s="52">
        <f>VLOOKUP(B27,'[1]Defi-01-TC &amp; QC'!$C$4:$AF$189,29,0)</f>
        <v>0</v>
      </c>
      <c r="L27" s="52">
        <f>VLOOKUP(B27,'[1]Defi-01-TC &amp; QC'!$C$4:$AF$189,30,0)</f>
        <v>32</v>
      </c>
      <c r="M27" s="74">
        <f t="shared" si="0"/>
        <v>50000</v>
      </c>
    </row>
    <row r="28" spans="1:13" ht="15" customHeight="1">
      <c r="A28" s="50">
        <v>26</v>
      </c>
      <c r="B28" s="73">
        <v>172</v>
      </c>
      <c r="C28" s="9" t="s">
        <v>641</v>
      </c>
      <c r="D28" s="52">
        <f>VLOOKUP(B28,'[1]Defi-01-TC &amp; QC'!$C$4:$AF$189,22,0)</f>
        <v>71</v>
      </c>
      <c r="E28" s="52">
        <f>VLOOKUP(B28,'[1]Defi-01-TC &amp; QC'!$C$4:$AF$189,23,0)</f>
        <v>0</v>
      </c>
      <c r="F28" s="52">
        <f>VLOOKUP(B28,'[1]Defi-01-TC &amp; QC'!$C$4:$AF$189,24,0)</f>
        <v>0</v>
      </c>
      <c r="G28" s="52">
        <f>VLOOKUP(B28,'[1]Defi-01-TC &amp; QC'!$C$4:$AF$189,25,0)</f>
        <v>5</v>
      </c>
      <c r="H28" s="52">
        <f>VLOOKUP(B28,'[1]Defi-01-TC &amp; QC'!$C$4:$AF$189,26,0)</f>
        <v>0</v>
      </c>
      <c r="I28" s="52">
        <f>VLOOKUP(B28,'[1]Defi-01-TC &amp; QC'!$C$4:$AF$189,27,0)</f>
        <v>0</v>
      </c>
      <c r="J28" s="52">
        <f>VLOOKUP(B28,'[1]Defi-01-TC &amp; QC'!$C$4:$AF$189,28,0)</f>
        <v>0</v>
      </c>
      <c r="K28" s="52">
        <f>VLOOKUP(B28,'[1]Defi-01-TC &amp; QC'!$C$4:$AF$189,29,0)</f>
        <v>0</v>
      </c>
      <c r="L28" s="52">
        <f>VLOOKUP(B28,'[1]Defi-01-TC &amp; QC'!$C$4:$AF$189,30,0)</f>
        <v>888</v>
      </c>
      <c r="M28" s="74">
        <f t="shared" si="0"/>
        <v>964000</v>
      </c>
    </row>
    <row r="29" spans="1:13" ht="15" customHeight="1">
      <c r="A29" s="50">
        <v>27</v>
      </c>
      <c r="B29" s="73">
        <v>175</v>
      </c>
      <c r="C29" s="9" t="s">
        <v>643</v>
      </c>
      <c r="D29" s="52">
        <f>VLOOKUP(B29,'[1]Defi-01-TC &amp; QC'!$C$4:$AF$189,22,0)</f>
        <v>146</v>
      </c>
      <c r="E29" s="52">
        <f>VLOOKUP(B29,'[1]Defi-01-TC &amp; QC'!$C$4:$AF$189,23,0)</f>
        <v>0</v>
      </c>
      <c r="F29" s="52">
        <f>VLOOKUP(B29,'[1]Defi-01-TC &amp; QC'!$C$4:$AF$189,24,0)</f>
        <v>0</v>
      </c>
      <c r="G29" s="52">
        <f>VLOOKUP(B29,'[1]Defi-01-TC &amp; QC'!$C$4:$AF$189,25,0)</f>
        <v>0</v>
      </c>
      <c r="H29" s="52">
        <f>VLOOKUP(B29,'[1]Defi-01-TC &amp; QC'!$C$4:$AF$189,26,0)</f>
        <v>0</v>
      </c>
      <c r="I29" s="52">
        <f>VLOOKUP(B29,'[1]Defi-01-TC &amp; QC'!$C$4:$AF$189,27,0)</f>
        <v>0</v>
      </c>
      <c r="J29" s="52">
        <f>VLOOKUP(B29,'[1]Defi-01-TC &amp; QC'!$C$4:$AF$189,28,0)</f>
        <v>0</v>
      </c>
      <c r="K29" s="52">
        <f>VLOOKUP(B29,'[1]Defi-01-TC &amp; QC'!$C$4:$AF$189,29,0)</f>
        <v>3</v>
      </c>
      <c r="L29" s="52">
        <f>VLOOKUP(B29,'[1]Defi-01-TC &amp; QC'!$C$4:$AF$189,30,0)</f>
        <v>686</v>
      </c>
      <c r="M29" s="74">
        <f t="shared" si="0"/>
        <v>862000</v>
      </c>
    </row>
    <row r="30" spans="1:13" ht="15" customHeight="1">
      <c r="A30" s="50">
        <v>28</v>
      </c>
      <c r="B30" s="73">
        <v>177</v>
      </c>
      <c r="C30" s="9" t="s">
        <v>1314</v>
      </c>
      <c r="D30" s="52">
        <f>VLOOKUP(B30,'[1]Defi-01-TC &amp; QC'!$C$4:$AF$189,22,0)</f>
        <v>140</v>
      </c>
      <c r="E30" s="52">
        <f>VLOOKUP(B30,'[1]Defi-01-TC &amp; QC'!$C$4:$AF$189,23,0)</f>
        <v>0</v>
      </c>
      <c r="F30" s="52">
        <f>VLOOKUP(B30,'[1]Defi-01-TC &amp; QC'!$C$4:$AF$189,24,0)</f>
        <v>0</v>
      </c>
      <c r="G30" s="52">
        <f>VLOOKUP(B30,'[1]Defi-01-TC &amp; QC'!$C$4:$AF$189,25,0)</f>
        <v>0</v>
      </c>
      <c r="H30" s="52">
        <f>VLOOKUP(B30,'[1]Defi-01-TC &amp; QC'!$C$4:$AF$189,26,0)</f>
        <v>0</v>
      </c>
      <c r="I30" s="52">
        <f>VLOOKUP(B30,'[1]Defi-01-TC &amp; QC'!$C$4:$AF$189,27,0)</f>
        <v>0</v>
      </c>
      <c r="J30" s="52">
        <f>VLOOKUP(B30,'[1]Defi-01-TC &amp; QC'!$C$4:$AF$189,28,0)</f>
        <v>5</v>
      </c>
      <c r="K30" s="52">
        <f>VLOOKUP(B30,'[1]Defi-01-TC &amp; QC'!$C$4:$AF$189,29,0)</f>
        <v>0</v>
      </c>
      <c r="L30" s="52">
        <f>VLOOKUP(B30,'[1]Defi-01-TC &amp; QC'!$C$4:$AF$189,30,0)</f>
        <v>1349</v>
      </c>
      <c r="M30" s="74">
        <f t="shared" si="0"/>
        <v>1739000</v>
      </c>
    </row>
    <row r="31" spans="1:13" ht="15" customHeight="1">
      <c r="A31" s="50">
        <v>29</v>
      </c>
      <c r="B31" s="73">
        <v>206</v>
      </c>
      <c r="C31" s="9" t="s">
        <v>1339</v>
      </c>
      <c r="D31" s="52">
        <f>VLOOKUP(B31,'[1]Defi-01-TC &amp; QC'!$C$4:$AF$189,22,0)</f>
        <v>0</v>
      </c>
      <c r="E31" s="52">
        <f>VLOOKUP(B31,'[1]Defi-01-TC &amp; QC'!$C$4:$AF$189,23,0)</f>
        <v>0</v>
      </c>
      <c r="F31" s="52">
        <f>VLOOKUP(B31,'[1]Defi-01-TC &amp; QC'!$C$4:$AF$189,24,0)</f>
        <v>0</v>
      </c>
      <c r="G31" s="52">
        <f>VLOOKUP(B31,'[1]Defi-01-TC &amp; QC'!$C$4:$AF$189,25,0)</f>
        <v>0</v>
      </c>
      <c r="H31" s="52">
        <f>VLOOKUP(B31,'[1]Defi-01-TC &amp; QC'!$C$4:$AF$189,26,0)</f>
        <v>0</v>
      </c>
      <c r="I31" s="52">
        <f>VLOOKUP(B31,'[1]Defi-01-TC &amp; QC'!$C$4:$AF$189,27,0)</f>
        <v>0</v>
      </c>
      <c r="J31" s="52">
        <f>VLOOKUP(B31,'[1]Defi-01-TC &amp; QC'!$C$4:$AF$189,28,0)</f>
        <v>0</v>
      </c>
      <c r="K31" s="52">
        <f>VLOOKUP(B31,'[1]Defi-01-TC &amp; QC'!$C$4:$AF$189,29,0)</f>
        <v>0</v>
      </c>
      <c r="L31" s="52">
        <f>VLOOKUP(B31,'[1]Defi-01-TC &amp; QC'!$C$4:$AF$189,30,0)</f>
        <v>0</v>
      </c>
      <c r="M31" s="74">
        <f t="shared" si="0"/>
        <v>0</v>
      </c>
    </row>
    <row r="32" spans="1:13" ht="15" customHeight="1">
      <c r="A32" s="50">
        <v>30</v>
      </c>
      <c r="B32" s="73">
        <v>208</v>
      </c>
      <c r="C32" s="9" t="s">
        <v>646</v>
      </c>
      <c r="D32" s="52">
        <f>VLOOKUP(B32,'[1]Defi-01-TC &amp; QC'!$C$4:$AF$189,22,0)</f>
        <v>756</v>
      </c>
      <c r="E32" s="52">
        <f>VLOOKUP(B32,'[1]Defi-01-TC &amp; QC'!$C$4:$AF$189,23,0)</f>
        <v>4</v>
      </c>
      <c r="F32" s="52">
        <f>VLOOKUP(B32,'[1]Defi-01-TC &amp; QC'!$C$4:$AF$189,24,0)</f>
        <v>1</v>
      </c>
      <c r="G32" s="52">
        <f>VLOOKUP(B32,'[1]Defi-01-TC &amp; QC'!$C$4:$AF$189,25,0)</f>
        <v>85</v>
      </c>
      <c r="H32" s="52">
        <f>VLOOKUP(B32,'[1]Defi-01-TC &amp; QC'!$C$4:$AF$189,26,0)</f>
        <v>0</v>
      </c>
      <c r="I32" s="52">
        <f>VLOOKUP(B32,'[1]Defi-01-TC &amp; QC'!$C$4:$AF$189,27,0)</f>
        <v>0</v>
      </c>
      <c r="J32" s="52">
        <f>VLOOKUP(B32,'[1]Defi-01-TC &amp; QC'!$C$4:$AF$189,28,0)</f>
        <v>0</v>
      </c>
      <c r="K32" s="52">
        <f>VLOOKUP(B32,'[1]Defi-01-TC &amp; QC'!$C$4:$AF$189,29,0)</f>
        <v>2</v>
      </c>
      <c r="L32" s="52">
        <f>VLOOKUP(B32,'[1]Defi-01-TC &amp; QC'!$C$4:$AF$189,30,0)</f>
        <v>3201</v>
      </c>
      <c r="M32" s="74">
        <f t="shared" si="0"/>
        <v>4263000</v>
      </c>
    </row>
    <row r="33" spans="1:13" ht="15" customHeight="1">
      <c r="A33" s="50">
        <v>31</v>
      </c>
      <c r="B33" s="73">
        <v>212</v>
      </c>
      <c r="C33" s="9" t="s">
        <v>649</v>
      </c>
      <c r="D33" s="52">
        <f>VLOOKUP(B33,'[1]Defi-01-TC &amp; QC'!$C$4:$AF$189,22,0)</f>
        <v>73</v>
      </c>
      <c r="E33" s="52">
        <f>VLOOKUP(B33,'[1]Defi-01-TC &amp; QC'!$C$4:$AF$189,23,0)</f>
        <v>0</v>
      </c>
      <c r="F33" s="52">
        <f>VLOOKUP(B33,'[1]Defi-01-TC &amp; QC'!$C$4:$AF$189,24,0)</f>
        <v>0</v>
      </c>
      <c r="G33" s="52">
        <f>VLOOKUP(B33,'[1]Defi-01-TC &amp; QC'!$C$4:$AF$189,25,0)</f>
        <v>25</v>
      </c>
      <c r="H33" s="52">
        <f>VLOOKUP(B33,'[1]Defi-01-TC &amp; QC'!$C$4:$AF$189,26,0)</f>
        <v>0</v>
      </c>
      <c r="I33" s="52">
        <f>VLOOKUP(B33,'[1]Defi-01-TC &amp; QC'!$C$4:$AF$189,27,0)</f>
        <v>0</v>
      </c>
      <c r="J33" s="52">
        <f>VLOOKUP(B33,'[1]Defi-01-TC &amp; QC'!$C$4:$AF$189,28,0)</f>
        <v>0</v>
      </c>
      <c r="K33" s="52">
        <f>VLOOKUP(B33,'[1]Defi-01-TC &amp; QC'!$C$4:$AF$189,29,0)</f>
        <v>4</v>
      </c>
      <c r="L33" s="52">
        <f>VLOOKUP(B33,'[1]Defi-01-TC &amp; QC'!$C$4:$AF$189,30,0)</f>
        <v>1070</v>
      </c>
      <c r="M33" s="74">
        <f t="shared" si="0"/>
        <v>1208000</v>
      </c>
    </row>
    <row r="34" spans="1:13" ht="15" customHeight="1">
      <c r="A34" s="50">
        <v>32</v>
      </c>
      <c r="B34" s="73">
        <v>213</v>
      </c>
      <c r="C34" s="9" t="s">
        <v>671</v>
      </c>
      <c r="D34" s="52">
        <f>VLOOKUP(B34,'[1]Defi-01-TC &amp; QC'!$C$4:$AF$189,22,0)</f>
        <v>153</v>
      </c>
      <c r="E34" s="52">
        <f>VLOOKUP(B34,'[1]Defi-01-TC &amp; QC'!$C$4:$AF$189,23,0)</f>
        <v>0</v>
      </c>
      <c r="F34" s="52">
        <f>VLOOKUP(B34,'[1]Defi-01-TC &amp; QC'!$C$4:$AF$189,24,0)</f>
        <v>0</v>
      </c>
      <c r="G34" s="52">
        <f>VLOOKUP(B34,'[1]Defi-01-TC &amp; QC'!$C$4:$AF$189,25,0)</f>
        <v>5</v>
      </c>
      <c r="H34" s="52">
        <f>VLOOKUP(B34,'[1]Defi-01-TC &amp; QC'!$C$4:$AF$189,26,0)</f>
        <v>0</v>
      </c>
      <c r="I34" s="52">
        <f>VLOOKUP(B34,'[1]Defi-01-TC &amp; QC'!$C$4:$AF$189,27,0)</f>
        <v>0</v>
      </c>
      <c r="J34" s="52">
        <f>VLOOKUP(B34,'[1]Defi-01-TC &amp; QC'!$C$4:$AF$189,28,0)</f>
        <v>0</v>
      </c>
      <c r="K34" s="52">
        <f>VLOOKUP(B34,'[1]Defi-01-TC &amp; QC'!$C$4:$AF$189,29,0)</f>
        <v>1</v>
      </c>
      <c r="L34" s="52">
        <f>VLOOKUP(B34,'[1]Defi-01-TC &amp; QC'!$C$4:$AF$189,30,0)</f>
        <v>836</v>
      </c>
      <c r="M34" s="74">
        <f t="shared" si="0"/>
        <v>1004000</v>
      </c>
    </row>
    <row r="35" spans="1:13" ht="15" customHeight="1">
      <c r="A35" s="50">
        <v>33</v>
      </c>
      <c r="B35" s="73">
        <v>214</v>
      </c>
      <c r="C35" s="9" t="s">
        <v>674</v>
      </c>
      <c r="D35" s="52">
        <f>VLOOKUP(B35,'[1]Defi-01-TC &amp; QC'!$C$4:$AF$189,22,0)</f>
        <v>17</v>
      </c>
      <c r="E35" s="52">
        <f>VLOOKUP(B35,'[1]Defi-01-TC &amp; QC'!$C$4:$AF$189,23,0)</f>
        <v>0</v>
      </c>
      <c r="F35" s="52">
        <f>VLOOKUP(B35,'[1]Defi-01-TC &amp; QC'!$C$4:$AF$189,24,0)</f>
        <v>0</v>
      </c>
      <c r="G35" s="52">
        <f>VLOOKUP(B35,'[1]Defi-01-TC &amp; QC'!$C$4:$AF$189,25,0)</f>
        <v>11</v>
      </c>
      <c r="H35" s="52">
        <f>VLOOKUP(B35,'[1]Defi-01-TC &amp; QC'!$C$4:$AF$189,26,0)</f>
        <v>0</v>
      </c>
      <c r="I35" s="52">
        <f>VLOOKUP(B35,'[1]Defi-01-TC &amp; QC'!$C$4:$AF$189,27,0)</f>
        <v>0</v>
      </c>
      <c r="J35" s="52">
        <f>VLOOKUP(B35,'[1]Defi-01-TC &amp; QC'!$C$4:$AF$189,28,0)</f>
        <v>0</v>
      </c>
      <c r="K35" s="52">
        <f>VLOOKUP(B35,'[1]Defi-01-TC &amp; QC'!$C$4:$AF$189,29,0)</f>
        <v>2</v>
      </c>
      <c r="L35" s="52">
        <f>VLOOKUP(B35,'[1]Defi-01-TC &amp; QC'!$C$4:$AF$189,30,0)</f>
        <v>588</v>
      </c>
      <c r="M35" s="74">
        <f t="shared" si="0"/>
        <v>636000</v>
      </c>
    </row>
    <row r="36" spans="1:13" ht="15" customHeight="1">
      <c r="A36" s="50">
        <v>34</v>
      </c>
      <c r="B36" s="73">
        <v>217</v>
      </c>
      <c r="C36" s="9" t="s">
        <v>685</v>
      </c>
      <c r="D36" s="52">
        <f>VLOOKUP(B36,'[1]Defi-01-TC &amp; QC'!$C$4:$AF$189,22,0)</f>
        <v>1</v>
      </c>
      <c r="E36" s="52">
        <f>VLOOKUP(B36,'[1]Defi-01-TC &amp; QC'!$C$4:$AF$189,23,0)</f>
        <v>0</v>
      </c>
      <c r="F36" s="52">
        <f>VLOOKUP(B36,'[1]Defi-01-TC &amp; QC'!$C$4:$AF$189,24,0)</f>
        <v>0</v>
      </c>
      <c r="G36" s="52">
        <f>VLOOKUP(B36,'[1]Defi-01-TC &amp; QC'!$C$4:$AF$189,25,0)</f>
        <v>0</v>
      </c>
      <c r="H36" s="52">
        <f>VLOOKUP(B36,'[1]Defi-01-TC &amp; QC'!$C$4:$AF$189,26,0)</f>
        <v>0</v>
      </c>
      <c r="I36" s="52">
        <f>VLOOKUP(B36,'[1]Defi-01-TC &amp; QC'!$C$4:$AF$189,27,0)</f>
        <v>0</v>
      </c>
      <c r="J36" s="52">
        <f>VLOOKUP(B36,'[1]Defi-01-TC &amp; QC'!$C$4:$AF$189,28,0)</f>
        <v>0</v>
      </c>
      <c r="K36" s="52">
        <f>VLOOKUP(B36,'[1]Defi-01-TC &amp; QC'!$C$4:$AF$189,29,0)</f>
        <v>1</v>
      </c>
      <c r="L36" s="52">
        <f>VLOOKUP(B36,'[1]Defi-01-TC &amp; QC'!$C$4:$AF$189,30,0)</f>
        <v>49</v>
      </c>
      <c r="M36" s="74">
        <f t="shared" si="0"/>
        <v>60000</v>
      </c>
    </row>
    <row r="37" spans="1:13" ht="15" customHeight="1">
      <c r="A37" s="50">
        <v>35</v>
      </c>
      <c r="B37" s="73">
        <v>218</v>
      </c>
      <c r="C37" s="9" t="s">
        <v>686</v>
      </c>
      <c r="D37" s="52">
        <f>VLOOKUP(B37,'[1]Defi-01-TC &amp; QC'!$C$4:$AF$189,22,0)</f>
        <v>472</v>
      </c>
      <c r="E37" s="52">
        <f>VLOOKUP(B37,'[1]Defi-01-TC &amp; QC'!$C$4:$AF$189,23,0)</f>
        <v>0</v>
      </c>
      <c r="F37" s="52">
        <f>VLOOKUP(B37,'[1]Defi-01-TC &amp; QC'!$C$4:$AF$189,24,0)</f>
        <v>0</v>
      </c>
      <c r="G37" s="52">
        <f>VLOOKUP(B37,'[1]Defi-01-TC &amp; QC'!$C$4:$AF$189,25,0)</f>
        <v>7</v>
      </c>
      <c r="H37" s="52">
        <f>VLOOKUP(B37,'[1]Defi-01-TC &amp; QC'!$C$4:$AF$189,26,0)</f>
        <v>0</v>
      </c>
      <c r="I37" s="52">
        <f>VLOOKUP(B37,'[1]Defi-01-TC &amp; QC'!$C$4:$AF$189,27,0)</f>
        <v>0</v>
      </c>
      <c r="J37" s="52">
        <f>VLOOKUP(B37,'[1]Defi-01-TC &amp; QC'!$C$4:$AF$189,28,0)</f>
        <v>0</v>
      </c>
      <c r="K37" s="52">
        <f>VLOOKUP(B37,'[1]Defi-01-TC &amp; QC'!$C$4:$AF$189,29,0)</f>
        <v>0</v>
      </c>
      <c r="L37" s="52">
        <f>VLOOKUP(B37,'[1]Defi-01-TC &amp; QC'!$C$4:$AF$189,30,0)</f>
        <v>5323</v>
      </c>
      <c r="M37" s="74">
        <f t="shared" si="0"/>
        <v>5802000</v>
      </c>
    </row>
    <row r="38" spans="1:13" ht="15" customHeight="1">
      <c r="A38" s="50">
        <v>36</v>
      </c>
      <c r="B38" s="73">
        <v>219</v>
      </c>
      <c r="C38" s="9" t="s">
        <v>1223</v>
      </c>
      <c r="D38" s="52">
        <f>VLOOKUP(B38,'[1]Defi-01-TC &amp; QC'!$C$4:$AF$189,22,0)</f>
        <v>5</v>
      </c>
      <c r="E38" s="52">
        <f>VLOOKUP(B38,'[1]Defi-01-TC &amp; QC'!$C$4:$AF$189,23,0)</f>
        <v>0</v>
      </c>
      <c r="F38" s="52">
        <f>VLOOKUP(B38,'[1]Defi-01-TC &amp; QC'!$C$4:$AF$189,24,0)</f>
        <v>0</v>
      </c>
      <c r="G38" s="52">
        <f>VLOOKUP(B38,'[1]Defi-01-TC &amp; QC'!$C$4:$AF$189,25,0)</f>
        <v>2</v>
      </c>
      <c r="H38" s="52">
        <f>VLOOKUP(B38,'[1]Defi-01-TC &amp; QC'!$C$4:$AF$189,26,0)</f>
        <v>0</v>
      </c>
      <c r="I38" s="52">
        <f>VLOOKUP(B38,'[1]Defi-01-TC &amp; QC'!$C$4:$AF$189,27,0)</f>
        <v>0</v>
      </c>
      <c r="J38" s="52">
        <f>VLOOKUP(B38,'[1]Defi-01-TC &amp; QC'!$C$4:$AF$189,28,0)</f>
        <v>0</v>
      </c>
      <c r="K38" s="52">
        <f>VLOOKUP(B38,'[1]Defi-01-TC &amp; QC'!$C$4:$AF$189,29,0)</f>
        <v>0</v>
      </c>
      <c r="L38" s="52">
        <f>VLOOKUP(B38,'[1]Defi-01-TC &amp; QC'!$C$4:$AF$189,30,0)</f>
        <v>42</v>
      </c>
      <c r="M38" s="74">
        <f t="shared" si="0"/>
        <v>49000</v>
      </c>
    </row>
    <row r="39" spans="1:13" ht="15" customHeight="1">
      <c r="A39" s="50">
        <v>37</v>
      </c>
      <c r="B39" s="73">
        <v>221</v>
      </c>
      <c r="C39" s="9" t="s">
        <v>698</v>
      </c>
      <c r="D39" s="52">
        <f>VLOOKUP(B39,'[1]Defi-01-TC &amp; QC'!$C$4:$AF$189,22,0)</f>
        <v>1730</v>
      </c>
      <c r="E39" s="52">
        <f>VLOOKUP(B39,'[1]Defi-01-TC &amp; QC'!$C$4:$AF$189,23,0)</f>
        <v>1</v>
      </c>
      <c r="F39" s="52">
        <f>VLOOKUP(B39,'[1]Defi-01-TC &amp; QC'!$C$4:$AF$189,24,0)</f>
        <v>1</v>
      </c>
      <c r="G39" s="52">
        <f>VLOOKUP(B39,'[1]Defi-01-TC &amp; QC'!$C$4:$AF$189,25,0)</f>
        <v>163</v>
      </c>
      <c r="H39" s="52">
        <f>VLOOKUP(B39,'[1]Defi-01-TC &amp; QC'!$C$4:$AF$189,26,0)</f>
        <v>0</v>
      </c>
      <c r="I39" s="52">
        <f>VLOOKUP(B39,'[1]Defi-01-TC &amp; QC'!$C$4:$AF$189,27,0)</f>
        <v>3</v>
      </c>
      <c r="J39" s="52">
        <f>VLOOKUP(B39,'[1]Defi-01-TC &amp; QC'!$C$4:$AF$189,28,0)</f>
        <v>0</v>
      </c>
      <c r="K39" s="52">
        <f>VLOOKUP(B39,'[1]Defi-01-TC &amp; QC'!$C$4:$AF$189,29,0)</f>
        <v>93</v>
      </c>
      <c r="L39" s="52">
        <f>VLOOKUP(B39,'[1]Defi-01-TC &amp; QC'!$C$4:$AF$189,30,0)</f>
        <v>31292</v>
      </c>
      <c r="M39" s="74">
        <f t="shared" si="0"/>
        <v>34169000</v>
      </c>
    </row>
    <row r="40" spans="1:13" ht="15" customHeight="1">
      <c r="A40" s="50">
        <v>38</v>
      </c>
      <c r="B40" s="73">
        <v>222</v>
      </c>
      <c r="C40" s="9" t="s">
        <v>699</v>
      </c>
      <c r="D40" s="52">
        <f>VLOOKUP(B40,'[1]Defi-01-TC &amp; QC'!$C$4:$AF$189,22,0)</f>
        <v>22</v>
      </c>
      <c r="E40" s="52">
        <f>VLOOKUP(B40,'[1]Defi-01-TC &amp; QC'!$C$4:$AF$189,23,0)</f>
        <v>0</v>
      </c>
      <c r="F40" s="52">
        <f>VLOOKUP(B40,'[1]Defi-01-TC &amp; QC'!$C$4:$AF$189,24,0)</f>
        <v>0</v>
      </c>
      <c r="G40" s="52">
        <f>VLOOKUP(B40,'[1]Defi-01-TC &amp; QC'!$C$4:$AF$189,25,0)</f>
        <v>3</v>
      </c>
      <c r="H40" s="52">
        <f>VLOOKUP(B40,'[1]Defi-01-TC &amp; QC'!$C$4:$AF$189,26,0)</f>
        <v>0</v>
      </c>
      <c r="I40" s="52">
        <f>VLOOKUP(B40,'[1]Defi-01-TC &amp; QC'!$C$4:$AF$189,27,0)</f>
        <v>0</v>
      </c>
      <c r="J40" s="52">
        <f>VLOOKUP(B40,'[1]Defi-01-TC &amp; QC'!$C$4:$AF$189,28,0)</f>
        <v>0</v>
      </c>
      <c r="K40" s="52">
        <f>VLOOKUP(B40,'[1]Defi-01-TC &amp; QC'!$C$4:$AF$189,29,0)</f>
        <v>0</v>
      </c>
      <c r="L40" s="52">
        <f>VLOOKUP(B40,'[1]Defi-01-TC &amp; QC'!$C$4:$AF$189,30,0)</f>
        <v>249</v>
      </c>
      <c r="M40" s="74">
        <f t="shared" si="0"/>
        <v>274000</v>
      </c>
    </row>
    <row r="41" spans="1:13" ht="15" customHeight="1">
      <c r="A41" s="50">
        <v>39</v>
      </c>
      <c r="B41" s="73">
        <v>224</v>
      </c>
      <c r="C41" s="9" t="s">
        <v>956</v>
      </c>
      <c r="D41" s="52">
        <f>VLOOKUP(B41,'[1]Defi-01-TC &amp; QC'!$C$4:$AF$189,22,0)</f>
        <v>25097</v>
      </c>
      <c r="E41" s="52">
        <f>VLOOKUP(B41,'[1]Defi-01-TC &amp; QC'!$C$4:$AF$189,23,0)</f>
        <v>0</v>
      </c>
      <c r="F41" s="52">
        <f>VLOOKUP(B41,'[1]Defi-01-TC &amp; QC'!$C$4:$AF$189,24,0)</f>
        <v>0</v>
      </c>
      <c r="G41" s="52">
        <f>VLOOKUP(B41,'[1]Defi-01-TC &amp; QC'!$C$4:$AF$189,25,0)</f>
        <v>0</v>
      </c>
      <c r="H41" s="52">
        <f>VLOOKUP(B41,'[1]Defi-01-TC &amp; QC'!$C$4:$AF$189,26,0)</f>
        <v>130</v>
      </c>
      <c r="I41" s="52">
        <f>VLOOKUP(B41,'[1]Defi-01-TC &amp; QC'!$C$4:$AF$189,27,0)</f>
        <v>1</v>
      </c>
      <c r="J41" s="52">
        <f>VLOOKUP(B41,'[1]Defi-01-TC &amp; QC'!$C$4:$AF$189,28,0)</f>
        <v>326</v>
      </c>
      <c r="K41" s="52">
        <f>VLOOKUP(B41,'[1]Defi-01-TC &amp; QC'!$C$4:$AF$189,29,0)</f>
        <v>132</v>
      </c>
      <c r="L41" s="52">
        <f>VLOOKUP(B41,'[1]Defi-01-TC &amp; QC'!$C$4:$AF$189,30,0)</f>
        <v>154977</v>
      </c>
      <c r="M41" s="74">
        <f t="shared" si="0"/>
        <v>204195000</v>
      </c>
    </row>
    <row r="42" spans="1:13" ht="15" customHeight="1">
      <c r="A42" s="50">
        <v>40</v>
      </c>
      <c r="B42" s="73">
        <v>225</v>
      </c>
      <c r="C42" s="9" t="s">
        <v>987</v>
      </c>
      <c r="D42" s="52">
        <f>VLOOKUP(B42,'[1]Defi-01-TC &amp; QC'!$C$4:$AF$189,22,0)</f>
        <v>142</v>
      </c>
      <c r="E42" s="52">
        <f>VLOOKUP(B42,'[1]Defi-01-TC &amp; QC'!$C$4:$AF$189,23,0)</f>
        <v>0</v>
      </c>
      <c r="F42" s="52">
        <f>VLOOKUP(B42,'[1]Defi-01-TC &amp; QC'!$C$4:$AF$189,24,0)</f>
        <v>1</v>
      </c>
      <c r="G42" s="52">
        <f>VLOOKUP(B42,'[1]Defi-01-TC &amp; QC'!$C$4:$AF$189,25,0)</f>
        <v>24</v>
      </c>
      <c r="H42" s="52">
        <f>VLOOKUP(B42,'[1]Defi-01-TC &amp; QC'!$C$4:$AF$189,26,0)</f>
        <v>0</v>
      </c>
      <c r="I42" s="52">
        <f>VLOOKUP(B42,'[1]Defi-01-TC &amp; QC'!$C$4:$AF$189,27,0)</f>
        <v>0</v>
      </c>
      <c r="J42" s="52">
        <f>VLOOKUP(B42,'[1]Defi-01-TC &amp; QC'!$C$4:$AF$189,28,0)</f>
        <v>1</v>
      </c>
      <c r="K42" s="52">
        <f>VLOOKUP(B42,'[1]Defi-01-TC &amp; QC'!$C$4:$AF$189,29,0)</f>
        <v>11</v>
      </c>
      <c r="L42" s="52">
        <f>VLOOKUP(B42,'[1]Defi-01-TC &amp; QC'!$C$4:$AF$189,30,0)</f>
        <v>4273</v>
      </c>
      <c r="M42" s="74">
        <f t="shared" si="0"/>
        <v>4600000</v>
      </c>
    </row>
    <row r="43" spans="1:13" ht="15" customHeight="1">
      <c r="A43" s="50">
        <v>41</v>
      </c>
      <c r="B43" s="73">
        <v>227</v>
      </c>
      <c r="C43" s="9" t="s">
        <v>989</v>
      </c>
      <c r="D43" s="52">
        <f>VLOOKUP(B43,'[1]Defi-01-TC &amp; QC'!$C$4:$AF$189,22,0)</f>
        <v>0</v>
      </c>
      <c r="E43" s="52">
        <f>VLOOKUP(B43,'[1]Defi-01-TC &amp; QC'!$C$4:$AF$189,23,0)</f>
        <v>0</v>
      </c>
      <c r="F43" s="52">
        <f>VLOOKUP(B43,'[1]Defi-01-TC &amp; QC'!$C$4:$AF$189,24,0)</f>
        <v>0</v>
      </c>
      <c r="G43" s="52">
        <f>VLOOKUP(B43,'[1]Defi-01-TC &amp; QC'!$C$4:$AF$189,25,0)</f>
        <v>0</v>
      </c>
      <c r="H43" s="52">
        <f>VLOOKUP(B43,'[1]Defi-01-TC &amp; QC'!$C$4:$AF$189,26,0)</f>
        <v>0</v>
      </c>
      <c r="I43" s="52">
        <f>VLOOKUP(B43,'[1]Defi-01-TC &amp; QC'!$C$4:$AF$189,27,0)</f>
        <v>0</v>
      </c>
      <c r="J43" s="52">
        <f>VLOOKUP(B43,'[1]Defi-01-TC &amp; QC'!$C$4:$AF$189,28,0)</f>
        <v>0</v>
      </c>
      <c r="K43" s="52">
        <f>VLOOKUP(B43,'[1]Defi-01-TC &amp; QC'!$C$4:$AF$189,29,0)</f>
        <v>0</v>
      </c>
      <c r="L43" s="52">
        <f>VLOOKUP(B43,'[1]Defi-01-TC &amp; QC'!$C$4:$AF$189,30,0)</f>
        <v>3</v>
      </c>
      <c r="M43" s="74">
        <f t="shared" si="0"/>
        <v>3000</v>
      </c>
    </row>
    <row r="44" spans="1:13" ht="15" customHeight="1">
      <c r="A44" s="50">
        <v>42</v>
      </c>
      <c r="B44" s="73">
        <v>229</v>
      </c>
      <c r="C44" s="9" t="s">
        <v>1046</v>
      </c>
      <c r="D44" s="52">
        <f>VLOOKUP(B44,'[1]Defi-01-TC &amp; QC'!$C$4:$AF$189,22,0)</f>
        <v>106</v>
      </c>
      <c r="E44" s="52">
        <f>VLOOKUP(B44,'[1]Defi-01-TC &amp; QC'!$C$4:$AF$189,23,0)</f>
        <v>0</v>
      </c>
      <c r="F44" s="52">
        <f>VLOOKUP(B44,'[1]Defi-01-TC &amp; QC'!$C$4:$AF$189,24,0)</f>
        <v>0</v>
      </c>
      <c r="G44" s="52">
        <f>VLOOKUP(B44,'[1]Defi-01-TC &amp; QC'!$C$4:$AF$189,25,0)</f>
        <v>10</v>
      </c>
      <c r="H44" s="52">
        <f>VLOOKUP(B44,'[1]Defi-01-TC &amp; QC'!$C$4:$AF$189,26,0)</f>
        <v>0</v>
      </c>
      <c r="I44" s="52">
        <f>VLOOKUP(B44,'[1]Defi-01-TC &amp; QC'!$C$4:$AF$189,27,0)</f>
        <v>0</v>
      </c>
      <c r="J44" s="52">
        <f>VLOOKUP(B44,'[1]Defi-01-TC &amp; QC'!$C$4:$AF$189,28,0)</f>
        <v>0</v>
      </c>
      <c r="K44" s="52">
        <f>VLOOKUP(B44,'[1]Defi-01-TC &amp; QC'!$C$4:$AF$189,29,0)</f>
        <v>5</v>
      </c>
      <c r="L44" s="52">
        <f>VLOOKUP(B44,'[1]Defi-01-TC &amp; QC'!$C$4:$AF$189,30,0)</f>
        <v>959</v>
      </c>
      <c r="M44" s="74">
        <f t="shared" si="0"/>
        <v>1125000</v>
      </c>
    </row>
    <row r="45" spans="1:13" ht="15" customHeight="1">
      <c r="A45" s="50">
        <v>43</v>
      </c>
      <c r="B45" s="73">
        <v>230</v>
      </c>
      <c r="C45" s="9" t="s">
        <v>1050</v>
      </c>
      <c r="D45" s="52">
        <f>VLOOKUP(B45,'[1]Defi-01-TC &amp; QC'!$C$4:$AF$189,22,0)</f>
        <v>67</v>
      </c>
      <c r="E45" s="52">
        <f>VLOOKUP(B45,'[1]Defi-01-TC &amp; QC'!$C$4:$AF$189,23,0)</f>
        <v>0</v>
      </c>
      <c r="F45" s="52">
        <f>VLOOKUP(B45,'[1]Defi-01-TC &amp; QC'!$C$4:$AF$189,24,0)</f>
        <v>0</v>
      </c>
      <c r="G45" s="52">
        <f>VLOOKUP(B45,'[1]Defi-01-TC &amp; QC'!$C$4:$AF$189,25,0)</f>
        <v>6</v>
      </c>
      <c r="H45" s="52">
        <f>VLOOKUP(B45,'[1]Defi-01-TC &amp; QC'!$C$4:$AF$189,26,0)</f>
        <v>0</v>
      </c>
      <c r="I45" s="52">
        <f>VLOOKUP(B45,'[1]Defi-01-TC &amp; QC'!$C$4:$AF$189,27,0)</f>
        <v>0</v>
      </c>
      <c r="J45" s="52">
        <f>VLOOKUP(B45,'[1]Defi-01-TC &amp; QC'!$C$4:$AF$189,28,0)</f>
        <v>0</v>
      </c>
      <c r="K45" s="52">
        <f>VLOOKUP(B45,'[1]Defi-01-TC &amp; QC'!$C$4:$AF$189,29,0)</f>
        <v>1</v>
      </c>
      <c r="L45" s="52">
        <f>VLOOKUP(B45,'[1]Defi-01-TC &amp; QC'!$C$4:$AF$189,30,0)</f>
        <v>541</v>
      </c>
      <c r="M45" s="74">
        <f t="shared" si="0"/>
        <v>624000</v>
      </c>
    </row>
    <row r="46" spans="1:13" ht="15" customHeight="1">
      <c r="A46" s="50">
        <v>44</v>
      </c>
      <c r="B46" s="73">
        <v>233</v>
      </c>
      <c r="C46" s="9" t="s">
        <v>1164</v>
      </c>
      <c r="D46" s="52">
        <f>VLOOKUP(B46,'[1]Defi-01-TC &amp; QC'!$C$4:$AF$189,22,0)</f>
        <v>1</v>
      </c>
      <c r="E46" s="52">
        <f>VLOOKUP(B46,'[1]Defi-01-TC &amp; QC'!$C$4:$AF$189,23,0)</f>
        <v>0</v>
      </c>
      <c r="F46" s="52">
        <f>VLOOKUP(B46,'[1]Defi-01-TC &amp; QC'!$C$4:$AF$189,24,0)</f>
        <v>0</v>
      </c>
      <c r="G46" s="52">
        <f>VLOOKUP(B46,'[1]Defi-01-TC &amp; QC'!$C$4:$AF$189,25,0)</f>
        <v>0</v>
      </c>
      <c r="H46" s="52">
        <f>VLOOKUP(B46,'[1]Defi-01-TC &amp; QC'!$C$4:$AF$189,26,0)</f>
        <v>0</v>
      </c>
      <c r="I46" s="52">
        <f>VLOOKUP(B46,'[1]Defi-01-TC &amp; QC'!$C$4:$AF$189,27,0)</f>
        <v>0</v>
      </c>
      <c r="J46" s="52">
        <f>VLOOKUP(B46,'[1]Defi-01-TC &amp; QC'!$C$4:$AF$189,28,0)</f>
        <v>0</v>
      </c>
      <c r="K46" s="52">
        <f>VLOOKUP(B46,'[1]Defi-01-TC &amp; QC'!$C$4:$AF$189,29,0)</f>
        <v>0</v>
      </c>
      <c r="L46" s="52">
        <f>VLOOKUP(B46,'[1]Defi-01-TC &amp; QC'!$C$4:$AF$189,30,0)</f>
        <v>10</v>
      </c>
      <c r="M46" s="74">
        <f t="shared" si="0"/>
        <v>11000</v>
      </c>
    </row>
    <row r="47" spans="1:13" ht="15" customHeight="1">
      <c r="A47" s="50">
        <v>45</v>
      </c>
      <c r="B47" s="73">
        <v>240</v>
      </c>
      <c r="C47" s="9" t="s">
        <v>1191</v>
      </c>
      <c r="D47" s="52">
        <f>VLOOKUP(B47,'[1]Defi-01-TC &amp; QC'!$C$4:$AF$189,22,0)</f>
        <v>49</v>
      </c>
      <c r="E47" s="52">
        <f>VLOOKUP(B47,'[1]Defi-01-TC &amp; QC'!$C$4:$AF$189,23,0)</f>
        <v>0</v>
      </c>
      <c r="F47" s="52">
        <f>VLOOKUP(B47,'[1]Defi-01-TC &amp; QC'!$C$4:$AF$189,24,0)</f>
        <v>0</v>
      </c>
      <c r="G47" s="52">
        <f>VLOOKUP(B47,'[1]Defi-01-TC &amp; QC'!$C$4:$AF$189,25,0)</f>
        <v>3</v>
      </c>
      <c r="H47" s="52">
        <f>VLOOKUP(B47,'[1]Defi-01-TC &amp; QC'!$C$4:$AF$189,26,0)</f>
        <v>0</v>
      </c>
      <c r="I47" s="52">
        <f>VLOOKUP(B47,'[1]Defi-01-TC &amp; QC'!$C$4:$AF$189,27,0)</f>
        <v>0</v>
      </c>
      <c r="J47" s="52">
        <f>VLOOKUP(B47,'[1]Defi-01-TC &amp; QC'!$C$4:$AF$189,28,0)</f>
        <v>0</v>
      </c>
      <c r="K47" s="52">
        <f>VLOOKUP(B47,'[1]Defi-01-TC &amp; QC'!$C$4:$AF$189,29,0)</f>
        <v>2</v>
      </c>
      <c r="L47" s="52">
        <f>VLOOKUP(B47,'[1]Defi-01-TC &amp; QC'!$C$4:$AF$189,30,0)</f>
        <v>323</v>
      </c>
      <c r="M47" s="74">
        <f t="shared" si="0"/>
        <v>395000</v>
      </c>
    </row>
    <row r="48" spans="1:13" ht="15" customHeight="1">
      <c r="A48" s="50">
        <v>46</v>
      </c>
      <c r="B48" s="73">
        <v>241</v>
      </c>
      <c r="C48" s="9" t="s">
        <v>1192</v>
      </c>
      <c r="D48" s="52">
        <f>VLOOKUP(B48,'[1]Defi-01-TC &amp; QC'!$C$4:$AF$189,22,0)</f>
        <v>0</v>
      </c>
      <c r="E48" s="52">
        <f>VLOOKUP(B48,'[1]Defi-01-TC &amp; QC'!$C$4:$AF$189,23,0)</f>
        <v>0</v>
      </c>
      <c r="F48" s="52">
        <f>VLOOKUP(B48,'[1]Defi-01-TC &amp; QC'!$C$4:$AF$189,24,0)</f>
        <v>0</v>
      </c>
      <c r="G48" s="52">
        <f>VLOOKUP(B48,'[1]Defi-01-TC &amp; QC'!$C$4:$AF$189,25,0)</f>
        <v>0</v>
      </c>
      <c r="H48" s="52">
        <f>VLOOKUP(B48,'[1]Defi-01-TC &amp; QC'!$C$4:$AF$189,26,0)</f>
        <v>0</v>
      </c>
      <c r="I48" s="52">
        <f>VLOOKUP(B48,'[1]Defi-01-TC &amp; QC'!$C$4:$AF$189,27,0)</f>
        <v>0</v>
      </c>
      <c r="J48" s="52">
        <f>VLOOKUP(B48,'[1]Defi-01-TC &amp; QC'!$C$4:$AF$189,28,0)</f>
        <v>0</v>
      </c>
      <c r="K48" s="52">
        <f>VLOOKUP(B48,'[1]Defi-01-TC &amp; QC'!$C$4:$AF$189,29,0)</f>
        <v>0</v>
      </c>
      <c r="L48" s="52">
        <f>VLOOKUP(B48,'[1]Defi-01-TC &amp; QC'!$C$4:$AF$189,30,0)</f>
        <v>1</v>
      </c>
      <c r="M48" s="74">
        <f t="shared" si="0"/>
        <v>1000</v>
      </c>
    </row>
    <row r="49" spans="1:13" ht="15" customHeight="1">
      <c r="A49" s="50">
        <v>47</v>
      </c>
      <c r="B49" s="73">
        <v>243</v>
      </c>
      <c r="C49" s="9" t="s">
        <v>1209</v>
      </c>
      <c r="D49" s="52">
        <f>VLOOKUP(B49,'[1]Defi-01-TC &amp; QC'!$C$4:$AF$189,22,0)</f>
        <v>589</v>
      </c>
      <c r="E49" s="52">
        <f>VLOOKUP(B49,'[1]Defi-01-TC &amp; QC'!$C$4:$AF$189,23,0)</f>
        <v>4</v>
      </c>
      <c r="F49" s="52">
        <f>VLOOKUP(B49,'[1]Defi-01-TC &amp; QC'!$C$4:$AF$189,24,0)</f>
        <v>0</v>
      </c>
      <c r="G49" s="52">
        <f>VLOOKUP(B49,'[1]Defi-01-TC &amp; QC'!$C$4:$AF$189,25,0)</f>
        <v>40</v>
      </c>
      <c r="H49" s="52">
        <f>VLOOKUP(B49,'[1]Defi-01-TC &amp; QC'!$C$4:$AF$189,26,0)</f>
        <v>0</v>
      </c>
      <c r="I49" s="52">
        <f>VLOOKUP(B49,'[1]Defi-01-TC &amp; QC'!$C$4:$AF$189,27,0)</f>
        <v>0</v>
      </c>
      <c r="J49" s="52">
        <f>VLOOKUP(B49,'[1]Defi-01-TC &amp; QC'!$C$4:$AF$189,28,0)</f>
        <v>0</v>
      </c>
      <c r="K49" s="52">
        <f>VLOOKUP(B49,'[1]Defi-01-TC &amp; QC'!$C$4:$AF$189,29,0)</f>
        <v>0</v>
      </c>
      <c r="L49" s="52">
        <f>VLOOKUP(B49,'[1]Defi-01-TC &amp; QC'!$C$4:$AF$189,30,0)</f>
        <v>2659</v>
      </c>
      <c r="M49" s="74">
        <f t="shared" si="0"/>
        <v>3488000</v>
      </c>
    </row>
    <row r="50" spans="1:13" ht="15" customHeight="1">
      <c r="A50" s="50">
        <v>48</v>
      </c>
      <c r="B50" s="73">
        <v>247</v>
      </c>
      <c r="C50" s="9" t="s">
        <v>1288</v>
      </c>
      <c r="D50" s="52">
        <f>VLOOKUP(B50,'[1]Defi-01-TC &amp; QC'!$C$4:$AF$189,22,0)</f>
        <v>60</v>
      </c>
      <c r="E50" s="52">
        <f>VLOOKUP(B50,'[1]Defi-01-TC &amp; QC'!$C$4:$AF$189,23,0)</f>
        <v>0</v>
      </c>
      <c r="F50" s="52">
        <f>VLOOKUP(B50,'[1]Defi-01-TC &amp; QC'!$C$4:$AF$189,24,0)</f>
        <v>0</v>
      </c>
      <c r="G50" s="52">
        <f>VLOOKUP(B50,'[1]Defi-01-TC &amp; QC'!$C$4:$AF$189,25,0)</f>
        <v>0</v>
      </c>
      <c r="H50" s="52">
        <f>VLOOKUP(B50,'[1]Defi-01-TC &amp; QC'!$C$4:$AF$189,26,0)</f>
        <v>2</v>
      </c>
      <c r="I50" s="52">
        <f>VLOOKUP(B50,'[1]Defi-01-TC &amp; QC'!$C$4:$AF$189,27,0)</f>
        <v>0</v>
      </c>
      <c r="J50" s="52">
        <f>VLOOKUP(B50,'[1]Defi-01-TC &amp; QC'!$C$4:$AF$189,28,0)</f>
        <v>0</v>
      </c>
      <c r="K50" s="52">
        <f>VLOOKUP(B50,'[1]Defi-01-TC &amp; QC'!$C$4:$AF$189,29,0)</f>
        <v>0</v>
      </c>
      <c r="L50" s="52">
        <f>VLOOKUP(B50,'[1]Defi-01-TC &amp; QC'!$C$4:$AF$189,30,0)</f>
        <v>118</v>
      </c>
      <c r="M50" s="74">
        <f t="shared" si="0"/>
        <v>278000</v>
      </c>
    </row>
    <row r="51" spans="1:13" ht="15" customHeight="1">
      <c r="A51" s="50">
        <v>49</v>
      </c>
      <c r="B51" s="73">
        <v>250</v>
      </c>
      <c r="C51" s="9" t="s">
        <v>1315</v>
      </c>
      <c r="D51" s="52">
        <f>VLOOKUP(B51,'[1]Defi-01-TC &amp; QC'!$C$4:$AF$189,22,0)</f>
        <v>618</v>
      </c>
      <c r="E51" s="52">
        <f>VLOOKUP(B51,'[1]Defi-01-TC &amp; QC'!$C$4:$AF$189,23,0)</f>
        <v>3</v>
      </c>
      <c r="F51" s="52">
        <f>VLOOKUP(B51,'[1]Defi-01-TC &amp; QC'!$C$4:$AF$189,24,0)</f>
        <v>0</v>
      </c>
      <c r="G51" s="52">
        <f>VLOOKUP(B51,'[1]Defi-01-TC &amp; QC'!$C$4:$AF$189,25,0)</f>
        <v>133</v>
      </c>
      <c r="H51" s="52">
        <f>VLOOKUP(B51,'[1]Defi-01-TC &amp; QC'!$C$4:$AF$189,26,0)</f>
        <v>0</v>
      </c>
      <c r="I51" s="52">
        <f>VLOOKUP(B51,'[1]Defi-01-TC &amp; QC'!$C$4:$AF$189,27,0)</f>
        <v>0</v>
      </c>
      <c r="J51" s="52">
        <f>VLOOKUP(B51,'[1]Defi-01-TC &amp; QC'!$C$4:$AF$189,28,0)</f>
        <v>0</v>
      </c>
      <c r="K51" s="52">
        <f>VLOOKUP(B51,'[1]Defi-01-TC &amp; QC'!$C$4:$AF$189,29,0)</f>
        <v>24</v>
      </c>
      <c r="L51" s="52">
        <f>VLOOKUP(B51,'[1]Defi-01-TC &amp; QC'!$C$4:$AF$189,30,0)</f>
        <v>7623</v>
      </c>
      <c r="M51" s="74">
        <f t="shared" si="0"/>
        <v>8764000</v>
      </c>
    </row>
    <row r="52" spans="1:13" ht="15" customHeight="1">
      <c r="A52" s="50">
        <v>50</v>
      </c>
      <c r="B52" s="73">
        <v>513</v>
      </c>
      <c r="C52" s="9" t="s">
        <v>700</v>
      </c>
      <c r="D52" s="52">
        <f>VLOOKUP(B52,'[1]Defi-01-TC &amp; QC'!$C$4:$AF$189,22,0)</f>
        <v>65</v>
      </c>
      <c r="E52" s="52">
        <f>VLOOKUP(B52,'[1]Defi-01-TC &amp; QC'!$C$4:$AF$189,23,0)</f>
        <v>1</v>
      </c>
      <c r="F52" s="52">
        <f>VLOOKUP(B52,'[1]Defi-01-TC &amp; QC'!$C$4:$AF$189,24,0)</f>
        <v>0</v>
      </c>
      <c r="G52" s="52">
        <f>VLOOKUP(B52,'[1]Defi-01-TC &amp; QC'!$C$4:$AF$189,25,0)</f>
        <v>14</v>
      </c>
      <c r="H52" s="52">
        <f>VLOOKUP(B52,'[1]Defi-01-TC &amp; QC'!$C$4:$AF$189,26,0)</f>
        <v>0</v>
      </c>
      <c r="I52" s="52">
        <f>VLOOKUP(B52,'[1]Defi-01-TC &amp; QC'!$C$4:$AF$189,27,0)</f>
        <v>0</v>
      </c>
      <c r="J52" s="52">
        <f>VLOOKUP(B52,'[1]Defi-01-TC &amp; QC'!$C$4:$AF$189,28,0)</f>
        <v>0</v>
      </c>
      <c r="K52" s="52">
        <f>VLOOKUP(B52,'[1]Defi-01-TC &amp; QC'!$C$4:$AF$189,29,0)</f>
        <v>1</v>
      </c>
      <c r="L52" s="52">
        <f>VLOOKUP(B52,'[1]Defi-01-TC &amp; QC'!$C$4:$AF$189,30,0)</f>
        <v>985</v>
      </c>
      <c r="M52" s="74">
        <f t="shared" si="0"/>
        <v>1124000</v>
      </c>
    </row>
    <row r="53" spans="1:13" ht="15" customHeight="1">
      <c r="A53" s="50">
        <v>51</v>
      </c>
      <c r="B53" s="73">
        <v>514</v>
      </c>
      <c r="C53" s="9" t="s">
        <v>702</v>
      </c>
      <c r="D53" s="52">
        <f>VLOOKUP(B53,'[1]Defi-01-TC &amp; QC'!$C$4:$AF$189,22,0)</f>
        <v>120</v>
      </c>
      <c r="E53" s="52">
        <f>VLOOKUP(B53,'[1]Defi-01-TC &amp; QC'!$C$4:$AF$189,23,0)</f>
        <v>1</v>
      </c>
      <c r="F53" s="52">
        <f>VLOOKUP(B53,'[1]Defi-01-TC &amp; QC'!$C$4:$AF$189,24,0)</f>
        <v>0</v>
      </c>
      <c r="G53" s="52">
        <f>VLOOKUP(B53,'[1]Defi-01-TC &amp; QC'!$C$4:$AF$189,25,0)</f>
        <v>13</v>
      </c>
      <c r="H53" s="52">
        <f>VLOOKUP(B53,'[1]Defi-01-TC &amp; QC'!$C$4:$AF$189,26,0)</f>
        <v>0</v>
      </c>
      <c r="I53" s="52">
        <f>VLOOKUP(B53,'[1]Defi-01-TC &amp; QC'!$C$4:$AF$189,27,0)</f>
        <v>0</v>
      </c>
      <c r="J53" s="52">
        <f>VLOOKUP(B53,'[1]Defi-01-TC &amp; QC'!$C$4:$AF$189,28,0)</f>
        <v>0</v>
      </c>
      <c r="K53" s="52">
        <f>VLOOKUP(B53,'[1]Defi-01-TC &amp; QC'!$C$4:$AF$189,29,0)</f>
        <v>3</v>
      </c>
      <c r="L53" s="52">
        <f>VLOOKUP(B53,'[1]Defi-01-TC &amp; QC'!$C$4:$AF$189,30,0)</f>
        <v>394</v>
      </c>
      <c r="M53" s="74">
        <f t="shared" si="0"/>
        <v>607000</v>
      </c>
    </row>
    <row r="54" spans="1:13" ht="15" customHeight="1">
      <c r="A54" s="50">
        <v>52</v>
      </c>
      <c r="B54" s="73">
        <v>516</v>
      </c>
      <c r="C54" s="9" t="s">
        <v>704</v>
      </c>
      <c r="D54" s="52">
        <f>VLOOKUP(B54,'[1]Defi-01-TC &amp; QC'!$C$4:$AF$189,22,0)</f>
        <v>11</v>
      </c>
      <c r="E54" s="52">
        <f>VLOOKUP(B54,'[1]Defi-01-TC &amp; QC'!$C$4:$AF$189,23,0)</f>
        <v>0</v>
      </c>
      <c r="F54" s="52">
        <f>VLOOKUP(B54,'[1]Defi-01-TC &amp; QC'!$C$4:$AF$189,24,0)</f>
        <v>0</v>
      </c>
      <c r="G54" s="52">
        <f>VLOOKUP(B54,'[1]Defi-01-TC &amp; QC'!$C$4:$AF$189,25,0)</f>
        <v>2</v>
      </c>
      <c r="H54" s="52">
        <f>VLOOKUP(B54,'[1]Defi-01-TC &amp; QC'!$C$4:$AF$189,26,0)</f>
        <v>0</v>
      </c>
      <c r="I54" s="52">
        <f>VLOOKUP(B54,'[1]Defi-01-TC &amp; QC'!$C$4:$AF$189,27,0)</f>
        <v>0</v>
      </c>
      <c r="J54" s="52">
        <f>VLOOKUP(B54,'[1]Defi-01-TC &amp; QC'!$C$4:$AF$189,28,0)</f>
        <v>0</v>
      </c>
      <c r="K54" s="52">
        <f>VLOOKUP(B54,'[1]Defi-01-TC &amp; QC'!$C$4:$AF$189,29,0)</f>
        <v>0</v>
      </c>
      <c r="L54" s="52">
        <f>VLOOKUP(B54,'[1]Defi-01-TC &amp; QC'!$C$4:$AF$189,30,0)</f>
        <v>93</v>
      </c>
      <c r="M54" s="74">
        <f t="shared" si="0"/>
        <v>106000</v>
      </c>
    </row>
    <row r="55" spans="1:13" ht="15" customHeight="1">
      <c r="A55" s="50">
        <v>53</v>
      </c>
      <c r="B55" s="73">
        <v>518</v>
      </c>
      <c r="C55" s="9" t="s">
        <v>1341</v>
      </c>
      <c r="D55" s="52">
        <f>VLOOKUP(B55,'[1]Defi-01-TC &amp; QC'!$C$4:$AF$189,22,0)</f>
        <v>0</v>
      </c>
      <c r="E55" s="52">
        <f>VLOOKUP(B55,'[1]Defi-01-TC &amp; QC'!$C$4:$AF$189,23,0)</f>
        <v>0</v>
      </c>
      <c r="F55" s="52">
        <f>VLOOKUP(B55,'[1]Defi-01-TC &amp; QC'!$C$4:$AF$189,24,0)</f>
        <v>0</v>
      </c>
      <c r="G55" s="52">
        <f>VLOOKUP(B55,'[1]Defi-01-TC &amp; QC'!$C$4:$AF$189,25,0)</f>
        <v>0</v>
      </c>
      <c r="H55" s="52">
        <f>VLOOKUP(B55,'[1]Defi-01-TC &amp; QC'!$C$4:$AF$189,26,0)</f>
        <v>0</v>
      </c>
      <c r="I55" s="52">
        <f>VLOOKUP(B55,'[1]Defi-01-TC &amp; QC'!$C$4:$AF$189,27,0)</f>
        <v>0</v>
      </c>
      <c r="J55" s="52">
        <f>VLOOKUP(B55,'[1]Defi-01-TC &amp; QC'!$C$4:$AF$189,28,0)</f>
        <v>0</v>
      </c>
      <c r="K55" s="52">
        <f>VLOOKUP(B55,'[1]Defi-01-TC &amp; QC'!$C$4:$AF$189,29,0)</f>
        <v>0</v>
      </c>
      <c r="L55" s="52">
        <f>VLOOKUP(B55,'[1]Defi-01-TC &amp; QC'!$C$4:$AF$189,30,0)</f>
        <v>0</v>
      </c>
      <c r="M55" s="74">
        <f t="shared" si="0"/>
        <v>0</v>
      </c>
    </row>
    <row r="56" spans="1:13" ht="15" customHeight="1">
      <c r="A56" s="50">
        <v>54</v>
      </c>
      <c r="B56" s="73">
        <v>519</v>
      </c>
      <c r="C56" s="9" t="s">
        <v>706</v>
      </c>
      <c r="D56" s="52">
        <f>VLOOKUP(B56,'[1]Defi-01-TC &amp; QC'!$C$4:$AF$189,22,0)</f>
        <v>13</v>
      </c>
      <c r="E56" s="52">
        <f>VLOOKUP(B56,'[1]Defi-01-TC &amp; QC'!$C$4:$AF$189,23,0)</f>
        <v>0</v>
      </c>
      <c r="F56" s="52">
        <f>VLOOKUP(B56,'[1]Defi-01-TC &amp; QC'!$C$4:$AF$189,24,0)</f>
        <v>0</v>
      </c>
      <c r="G56" s="52">
        <f>VLOOKUP(B56,'[1]Defi-01-TC &amp; QC'!$C$4:$AF$189,25,0)</f>
        <v>3</v>
      </c>
      <c r="H56" s="52">
        <f>VLOOKUP(B56,'[1]Defi-01-TC &amp; QC'!$C$4:$AF$189,26,0)</f>
        <v>0</v>
      </c>
      <c r="I56" s="52">
        <f>VLOOKUP(B56,'[1]Defi-01-TC &amp; QC'!$C$4:$AF$189,27,0)</f>
        <v>0</v>
      </c>
      <c r="J56" s="52">
        <f>VLOOKUP(B56,'[1]Defi-01-TC &amp; QC'!$C$4:$AF$189,28,0)</f>
        <v>0</v>
      </c>
      <c r="K56" s="52">
        <f>VLOOKUP(B56,'[1]Defi-01-TC &amp; QC'!$C$4:$AF$189,29,0)</f>
        <v>0</v>
      </c>
      <c r="L56" s="52">
        <f>VLOOKUP(B56,'[1]Defi-01-TC &amp; QC'!$C$4:$AF$189,30,0)</f>
        <v>141</v>
      </c>
      <c r="M56" s="74">
        <f t="shared" si="0"/>
        <v>157000</v>
      </c>
    </row>
    <row r="57" spans="1:13" ht="15" customHeight="1">
      <c r="A57" s="50">
        <v>55</v>
      </c>
      <c r="B57" s="73">
        <v>604</v>
      </c>
      <c r="C57" s="9" t="s">
        <v>708</v>
      </c>
      <c r="D57" s="52">
        <f>VLOOKUP(B57,'[1]Defi-01-TC &amp; QC'!$C$4:$AF$189,22,0)</f>
        <v>96</v>
      </c>
      <c r="E57" s="52">
        <f>VLOOKUP(B57,'[1]Defi-01-TC &amp; QC'!$C$4:$AF$189,23,0)</f>
        <v>1</v>
      </c>
      <c r="F57" s="52">
        <f>VLOOKUP(B57,'[1]Defi-01-TC &amp; QC'!$C$4:$AF$189,24,0)</f>
        <v>0</v>
      </c>
      <c r="G57" s="52">
        <f>VLOOKUP(B57,'[1]Defi-01-TC &amp; QC'!$C$4:$AF$189,25,0)</f>
        <v>9</v>
      </c>
      <c r="H57" s="52">
        <f>VLOOKUP(B57,'[1]Defi-01-TC &amp; QC'!$C$4:$AF$189,26,0)</f>
        <v>0</v>
      </c>
      <c r="I57" s="52">
        <f>VLOOKUP(B57,'[1]Defi-01-TC &amp; QC'!$C$4:$AF$189,27,0)</f>
        <v>0</v>
      </c>
      <c r="J57" s="52">
        <f>VLOOKUP(B57,'[1]Defi-01-TC &amp; QC'!$C$4:$AF$189,28,0)</f>
        <v>0</v>
      </c>
      <c r="K57" s="52">
        <f>VLOOKUP(B57,'[1]Defi-01-TC &amp; QC'!$C$4:$AF$189,29,0)</f>
        <v>2</v>
      </c>
      <c r="L57" s="52">
        <f>VLOOKUP(B57,'[1]Defi-01-TC &amp; QC'!$C$4:$AF$189,30,0)</f>
        <v>971</v>
      </c>
      <c r="M57" s="74">
        <f t="shared" si="0"/>
        <v>1146000</v>
      </c>
    </row>
    <row r="58" spans="1:13" ht="15" customHeight="1">
      <c r="A58" s="50">
        <v>56</v>
      </c>
      <c r="B58" s="73">
        <v>620</v>
      </c>
      <c r="C58" s="9" t="s">
        <v>710</v>
      </c>
      <c r="D58" s="52">
        <f>VLOOKUP(B58,'[1]Defi-01-TC &amp; QC'!$C$4:$AF$189,22,0)</f>
        <v>307</v>
      </c>
      <c r="E58" s="52">
        <f>VLOOKUP(B58,'[1]Defi-01-TC &amp; QC'!$C$4:$AF$189,23,0)</f>
        <v>2</v>
      </c>
      <c r="F58" s="52">
        <f>VLOOKUP(B58,'[1]Defi-01-TC &amp; QC'!$C$4:$AF$189,24,0)</f>
        <v>1</v>
      </c>
      <c r="G58" s="52">
        <f>VLOOKUP(B58,'[1]Defi-01-TC &amp; QC'!$C$4:$AF$189,25,0)</f>
        <v>22</v>
      </c>
      <c r="H58" s="52">
        <f>VLOOKUP(B58,'[1]Defi-01-TC &amp; QC'!$C$4:$AF$189,26,0)</f>
        <v>0</v>
      </c>
      <c r="I58" s="52">
        <f>VLOOKUP(B58,'[1]Defi-01-TC &amp; QC'!$C$4:$AF$189,27,0)</f>
        <v>0</v>
      </c>
      <c r="J58" s="52">
        <f>VLOOKUP(B58,'[1]Defi-01-TC &amp; QC'!$C$4:$AF$189,28,0)</f>
        <v>0</v>
      </c>
      <c r="K58" s="52">
        <f>VLOOKUP(B58,'[1]Defi-01-TC &amp; QC'!$C$4:$AF$189,29,0)</f>
        <v>8</v>
      </c>
      <c r="L58" s="52">
        <f>VLOOKUP(B58,'[1]Defi-01-TC &amp; QC'!$C$4:$AF$189,30,0)</f>
        <v>2094</v>
      </c>
      <c r="M58" s="74">
        <f t="shared" si="0"/>
        <v>2604000</v>
      </c>
    </row>
    <row r="59" spans="1:13" ht="15" customHeight="1">
      <c r="A59" s="50">
        <v>57</v>
      </c>
      <c r="B59" s="73">
        <v>623</v>
      </c>
      <c r="C59" s="9" t="s">
        <v>712</v>
      </c>
      <c r="D59" s="52">
        <f>VLOOKUP(B59,'[1]Defi-01-TC &amp; QC'!$C$4:$AF$189,22,0)</f>
        <v>96</v>
      </c>
      <c r="E59" s="52">
        <f>VLOOKUP(B59,'[1]Defi-01-TC &amp; QC'!$C$4:$AF$189,23,0)</f>
        <v>0</v>
      </c>
      <c r="F59" s="52">
        <f>VLOOKUP(B59,'[1]Defi-01-TC &amp; QC'!$C$4:$AF$189,24,0)</f>
        <v>0</v>
      </c>
      <c r="G59" s="52">
        <f>VLOOKUP(B59,'[1]Defi-01-TC &amp; QC'!$C$4:$AF$189,25,0)</f>
        <v>9</v>
      </c>
      <c r="H59" s="52">
        <f>VLOOKUP(B59,'[1]Defi-01-TC &amp; QC'!$C$4:$AF$189,26,0)</f>
        <v>0</v>
      </c>
      <c r="I59" s="52">
        <f>VLOOKUP(B59,'[1]Defi-01-TC &amp; QC'!$C$4:$AF$189,27,0)</f>
        <v>0</v>
      </c>
      <c r="J59" s="52">
        <f>VLOOKUP(B59,'[1]Defi-01-TC &amp; QC'!$C$4:$AF$189,28,0)</f>
        <v>0</v>
      </c>
      <c r="K59" s="52">
        <f>VLOOKUP(B59,'[1]Defi-01-TC &amp; QC'!$C$4:$AF$189,29,0)</f>
        <v>1</v>
      </c>
      <c r="L59" s="52">
        <f>VLOOKUP(B59,'[1]Defi-01-TC &amp; QC'!$C$4:$AF$189,30,0)</f>
        <v>913</v>
      </c>
      <c r="M59" s="74">
        <f t="shared" si="0"/>
        <v>1028000</v>
      </c>
    </row>
    <row r="60" spans="1:13" ht="15" customHeight="1">
      <c r="A60" s="50">
        <v>58</v>
      </c>
      <c r="B60" s="73">
        <v>628</v>
      </c>
      <c r="C60" s="9" t="s">
        <v>714</v>
      </c>
      <c r="D60" s="52">
        <f>VLOOKUP(B60,'[1]Defi-01-TC &amp; QC'!$C$4:$AF$189,22,0)</f>
        <v>105</v>
      </c>
      <c r="E60" s="52">
        <f>VLOOKUP(B60,'[1]Defi-01-TC &amp; QC'!$C$4:$AF$189,23,0)</f>
        <v>0</v>
      </c>
      <c r="F60" s="52">
        <f>VLOOKUP(B60,'[1]Defi-01-TC &amp; QC'!$C$4:$AF$189,24,0)</f>
        <v>0</v>
      </c>
      <c r="G60" s="52">
        <f>VLOOKUP(B60,'[1]Defi-01-TC &amp; QC'!$C$4:$AF$189,25,0)</f>
        <v>17</v>
      </c>
      <c r="H60" s="52">
        <f>VLOOKUP(B60,'[1]Defi-01-TC &amp; QC'!$C$4:$AF$189,26,0)</f>
        <v>0</v>
      </c>
      <c r="I60" s="52">
        <f>VLOOKUP(B60,'[1]Defi-01-TC &amp; QC'!$C$4:$AF$189,27,0)</f>
        <v>0</v>
      </c>
      <c r="J60" s="52">
        <f>VLOOKUP(B60,'[1]Defi-01-TC &amp; QC'!$C$4:$AF$189,28,0)</f>
        <v>0</v>
      </c>
      <c r="K60" s="52">
        <f>VLOOKUP(B60,'[1]Defi-01-TC &amp; QC'!$C$4:$AF$189,29,0)</f>
        <v>2</v>
      </c>
      <c r="L60" s="52">
        <f>VLOOKUP(B60,'[1]Defi-01-TC &amp; QC'!$C$4:$AF$189,30,0)</f>
        <v>1708</v>
      </c>
      <c r="M60" s="74">
        <f t="shared" si="0"/>
        <v>1850000</v>
      </c>
    </row>
    <row r="61" spans="1:13" ht="15" customHeight="1">
      <c r="A61" s="50">
        <v>59</v>
      </c>
      <c r="B61" s="73">
        <v>629</v>
      </c>
      <c r="C61" s="9" t="s">
        <v>716</v>
      </c>
      <c r="D61" s="52">
        <f>VLOOKUP(B61,'[1]Defi-01-TC &amp; QC'!$C$4:$AF$189,22,0)</f>
        <v>17</v>
      </c>
      <c r="E61" s="52">
        <f>VLOOKUP(B61,'[1]Defi-01-TC &amp; QC'!$C$4:$AF$189,23,0)</f>
        <v>0</v>
      </c>
      <c r="F61" s="52">
        <f>VLOOKUP(B61,'[1]Defi-01-TC &amp; QC'!$C$4:$AF$189,24,0)</f>
        <v>0</v>
      </c>
      <c r="G61" s="52">
        <f>VLOOKUP(B61,'[1]Defi-01-TC &amp; QC'!$C$4:$AF$189,25,0)</f>
        <v>4</v>
      </c>
      <c r="H61" s="52">
        <f>VLOOKUP(B61,'[1]Defi-01-TC &amp; QC'!$C$4:$AF$189,26,0)</f>
        <v>0</v>
      </c>
      <c r="I61" s="52">
        <f>VLOOKUP(B61,'[1]Defi-01-TC &amp; QC'!$C$4:$AF$189,27,0)</f>
        <v>0</v>
      </c>
      <c r="J61" s="52">
        <f>VLOOKUP(B61,'[1]Defi-01-TC &amp; QC'!$C$4:$AF$189,28,0)</f>
        <v>0</v>
      </c>
      <c r="K61" s="52">
        <f>VLOOKUP(B61,'[1]Defi-01-TC &amp; QC'!$C$4:$AF$189,29,0)</f>
        <v>0</v>
      </c>
      <c r="L61" s="52">
        <f>VLOOKUP(B61,'[1]Defi-01-TC &amp; QC'!$C$4:$AF$189,30,0)</f>
        <v>201</v>
      </c>
      <c r="M61" s="74">
        <f t="shared" si="0"/>
        <v>222000</v>
      </c>
    </row>
    <row r="62" spans="1:13" ht="15" customHeight="1">
      <c r="A62" s="50">
        <v>60</v>
      </c>
      <c r="B62" s="73">
        <v>630</v>
      </c>
      <c r="C62" s="9" t="s">
        <v>717</v>
      </c>
      <c r="D62" s="52">
        <f>VLOOKUP(B62,'[1]Defi-01-TC &amp; QC'!$C$4:$AF$189,22,0)</f>
        <v>10</v>
      </c>
      <c r="E62" s="52">
        <f>VLOOKUP(B62,'[1]Defi-01-TC &amp; QC'!$C$4:$AF$189,23,0)</f>
        <v>1</v>
      </c>
      <c r="F62" s="52">
        <f>VLOOKUP(B62,'[1]Defi-01-TC &amp; QC'!$C$4:$AF$189,24,0)</f>
        <v>0</v>
      </c>
      <c r="G62" s="52">
        <f>VLOOKUP(B62,'[1]Defi-01-TC &amp; QC'!$C$4:$AF$189,25,0)</f>
        <v>0</v>
      </c>
      <c r="H62" s="52">
        <f>VLOOKUP(B62,'[1]Defi-01-TC &amp; QC'!$C$4:$AF$189,26,0)</f>
        <v>0</v>
      </c>
      <c r="I62" s="52">
        <f>VLOOKUP(B62,'[1]Defi-01-TC &amp; QC'!$C$4:$AF$189,27,0)</f>
        <v>0</v>
      </c>
      <c r="J62" s="52">
        <f>VLOOKUP(B62,'[1]Defi-01-TC &amp; QC'!$C$4:$AF$189,28,0)</f>
        <v>0</v>
      </c>
      <c r="K62" s="52">
        <f>VLOOKUP(B62,'[1]Defi-01-TC &amp; QC'!$C$4:$AF$189,29,0)</f>
        <v>2</v>
      </c>
      <c r="L62" s="52">
        <f>VLOOKUP(B62,'[1]Defi-01-TC &amp; QC'!$C$4:$AF$189,30,0)</f>
        <v>101</v>
      </c>
      <c r="M62" s="74">
        <f t="shared" si="0"/>
        <v>181000</v>
      </c>
    </row>
    <row r="63" spans="1:13" ht="15" customHeight="1">
      <c r="A63" s="50">
        <v>61</v>
      </c>
      <c r="B63" s="73">
        <v>631</v>
      </c>
      <c r="C63" s="9" t="s">
        <v>1175</v>
      </c>
      <c r="D63" s="52">
        <f>VLOOKUP(B63,'[1]Defi-01-TC &amp; QC'!$C$4:$AF$189,22,0)</f>
        <v>3</v>
      </c>
      <c r="E63" s="52">
        <f>VLOOKUP(B63,'[1]Defi-01-TC &amp; QC'!$C$4:$AF$189,23,0)</f>
        <v>0</v>
      </c>
      <c r="F63" s="52">
        <f>VLOOKUP(B63,'[1]Defi-01-TC &amp; QC'!$C$4:$AF$189,24,0)</f>
        <v>1</v>
      </c>
      <c r="G63" s="52">
        <f>VLOOKUP(B63,'[1]Defi-01-TC &amp; QC'!$C$4:$AF$189,25,0)</f>
        <v>1</v>
      </c>
      <c r="H63" s="52">
        <f>VLOOKUP(B63,'[1]Defi-01-TC &amp; QC'!$C$4:$AF$189,26,0)</f>
        <v>0</v>
      </c>
      <c r="I63" s="52">
        <f>VLOOKUP(B63,'[1]Defi-01-TC &amp; QC'!$C$4:$AF$189,27,0)</f>
        <v>0</v>
      </c>
      <c r="J63" s="52">
        <f>VLOOKUP(B63,'[1]Defi-01-TC &amp; QC'!$C$4:$AF$189,28,0)</f>
        <v>0</v>
      </c>
      <c r="K63" s="52">
        <f>VLOOKUP(B63,'[1]Defi-01-TC &amp; QC'!$C$4:$AF$189,29,0)</f>
        <v>0</v>
      </c>
      <c r="L63" s="52">
        <f>VLOOKUP(B63,'[1]Defi-01-TC &amp; QC'!$C$4:$AF$189,30,0)</f>
        <v>28</v>
      </c>
      <c r="M63" s="74">
        <f t="shared" si="0"/>
        <v>33000</v>
      </c>
    </row>
    <row r="64" spans="1:13" ht="15" customHeight="1">
      <c r="A64" s="50">
        <v>62</v>
      </c>
      <c r="B64" s="73">
        <v>632</v>
      </c>
      <c r="C64" s="9" t="s">
        <v>718</v>
      </c>
      <c r="D64" s="52">
        <f>VLOOKUP(B64,'[1]Defi-01-TC &amp; QC'!$C$4:$AF$189,22,0)</f>
        <v>56</v>
      </c>
      <c r="E64" s="52">
        <f>VLOOKUP(B64,'[1]Defi-01-TC &amp; QC'!$C$4:$AF$189,23,0)</f>
        <v>1</v>
      </c>
      <c r="F64" s="52">
        <f>VLOOKUP(B64,'[1]Defi-01-TC &amp; QC'!$C$4:$AF$189,24,0)</f>
        <v>0</v>
      </c>
      <c r="G64" s="52">
        <f>VLOOKUP(B64,'[1]Defi-01-TC &amp; QC'!$C$4:$AF$189,25,0)</f>
        <v>8</v>
      </c>
      <c r="H64" s="52">
        <f>VLOOKUP(B64,'[1]Defi-01-TC &amp; QC'!$C$4:$AF$189,26,0)</f>
        <v>0</v>
      </c>
      <c r="I64" s="52">
        <f>VLOOKUP(B64,'[1]Defi-01-TC &amp; QC'!$C$4:$AF$189,27,0)</f>
        <v>0</v>
      </c>
      <c r="J64" s="52">
        <f>VLOOKUP(B64,'[1]Defi-01-TC &amp; QC'!$C$4:$AF$189,28,0)</f>
        <v>0</v>
      </c>
      <c r="K64" s="52">
        <f>VLOOKUP(B64,'[1]Defi-01-TC &amp; QC'!$C$4:$AF$189,29,0)</f>
        <v>1</v>
      </c>
      <c r="L64" s="52">
        <f>VLOOKUP(B64,'[1]Defi-01-TC &amp; QC'!$C$4:$AF$189,30,0)</f>
        <v>607</v>
      </c>
      <c r="M64" s="74">
        <f t="shared" si="0"/>
        <v>731000</v>
      </c>
    </row>
    <row r="65" spans="1:13" ht="15" customHeight="1">
      <c r="A65" s="50">
        <v>63</v>
      </c>
      <c r="B65" s="73">
        <v>633</v>
      </c>
      <c r="C65" s="9" t="s">
        <v>720</v>
      </c>
      <c r="D65" s="52">
        <f>VLOOKUP(B65,'[1]Defi-01-TC &amp; QC'!$C$4:$AF$189,22,0)</f>
        <v>24</v>
      </c>
      <c r="E65" s="52">
        <f>VLOOKUP(B65,'[1]Defi-01-TC &amp; QC'!$C$4:$AF$189,23,0)</f>
        <v>0</v>
      </c>
      <c r="F65" s="52">
        <f>VLOOKUP(B65,'[1]Defi-01-TC &amp; QC'!$C$4:$AF$189,24,0)</f>
        <v>0</v>
      </c>
      <c r="G65" s="52">
        <f>VLOOKUP(B65,'[1]Defi-01-TC &amp; QC'!$C$4:$AF$189,25,0)</f>
        <v>2</v>
      </c>
      <c r="H65" s="52">
        <f>VLOOKUP(B65,'[1]Defi-01-TC &amp; QC'!$C$4:$AF$189,26,0)</f>
        <v>0</v>
      </c>
      <c r="I65" s="52">
        <f>VLOOKUP(B65,'[1]Defi-01-TC &amp; QC'!$C$4:$AF$189,27,0)</f>
        <v>0</v>
      </c>
      <c r="J65" s="52">
        <f>VLOOKUP(B65,'[1]Defi-01-TC &amp; QC'!$C$4:$AF$189,28,0)</f>
        <v>0</v>
      </c>
      <c r="K65" s="52">
        <f>VLOOKUP(B65,'[1]Defi-01-TC &amp; QC'!$C$4:$AF$189,29,0)</f>
        <v>0</v>
      </c>
      <c r="L65" s="52">
        <f>VLOOKUP(B65,'[1]Defi-01-TC &amp; QC'!$C$4:$AF$189,30,0)</f>
        <v>184</v>
      </c>
      <c r="M65" s="74">
        <f t="shared" si="0"/>
        <v>210000</v>
      </c>
    </row>
    <row r="66" spans="1:13" ht="15" customHeight="1">
      <c r="A66" s="50">
        <v>64</v>
      </c>
      <c r="B66" s="73">
        <v>634</v>
      </c>
      <c r="C66" s="9" t="s">
        <v>722</v>
      </c>
      <c r="D66" s="52">
        <f>VLOOKUP(B66,'[1]Defi-01-TC &amp; QC'!$C$4:$AF$189,22,0)</f>
        <v>41</v>
      </c>
      <c r="E66" s="52">
        <f>VLOOKUP(B66,'[1]Defi-01-TC &amp; QC'!$C$4:$AF$189,23,0)</f>
        <v>0</v>
      </c>
      <c r="F66" s="52">
        <f>VLOOKUP(B66,'[1]Defi-01-TC &amp; QC'!$C$4:$AF$189,24,0)</f>
        <v>0</v>
      </c>
      <c r="G66" s="52">
        <f>VLOOKUP(B66,'[1]Defi-01-TC &amp; QC'!$C$4:$AF$189,25,0)</f>
        <v>7</v>
      </c>
      <c r="H66" s="52">
        <f>VLOOKUP(B66,'[1]Defi-01-TC &amp; QC'!$C$4:$AF$189,26,0)</f>
        <v>0</v>
      </c>
      <c r="I66" s="52">
        <f>VLOOKUP(B66,'[1]Defi-01-TC &amp; QC'!$C$4:$AF$189,27,0)</f>
        <v>0</v>
      </c>
      <c r="J66" s="52">
        <f>VLOOKUP(B66,'[1]Defi-01-TC &amp; QC'!$C$4:$AF$189,28,0)</f>
        <v>0</v>
      </c>
      <c r="K66" s="52">
        <f>VLOOKUP(B66,'[1]Defi-01-TC &amp; QC'!$C$4:$AF$189,29,0)</f>
        <v>2</v>
      </c>
      <c r="L66" s="52">
        <f>VLOOKUP(B66,'[1]Defi-01-TC &amp; QC'!$C$4:$AF$189,30,0)</f>
        <v>439</v>
      </c>
      <c r="M66" s="74">
        <f t="shared" si="0"/>
        <v>507000</v>
      </c>
    </row>
    <row r="67" spans="1:13" ht="15" customHeight="1">
      <c r="A67" s="50">
        <v>65</v>
      </c>
      <c r="B67" s="73">
        <v>635</v>
      </c>
      <c r="C67" s="9" t="s">
        <v>723</v>
      </c>
      <c r="D67" s="52">
        <f>VLOOKUP(B67,'[1]Defi-01-TC &amp; QC'!$C$4:$AF$189,22,0)</f>
        <v>196</v>
      </c>
      <c r="E67" s="52">
        <f>VLOOKUP(B67,'[1]Defi-01-TC &amp; QC'!$C$4:$AF$189,23,0)</f>
        <v>0</v>
      </c>
      <c r="F67" s="52">
        <f>VLOOKUP(B67,'[1]Defi-01-TC &amp; QC'!$C$4:$AF$189,24,0)</f>
        <v>0</v>
      </c>
      <c r="G67" s="52">
        <f>VLOOKUP(B67,'[1]Defi-01-TC &amp; QC'!$C$4:$AF$189,25,0)</f>
        <v>7</v>
      </c>
      <c r="H67" s="52">
        <f>VLOOKUP(B67,'[1]Defi-01-TC &amp; QC'!$C$4:$AF$189,26,0)</f>
        <v>0</v>
      </c>
      <c r="I67" s="52">
        <f>VLOOKUP(B67,'[1]Defi-01-TC &amp; QC'!$C$4:$AF$189,27,0)</f>
        <v>0</v>
      </c>
      <c r="J67" s="52">
        <f>VLOOKUP(B67,'[1]Defi-01-TC &amp; QC'!$C$4:$AF$189,28,0)</f>
        <v>0</v>
      </c>
      <c r="K67" s="52">
        <f>VLOOKUP(B67,'[1]Defi-01-TC &amp; QC'!$C$4:$AF$189,29,0)</f>
        <v>5</v>
      </c>
      <c r="L67" s="52">
        <f>VLOOKUP(B67,'[1]Defi-01-TC &amp; QC'!$C$4:$AF$189,30,0)</f>
        <v>3286</v>
      </c>
      <c r="M67" s="74">
        <f t="shared" ref="M67:M130" si="1">1000*(D67+F67+G67+I67+L67)+10000*(K67)+50000*(E67+H67+J67)</f>
        <v>3539000</v>
      </c>
    </row>
    <row r="68" spans="1:13" ht="15" customHeight="1">
      <c r="A68" s="50">
        <v>66</v>
      </c>
      <c r="B68" s="73">
        <v>636</v>
      </c>
      <c r="C68" s="9" t="s">
        <v>724</v>
      </c>
      <c r="D68" s="52">
        <f>VLOOKUP(B68,'[1]Defi-01-TC &amp; QC'!$C$4:$AF$189,22,0)</f>
        <v>349</v>
      </c>
      <c r="E68" s="52">
        <f>VLOOKUP(B68,'[1]Defi-01-TC &amp; QC'!$C$4:$AF$189,23,0)</f>
        <v>0</v>
      </c>
      <c r="F68" s="52">
        <f>VLOOKUP(B68,'[1]Defi-01-TC &amp; QC'!$C$4:$AF$189,24,0)</f>
        <v>0</v>
      </c>
      <c r="G68" s="52">
        <f>VLOOKUP(B68,'[1]Defi-01-TC &amp; QC'!$C$4:$AF$189,25,0)</f>
        <v>5</v>
      </c>
      <c r="H68" s="52">
        <f>VLOOKUP(B68,'[1]Defi-01-TC &amp; QC'!$C$4:$AF$189,26,0)</f>
        <v>0</v>
      </c>
      <c r="I68" s="52">
        <f>VLOOKUP(B68,'[1]Defi-01-TC &amp; QC'!$C$4:$AF$189,27,0)</f>
        <v>0</v>
      </c>
      <c r="J68" s="52">
        <f>VLOOKUP(B68,'[1]Defi-01-TC &amp; QC'!$C$4:$AF$189,28,0)</f>
        <v>0</v>
      </c>
      <c r="K68" s="52">
        <f>VLOOKUP(B68,'[1]Defi-01-TC &amp; QC'!$C$4:$AF$189,29,0)</f>
        <v>8</v>
      </c>
      <c r="L68" s="52">
        <f>VLOOKUP(B68,'[1]Defi-01-TC &amp; QC'!$C$4:$AF$189,30,0)</f>
        <v>4705</v>
      </c>
      <c r="M68" s="74">
        <f t="shared" si="1"/>
        <v>5139000</v>
      </c>
    </row>
    <row r="69" spans="1:13" ht="15" customHeight="1">
      <c r="A69" s="50">
        <v>67</v>
      </c>
      <c r="B69" s="73">
        <v>637</v>
      </c>
      <c r="C69" s="9" t="s">
        <v>726</v>
      </c>
      <c r="D69" s="52">
        <f>VLOOKUP(B69,'[1]Defi-01-TC &amp; QC'!$C$4:$AF$189,22,0)</f>
        <v>24</v>
      </c>
      <c r="E69" s="52">
        <f>VLOOKUP(B69,'[1]Defi-01-TC &amp; QC'!$C$4:$AF$189,23,0)</f>
        <v>1</v>
      </c>
      <c r="F69" s="52">
        <f>VLOOKUP(B69,'[1]Defi-01-TC &amp; QC'!$C$4:$AF$189,24,0)</f>
        <v>0</v>
      </c>
      <c r="G69" s="52">
        <f>VLOOKUP(B69,'[1]Defi-01-TC &amp; QC'!$C$4:$AF$189,25,0)</f>
        <v>2</v>
      </c>
      <c r="H69" s="52">
        <f>VLOOKUP(B69,'[1]Defi-01-TC &amp; QC'!$C$4:$AF$189,26,0)</f>
        <v>0</v>
      </c>
      <c r="I69" s="52">
        <f>VLOOKUP(B69,'[1]Defi-01-TC &amp; QC'!$C$4:$AF$189,27,0)</f>
        <v>0</v>
      </c>
      <c r="J69" s="52">
        <f>VLOOKUP(B69,'[1]Defi-01-TC &amp; QC'!$C$4:$AF$189,28,0)</f>
        <v>0</v>
      </c>
      <c r="K69" s="52">
        <f>VLOOKUP(B69,'[1]Defi-01-TC &amp; QC'!$C$4:$AF$189,29,0)</f>
        <v>2</v>
      </c>
      <c r="L69" s="52">
        <f>VLOOKUP(B69,'[1]Defi-01-TC &amp; QC'!$C$4:$AF$189,30,0)</f>
        <v>268</v>
      </c>
      <c r="M69" s="74">
        <f t="shared" si="1"/>
        <v>364000</v>
      </c>
    </row>
    <row r="70" spans="1:13" ht="15" customHeight="1">
      <c r="A70" s="50">
        <v>68</v>
      </c>
      <c r="B70" s="73">
        <v>638</v>
      </c>
      <c r="C70" s="9" t="s">
        <v>727</v>
      </c>
      <c r="D70" s="52">
        <f>VLOOKUP(B70,'[1]Defi-01-TC &amp; QC'!$C$4:$AF$189,22,0)</f>
        <v>222</v>
      </c>
      <c r="E70" s="52">
        <f>VLOOKUP(B70,'[1]Defi-01-TC &amp; QC'!$C$4:$AF$189,23,0)</f>
        <v>0</v>
      </c>
      <c r="F70" s="52">
        <f>VLOOKUP(B70,'[1]Defi-01-TC &amp; QC'!$C$4:$AF$189,24,0)</f>
        <v>0</v>
      </c>
      <c r="G70" s="52">
        <f>VLOOKUP(B70,'[1]Defi-01-TC &amp; QC'!$C$4:$AF$189,25,0)</f>
        <v>34</v>
      </c>
      <c r="H70" s="52">
        <f>VLOOKUP(B70,'[1]Defi-01-TC &amp; QC'!$C$4:$AF$189,26,0)</f>
        <v>0</v>
      </c>
      <c r="I70" s="52">
        <f>VLOOKUP(B70,'[1]Defi-01-TC &amp; QC'!$C$4:$AF$189,27,0)</f>
        <v>0</v>
      </c>
      <c r="J70" s="52">
        <f>VLOOKUP(B70,'[1]Defi-01-TC &amp; QC'!$C$4:$AF$189,28,0)</f>
        <v>1</v>
      </c>
      <c r="K70" s="52">
        <f>VLOOKUP(B70,'[1]Defi-01-TC &amp; QC'!$C$4:$AF$189,29,0)</f>
        <v>9</v>
      </c>
      <c r="L70" s="52">
        <f>VLOOKUP(B70,'[1]Defi-01-TC &amp; QC'!$C$4:$AF$189,30,0)</f>
        <v>4585</v>
      </c>
      <c r="M70" s="74">
        <f t="shared" si="1"/>
        <v>4981000</v>
      </c>
    </row>
    <row r="71" spans="1:13" ht="15" customHeight="1">
      <c r="A71" s="50">
        <v>69</v>
      </c>
      <c r="B71" s="73">
        <v>639</v>
      </c>
      <c r="C71" s="9" t="s">
        <v>729</v>
      </c>
      <c r="D71" s="52">
        <f>VLOOKUP(B71,'[1]Defi-01-TC &amp; QC'!$C$4:$AF$189,22,0)</f>
        <v>49</v>
      </c>
      <c r="E71" s="52">
        <f>VLOOKUP(B71,'[1]Defi-01-TC &amp; QC'!$C$4:$AF$189,23,0)</f>
        <v>0</v>
      </c>
      <c r="F71" s="52">
        <f>VLOOKUP(B71,'[1]Defi-01-TC &amp; QC'!$C$4:$AF$189,24,0)</f>
        <v>0</v>
      </c>
      <c r="G71" s="52">
        <f>VLOOKUP(B71,'[1]Defi-01-TC &amp; QC'!$C$4:$AF$189,25,0)</f>
        <v>5</v>
      </c>
      <c r="H71" s="52">
        <f>VLOOKUP(B71,'[1]Defi-01-TC &amp; QC'!$C$4:$AF$189,26,0)</f>
        <v>0</v>
      </c>
      <c r="I71" s="52">
        <f>VLOOKUP(B71,'[1]Defi-01-TC &amp; QC'!$C$4:$AF$189,27,0)</f>
        <v>0</v>
      </c>
      <c r="J71" s="52">
        <f>VLOOKUP(B71,'[1]Defi-01-TC &amp; QC'!$C$4:$AF$189,28,0)</f>
        <v>0</v>
      </c>
      <c r="K71" s="52">
        <f>VLOOKUP(B71,'[1]Defi-01-TC &amp; QC'!$C$4:$AF$189,29,0)</f>
        <v>0</v>
      </c>
      <c r="L71" s="52">
        <f>VLOOKUP(B71,'[1]Defi-01-TC &amp; QC'!$C$4:$AF$189,30,0)</f>
        <v>612</v>
      </c>
      <c r="M71" s="74">
        <f t="shared" si="1"/>
        <v>666000</v>
      </c>
    </row>
    <row r="72" spans="1:13" ht="15" customHeight="1">
      <c r="A72" s="50">
        <v>70</v>
      </c>
      <c r="B72" s="73">
        <v>640</v>
      </c>
      <c r="C72" s="9" t="s">
        <v>730</v>
      </c>
      <c r="D72" s="52">
        <f>VLOOKUP(B72,'[1]Defi-01-TC &amp; QC'!$C$4:$AF$189,22,0)</f>
        <v>19</v>
      </c>
      <c r="E72" s="52">
        <f>VLOOKUP(B72,'[1]Defi-01-TC &amp; QC'!$C$4:$AF$189,23,0)</f>
        <v>0</v>
      </c>
      <c r="F72" s="52">
        <f>VLOOKUP(B72,'[1]Defi-01-TC &amp; QC'!$C$4:$AF$189,24,0)</f>
        <v>0</v>
      </c>
      <c r="G72" s="52">
        <f>VLOOKUP(B72,'[1]Defi-01-TC &amp; QC'!$C$4:$AF$189,25,0)</f>
        <v>8</v>
      </c>
      <c r="H72" s="52">
        <f>VLOOKUP(B72,'[1]Defi-01-TC &amp; QC'!$C$4:$AF$189,26,0)</f>
        <v>0</v>
      </c>
      <c r="I72" s="52">
        <f>VLOOKUP(B72,'[1]Defi-01-TC &amp; QC'!$C$4:$AF$189,27,0)</f>
        <v>0</v>
      </c>
      <c r="J72" s="52">
        <f>VLOOKUP(B72,'[1]Defi-01-TC &amp; QC'!$C$4:$AF$189,28,0)</f>
        <v>0</v>
      </c>
      <c r="K72" s="52">
        <f>VLOOKUP(B72,'[1]Defi-01-TC &amp; QC'!$C$4:$AF$189,29,0)</f>
        <v>0</v>
      </c>
      <c r="L72" s="52">
        <f>VLOOKUP(B72,'[1]Defi-01-TC &amp; QC'!$C$4:$AF$189,30,0)</f>
        <v>379</v>
      </c>
      <c r="M72" s="74">
        <f t="shared" si="1"/>
        <v>406000</v>
      </c>
    </row>
    <row r="73" spans="1:13" ht="15" customHeight="1">
      <c r="A73" s="50">
        <v>71</v>
      </c>
      <c r="B73" s="73">
        <v>641</v>
      </c>
      <c r="C73" s="9" t="s">
        <v>732</v>
      </c>
      <c r="D73" s="52">
        <f>VLOOKUP(B73,'[1]Defi-01-TC &amp; QC'!$C$4:$AF$189,22,0)</f>
        <v>26</v>
      </c>
      <c r="E73" s="52">
        <f>VLOOKUP(B73,'[1]Defi-01-TC &amp; QC'!$C$4:$AF$189,23,0)</f>
        <v>0</v>
      </c>
      <c r="F73" s="52">
        <f>VLOOKUP(B73,'[1]Defi-01-TC &amp; QC'!$C$4:$AF$189,24,0)</f>
        <v>0</v>
      </c>
      <c r="G73" s="52">
        <f>VLOOKUP(B73,'[1]Defi-01-TC &amp; QC'!$C$4:$AF$189,25,0)</f>
        <v>4</v>
      </c>
      <c r="H73" s="52">
        <f>VLOOKUP(B73,'[1]Defi-01-TC &amp; QC'!$C$4:$AF$189,26,0)</f>
        <v>0</v>
      </c>
      <c r="I73" s="52">
        <f>VLOOKUP(B73,'[1]Defi-01-TC &amp; QC'!$C$4:$AF$189,27,0)</f>
        <v>0</v>
      </c>
      <c r="J73" s="52">
        <f>VLOOKUP(B73,'[1]Defi-01-TC &amp; QC'!$C$4:$AF$189,28,0)</f>
        <v>0</v>
      </c>
      <c r="K73" s="52">
        <f>VLOOKUP(B73,'[1]Defi-01-TC &amp; QC'!$C$4:$AF$189,29,0)</f>
        <v>0</v>
      </c>
      <c r="L73" s="52">
        <f>VLOOKUP(B73,'[1]Defi-01-TC &amp; QC'!$C$4:$AF$189,30,0)</f>
        <v>303</v>
      </c>
      <c r="M73" s="74">
        <f t="shared" si="1"/>
        <v>333000</v>
      </c>
    </row>
    <row r="74" spans="1:13" ht="15" customHeight="1">
      <c r="A74" s="50">
        <v>72</v>
      </c>
      <c r="B74" s="73">
        <v>642</v>
      </c>
      <c r="C74" s="9" t="s">
        <v>734</v>
      </c>
      <c r="D74" s="52">
        <f>VLOOKUP(B74,'[1]Defi-01-TC &amp; QC'!$C$4:$AF$189,22,0)</f>
        <v>15</v>
      </c>
      <c r="E74" s="52">
        <f>VLOOKUP(B74,'[1]Defi-01-TC &amp; QC'!$C$4:$AF$189,23,0)</f>
        <v>0</v>
      </c>
      <c r="F74" s="52">
        <f>VLOOKUP(B74,'[1]Defi-01-TC &amp; QC'!$C$4:$AF$189,24,0)</f>
        <v>0</v>
      </c>
      <c r="G74" s="52">
        <f>VLOOKUP(B74,'[1]Defi-01-TC &amp; QC'!$C$4:$AF$189,25,0)</f>
        <v>1</v>
      </c>
      <c r="H74" s="52">
        <f>VLOOKUP(B74,'[1]Defi-01-TC &amp; QC'!$C$4:$AF$189,26,0)</f>
        <v>0</v>
      </c>
      <c r="I74" s="52">
        <f>VLOOKUP(B74,'[1]Defi-01-TC &amp; QC'!$C$4:$AF$189,27,0)</f>
        <v>0</v>
      </c>
      <c r="J74" s="52">
        <f>VLOOKUP(B74,'[1]Defi-01-TC &amp; QC'!$C$4:$AF$189,28,0)</f>
        <v>0</v>
      </c>
      <c r="K74" s="52">
        <f>VLOOKUP(B74,'[1]Defi-01-TC &amp; QC'!$C$4:$AF$189,29,0)</f>
        <v>1</v>
      </c>
      <c r="L74" s="52">
        <f>VLOOKUP(B74,'[1]Defi-01-TC &amp; QC'!$C$4:$AF$189,30,0)</f>
        <v>555</v>
      </c>
      <c r="M74" s="74">
        <f t="shared" si="1"/>
        <v>581000</v>
      </c>
    </row>
    <row r="75" spans="1:13" ht="15" customHeight="1">
      <c r="A75" s="50">
        <v>73</v>
      </c>
      <c r="B75" s="73">
        <v>643</v>
      </c>
      <c r="C75" s="9" t="s">
        <v>735</v>
      </c>
      <c r="D75" s="52">
        <f>VLOOKUP(B75,'[1]Defi-01-TC &amp; QC'!$C$4:$AF$189,22,0)</f>
        <v>31</v>
      </c>
      <c r="E75" s="52">
        <f>VLOOKUP(B75,'[1]Defi-01-TC &amp; QC'!$C$4:$AF$189,23,0)</f>
        <v>0</v>
      </c>
      <c r="F75" s="52">
        <f>VLOOKUP(B75,'[1]Defi-01-TC &amp; QC'!$C$4:$AF$189,24,0)</f>
        <v>0</v>
      </c>
      <c r="G75" s="52">
        <f>VLOOKUP(B75,'[1]Defi-01-TC &amp; QC'!$C$4:$AF$189,25,0)</f>
        <v>3</v>
      </c>
      <c r="H75" s="52">
        <f>VLOOKUP(B75,'[1]Defi-01-TC &amp; QC'!$C$4:$AF$189,26,0)</f>
        <v>0</v>
      </c>
      <c r="I75" s="52">
        <f>VLOOKUP(B75,'[1]Defi-01-TC &amp; QC'!$C$4:$AF$189,27,0)</f>
        <v>0</v>
      </c>
      <c r="J75" s="52">
        <f>VLOOKUP(B75,'[1]Defi-01-TC &amp; QC'!$C$4:$AF$189,28,0)</f>
        <v>0</v>
      </c>
      <c r="K75" s="52">
        <f>VLOOKUP(B75,'[1]Defi-01-TC &amp; QC'!$C$4:$AF$189,29,0)</f>
        <v>0</v>
      </c>
      <c r="L75" s="52">
        <f>VLOOKUP(B75,'[1]Defi-01-TC &amp; QC'!$C$4:$AF$189,30,0)</f>
        <v>248</v>
      </c>
      <c r="M75" s="74">
        <f t="shared" si="1"/>
        <v>282000</v>
      </c>
    </row>
    <row r="76" spans="1:13" ht="15" customHeight="1">
      <c r="A76" s="50">
        <v>74</v>
      </c>
      <c r="B76" s="73">
        <v>644</v>
      </c>
      <c r="C76" s="9" t="s">
        <v>736</v>
      </c>
      <c r="D76" s="52">
        <f>VLOOKUP(B76,'[1]Defi-01-TC &amp; QC'!$C$4:$AF$189,22,0)</f>
        <v>14</v>
      </c>
      <c r="E76" s="52">
        <f>VLOOKUP(B76,'[1]Defi-01-TC &amp; QC'!$C$4:$AF$189,23,0)</f>
        <v>0</v>
      </c>
      <c r="F76" s="52">
        <f>VLOOKUP(B76,'[1]Defi-01-TC &amp; QC'!$C$4:$AF$189,24,0)</f>
        <v>0</v>
      </c>
      <c r="G76" s="52">
        <f>VLOOKUP(B76,'[1]Defi-01-TC &amp; QC'!$C$4:$AF$189,25,0)</f>
        <v>4</v>
      </c>
      <c r="H76" s="52">
        <f>VLOOKUP(B76,'[1]Defi-01-TC &amp; QC'!$C$4:$AF$189,26,0)</f>
        <v>0</v>
      </c>
      <c r="I76" s="52">
        <f>VLOOKUP(B76,'[1]Defi-01-TC &amp; QC'!$C$4:$AF$189,27,0)</f>
        <v>1</v>
      </c>
      <c r="J76" s="52">
        <f>VLOOKUP(B76,'[1]Defi-01-TC &amp; QC'!$C$4:$AF$189,28,0)</f>
        <v>0</v>
      </c>
      <c r="K76" s="52">
        <f>VLOOKUP(B76,'[1]Defi-01-TC &amp; QC'!$C$4:$AF$189,29,0)</f>
        <v>0</v>
      </c>
      <c r="L76" s="52">
        <f>VLOOKUP(B76,'[1]Defi-01-TC &amp; QC'!$C$4:$AF$189,30,0)</f>
        <v>180</v>
      </c>
      <c r="M76" s="74">
        <f t="shared" si="1"/>
        <v>199000</v>
      </c>
    </row>
    <row r="77" spans="1:13" ht="15" customHeight="1">
      <c r="A77" s="50">
        <v>75</v>
      </c>
      <c r="B77" s="73">
        <v>645</v>
      </c>
      <c r="C77" s="9" t="s">
        <v>737</v>
      </c>
      <c r="D77" s="52">
        <f>VLOOKUP(B77,'[1]Defi-01-TC &amp; QC'!$C$4:$AF$189,22,0)</f>
        <v>13</v>
      </c>
      <c r="E77" s="52">
        <f>VLOOKUP(B77,'[1]Defi-01-TC &amp; QC'!$C$4:$AF$189,23,0)</f>
        <v>0</v>
      </c>
      <c r="F77" s="52">
        <f>VLOOKUP(B77,'[1]Defi-01-TC &amp; QC'!$C$4:$AF$189,24,0)</f>
        <v>0</v>
      </c>
      <c r="G77" s="52">
        <f>VLOOKUP(B77,'[1]Defi-01-TC &amp; QC'!$C$4:$AF$189,25,0)</f>
        <v>1</v>
      </c>
      <c r="H77" s="52">
        <f>VLOOKUP(B77,'[1]Defi-01-TC &amp; QC'!$C$4:$AF$189,26,0)</f>
        <v>0</v>
      </c>
      <c r="I77" s="52">
        <f>VLOOKUP(B77,'[1]Defi-01-TC &amp; QC'!$C$4:$AF$189,27,0)</f>
        <v>0</v>
      </c>
      <c r="J77" s="52">
        <f>VLOOKUP(B77,'[1]Defi-01-TC &amp; QC'!$C$4:$AF$189,28,0)</f>
        <v>0</v>
      </c>
      <c r="K77" s="52">
        <f>VLOOKUP(B77,'[1]Defi-01-TC &amp; QC'!$C$4:$AF$189,29,0)</f>
        <v>1</v>
      </c>
      <c r="L77" s="52">
        <f>VLOOKUP(B77,'[1]Defi-01-TC &amp; QC'!$C$4:$AF$189,30,0)</f>
        <v>133</v>
      </c>
      <c r="M77" s="74">
        <f t="shared" si="1"/>
        <v>157000</v>
      </c>
    </row>
    <row r="78" spans="1:13" ht="15" customHeight="1">
      <c r="A78" s="50">
        <v>76</v>
      </c>
      <c r="B78" s="73">
        <v>646</v>
      </c>
      <c r="C78" s="9" t="s">
        <v>738</v>
      </c>
      <c r="D78" s="52">
        <f>VLOOKUP(B78,'[1]Defi-01-TC &amp; QC'!$C$4:$AF$189,22,0)</f>
        <v>36</v>
      </c>
      <c r="E78" s="52">
        <f>VLOOKUP(B78,'[1]Defi-01-TC &amp; QC'!$C$4:$AF$189,23,0)</f>
        <v>0</v>
      </c>
      <c r="F78" s="52">
        <f>VLOOKUP(B78,'[1]Defi-01-TC &amp; QC'!$C$4:$AF$189,24,0)</f>
        <v>0</v>
      </c>
      <c r="G78" s="52">
        <f>VLOOKUP(B78,'[1]Defi-01-TC &amp; QC'!$C$4:$AF$189,25,0)</f>
        <v>7</v>
      </c>
      <c r="H78" s="52">
        <f>VLOOKUP(B78,'[1]Defi-01-TC &amp; QC'!$C$4:$AF$189,26,0)</f>
        <v>0</v>
      </c>
      <c r="I78" s="52">
        <f>VLOOKUP(B78,'[1]Defi-01-TC &amp; QC'!$C$4:$AF$189,27,0)</f>
        <v>0</v>
      </c>
      <c r="J78" s="52">
        <f>VLOOKUP(B78,'[1]Defi-01-TC &amp; QC'!$C$4:$AF$189,28,0)</f>
        <v>0</v>
      </c>
      <c r="K78" s="52">
        <f>VLOOKUP(B78,'[1]Defi-01-TC &amp; QC'!$C$4:$AF$189,29,0)</f>
        <v>0</v>
      </c>
      <c r="L78" s="52">
        <f>VLOOKUP(B78,'[1]Defi-01-TC &amp; QC'!$C$4:$AF$189,30,0)</f>
        <v>405</v>
      </c>
      <c r="M78" s="74">
        <f t="shared" si="1"/>
        <v>448000</v>
      </c>
    </row>
    <row r="79" spans="1:13" ht="15" customHeight="1">
      <c r="A79" s="50">
        <v>77</v>
      </c>
      <c r="B79" s="73">
        <v>647</v>
      </c>
      <c r="C79" s="9" t="s">
        <v>739</v>
      </c>
      <c r="D79" s="52">
        <f>VLOOKUP(B79,'[1]Defi-01-TC &amp; QC'!$C$4:$AF$189,22,0)</f>
        <v>39</v>
      </c>
      <c r="E79" s="52">
        <f>VLOOKUP(B79,'[1]Defi-01-TC &amp; QC'!$C$4:$AF$189,23,0)</f>
        <v>0</v>
      </c>
      <c r="F79" s="52">
        <f>VLOOKUP(B79,'[1]Defi-01-TC &amp; QC'!$C$4:$AF$189,24,0)</f>
        <v>0</v>
      </c>
      <c r="G79" s="52">
        <f>VLOOKUP(B79,'[1]Defi-01-TC &amp; QC'!$C$4:$AF$189,25,0)</f>
        <v>9</v>
      </c>
      <c r="H79" s="52">
        <f>VLOOKUP(B79,'[1]Defi-01-TC &amp; QC'!$C$4:$AF$189,26,0)</f>
        <v>0</v>
      </c>
      <c r="I79" s="52">
        <f>VLOOKUP(B79,'[1]Defi-01-TC &amp; QC'!$C$4:$AF$189,27,0)</f>
        <v>0</v>
      </c>
      <c r="J79" s="52">
        <f>VLOOKUP(B79,'[1]Defi-01-TC &amp; QC'!$C$4:$AF$189,28,0)</f>
        <v>0</v>
      </c>
      <c r="K79" s="52">
        <f>VLOOKUP(B79,'[1]Defi-01-TC &amp; QC'!$C$4:$AF$189,29,0)</f>
        <v>1</v>
      </c>
      <c r="L79" s="52">
        <f>VLOOKUP(B79,'[1]Defi-01-TC &amp; QC'!$C$4:$AF$189,30,0)</f>
        <v>785</v>
      </c>
      <c r="M79" s="74">
        <f t="shared" si="1"/>
        <v>843000</v>
      </c>
    </row>
    <row r="80" spans="1:13" ht="15" customHeight="1">
      <c r="A80" s="50">
        <v>78</v>
      </c>
      <c r="B80" s="73">
        <v>648</v>
      </c>
      <c r="C80" s="9" t="s">
        <v>740</v>
      </c>
      <c r="D80" s="52">
        <f>VLOOKUP(B80,'[1]Defi-01-TC &amp; QC'!$C$4:$AF$189,22,0)</f>
        <v>884</v>
      </c>
      <c r="E80" s="52">
        <f>VLOOKUP(B80,'[1]Defi-01-TC &amp; QC'!$C$4:$AF$189,23,0)</f>
        <v>4</v>
      </c>
      <c r="F80" s="52">
        <f>VLOOKUP(B80,'[1]Defi-01-TC &amp; QC'!$C$4:$AF$189,24,0)</f>
        <v>0</v>
      </c>
      <c r="G80" s="52">
        <f>VLOOKUP(B80,'[1]Defi-01-TC &amp; QC'!$C$4:$AF$189,25,0)</f>
        <v>122</v>
      </c>
      <c r="H80" s="52">
        <f>VLOOKUP(B80,'[1]Defi-01-TC &amp; QC'!$C$4:$AF$189,26,0)</f>
        <v>0</v>
      </c>
      <c r="I80" s="52">
        <f>VLOOKUP(B80,'[1]Defi-01-TC &amp; QC'!$C$4:$AF$189,27,0)</f>
        <v>1</v>
      </c>
      <c r="J80" s="52">
        <f>VLOOKUP(B80,'[1]Defi-01-TC &amp; QC'!$C$4:$AF$189,28,0)</f>
        <v>0</v>
      </c>
      <c r="K80" s="52">
        <f>VLOOKUP(B80,'[1]Defi-01-TC &amp; QC'!$C$4:$AF$189,29,0)</f>
        <v>13</v>
      </c>
      <c r="L80" s="52">
        <f>VLOOKUP(B80,'[1]Defi-01-TC &amp; QC'!$C$4:$AF$189,30,0)</f>
        <v>9031</v>
      </c>
      <c r="M80" s="74">
        <f t="shared" si="1"/>
        <v>10368000</v>
      </c>
    </row>
    <row r="81" spans="1:13" ht="15" customHeight="1">
      <c r="A81" s="50">
        <v>79</v>
      </c>
      <c r="B81" s="73">
        <v>649</v>
      </c>
      <c r="C81" s="9" t="s">
        <v>743</v>
      </c>
      <c r="D81" s="52">
        <f>VLOOKUP(B81,'[1]Defi-01-TC &amp; QC'!$C$4:$AF$189,22,0)</f>
        <v>1297</v>
      </c>
      <c r="E81" s="52">
        <f>VLOOKUP(B81,'[1]Defi-01-TC &amp; QC'!$C$4:$AF$189,23,0)</f>
        <v>3</v>
      </c>
      <c r="F81" s="52">
        <f>VLOOKUP(B81,'[1]Defi-01-TC &amp; QC'!$C$4:$AF$189,24,0)</f>
        <v>0</v>
      </c>
      <c r="G81" s="52">
        <f>VLOOKUP(B81,'[1]Defi-01-TC &amp; QC'!$C$4:$AF$189,25,0)</f>
        <v>110</v>
      </c>
      <c r="H81" s="52">
        <f>VLOOKUP(B81,'[1]Defi-01-TC &amp; QC'!$C$4:$AF$189,26,0)</f>
        <v>0</v>
      </c>
      <c r="I81" s="52">
        <f>VLOOKUP(B81,'[1]Defi-01-TC &amp; QC'!$C$4:$AF$189,27,0)</f>
        <v>0</v>
      </c>
      <c r="J81" s="52">
        <f>VLOOKUP(B81,'[1]Defi-01-TC &amp; QC'!$C$4:$AF$189,28,0)</f>
        <v>0</v>
      </c>
      <c r="K81" s="52">
        <f>VLOOKUP(B81,'[1]Defi-01-TC &amp; QC'!$C$4:$AF$189,29,0)</f>
        <v>37</v>
      </c>
      <c r="L81" s="52">
        <f>VLOOKUP(B81,'[1]Defi-01-TC &amp; QC'!$C$4:$AF$189,30,0)</f>
        <v>9232</v>
      </c>
      <c r="M81" s="74">
        <f t="shared" si="1"/>
        <v>11159000</v>
      </c>
    </row>
    <row r="82" spans="1:13" ht="15" customHeight="1">
      <c r="A82" s="50">
        <v>80</v>
      </c>
      <c r="B82" s="73">
        <v>650</v>
      </c>
      <c r="C82" s="9" t="s">
        <v>748</v>
      </c>
      <c r="D82" s="52">
        <f>VLOOKUP(B82,'[1]Defi-01-TC &amp; QC'!$C$4:$AF$189,22,0)</f>
        <v>198</v>
      </c>
      <c r="E82" s="52">
        <f>VLOOKUP(B82,'[1]Defi-01-TC &amp; QC'!$C$4:$AF$189,23,0)</f>
        <v>0</v>
      </c>
      <c r="F82" s="52">
        <f>VLOOKUP(B82,'[1]Defi-01-TC &amp; QC'!$C$4:$AF$189,24,0)</f>
        <v>0</v>
      </c>
      <c r="G82" s="52">
        <f>VLOOKUP(B82,'[1]Defi-01-TC &amp; QC'!$C$4:$AF$189,25,0)</f>
        <v>21</v>
      </c>
      <c r="H82" s="52">
        <f>VLOOKUP(B82,'[1]Defi-01-TC &amp; QC'!$C$4:$AF$189,26,0)</f>
        <v>1</v>
      </c>
      <c r="I82" s="52">
        <f>VLOOKUP(B82,'[1]Defi-01-TC &amp; QC'!$C$4:$AF$189,27,0)</f>
        <v>0</v>
      </c>
      <c r="J82" s="52">
        <f>VLOOKUP(B82,'[1]Defi-01-TC &amp; QC'!$C$4:$AF$189,28,0)</f>
        <v>0</v>
      </c>
      <c r="K82" s="52">
        <f>VLOOKUP(B82,'[1]Defi-01-TC &amp; QC'!$C$4:$AF$189,29,0)</f>
        <v>5</v>
      </c>
      <c r="L82" s="52">
        <f>VLOOKUP(B82,'[1]Defi-01-TC &amp; QC'!$C$4:$AF$189,30,0)</f>
        <v>3104</v>
      </c>
      <c r="M82" s="74">
        <f t="shared" si="1"/>
        <v>3423000</v>
      </c>
    </row>
    <row r="83" spans="1:13" ht="15" customHeight="1">
      <c r="A83" s="50">
        <v>81</v>
      </c>
      <c r="B83" s="73">
        <v>651</v>
      </c>
      <c r="C83" s="9" t="s">
        <v>752</v>
      </c>
      <c r="D83" s="52">
        <f>VLOOKUP(B83,'[1]Defi-01-TC &amp; QC'!$C$4:$AF$189,22,0)</f>
        <v>1550</v>
      </c>
      <c r="E83" s="52">
        <f>VLOOKUP(B83,'[1]Defi-01-TC &amp; QC'!$C$4:$AF$189,23,0)</f>
        <v>1</v>
      </c>
      <c r="F83" s="52">
        <f>VLOOKUP(B83,'[1]Defi-01-TC &amp; QC'!$C$4:$AF$189,24,0)</f>
        <v>0</v>
      </c>
      <c r="G83" s="52">
        <f>VLOOKUP(B83,'[1]Defi-01-TC &amp; QC'!$C$4:$AF$189,25,0)</f>
        <v>144</v>
      </c>
      <c r="H83" s="52">
        <f>VLOOKUP(B83,'[1]Defi-01-TC &amp; QC'!$C$4:$AF$189,26,0)</f>
        <v>0</v>
      </c>
      <c r="I83" s="52">
        <f>VLOOKUP(B83,'[1]Defi-01-TC &amp; QC'!$C$4:$AF$189,27,0)</f>
        <v>0</v>
      </c>
      <c r="J83" s="52">
        <f>VLOOKUP(B83,'[1]Defi-01-TC &amp; QC'!$C$4:$AF$189,28,0)</f>
        <v>0</v>
      </c>
      <c r="K83" s="52">
        <f>VLOOKUP(B83,'[1]Defi-01-TC &amp; QC'!$C$4:$AF$189,29,0)</f>
        <v>44</v>
      </c>
      <c r="L83" s="52">
        <f>VLOOKUP(B83,'[1]Defi-01-TC &amp; QC'!$C$4:$AF$189,30,0)</f>
        <v>11485</v>
      </c>
      <c r="M83" s="74">
        <f t="shared" si="1"/>
        <v>13669000</v>
      </c>
    </row>
    <row r="84" spans="1:13" ht="15" customHeight="1">
      <c r="A84" s="50">
        <v>82</v>
      </c>
      <c r="B84" s="73">
        <v>653</v>
      </c>
      <c r="C84" s="9" t="s">
        <v>754</v>
      </c>
      <c r="D84" s="52">
        <f>VLOOKUP(B84,'[1]Defi-01-TC &amp; QC'!$C$4:$AF$189,22,0)</f>
        <v>2012</v>
      </c>
      <c r="E84" s="52">
        <f>VLOOKUP(B84,'[1]Defi-01-TC &amp; QC'!$C$4:$AF$189,23,0)</f>
        <v>1</v>
      </c>
      <c r="F84" s="52">
        <f>VLOOKUP(B84,'[1]Defi-01-TC &amp; QC'!$C$4:$AF$189,24,0)</f>
        <v>2</v>
      </c>
      <c r="G84" s="52">
        <f>VLOOKUP(B84,'[1]Defi-01-TC &amp; QC'!$C$4:$AF$189,25,0)</f>
        <v>117</v>
      </c>
      <c r="H84" s="52">
        <f>VLOOKUP(B84,'[1]Defi-01-TC &amp; QC'!$C$4:$AF$189,26,0)</f>
        <v>1</v>
      </c>
      <c r="I84" s="52">
        <f>VLOOKUP(B84,'[1]Defi-01-TC &amp; QC'!$C$4:$AF$189,27,0)</f>
        <v>2</v>
      </c>
      <c r="J84" s="52">
        <f>VLOOKUP(B84,'[1]Defi-01-TC &amp; QC'!$C$4:$AF$189,28,0)</f>
        <v>0</v>
      </c>
      <c r="K84" s="52">
        <f>VLOOKUP(B84,'[1]Defi-01-TC &amp; QC'!$C$4:$AF$189,29,0)</f>
        <v>60</v>
      </c>
      <c r="L84" s="52">
        <f>VLOOKUP(B84,'[1]Defi-01-TC &amp; QC'!$C$4:$AF$189,30,0)</f>
        <v>13146</v>
      </c>
      <c r="M84" s="74">
        <f t="shared" si="1"/>
        <v>15979000</v>
      </c>
    </row>
    <row r="85" spans="1:13" ht="15" customHeight="1">
      <c r="A85" s="50">
        <v>83</v>
      </c>
      <c r="B85" s="73">
        <v>654</v>
      </c>
      <c r="C85" s="9" t="s">
        <v>757</v>
      </c>
      <c r="D85" s="52">
        <f>VLOOKUP(B85,'[1]Defi-01-TC &amp; QC'!$C$4:$AF$189,22,0)</f>
        <v>2386</v>
      </c>
      <c r="E85" s="52">
        <f>VLOOKUP(B85,'[1]Defi-01-TC &amp; QC'!$C$4:$AF$189,23,0)</f>
        <v>5</v>
      </c>
      <c r="F85" s="52">
        <f>VLOOKUP(B85,'[1]Defi-01-TC &amp; QC'!$C$4:$AF$189,24,0)</f>
        <v>1</v>
      </c>
      <c r="G85" s="52">
        <f>VLOOKUP(B85,'[1]Defi-01-TC &amp; QC'!$C$4:$AF$189,25,0)</f>
        <v>153</v>
      </c>
      <c r="H85" s="52">
        <f>VLOOKUP(B85,'[1]Defi-01-TC &amp; QC'!$C$4:$AF$189,26,0)</f>
        <v>0</v>
      </c>
      <c r="I85" s="52">
        <f>VLOOKUP(B85,'[1]Defi-01-TC &amp; QC'!$C$4:$AF$189,27,0)</f>
        <v>2</v>
      </c>
      <c r="J85" s="52">
        <f>VLOOKUP(B85,'[1]Defi-01-TC &amp; QC'!$C$4:$AF$189,28,0)</f>
        <v>0</v>
      </c>
      <c r="K85" s="52">
        <f>VLOOKUP(B85,'[1]Defi-01-TC &amp; QC'!$C$4:$AF$189,29,0)</f>
        <v>61</v>
      </c>
      <c r="L85" s="52">
        <f>VLOOKUP(B85,'[1]Defi-01-TC &amp; QC'!$C$4:$AF$189,30,0)</f>
        <v>22071</v>
      </c>
      <c r="M85" s="74">
        <f t="shared" si="1"/>
        <v>25473000</v>
      </c>
    </row>
    <row r="86" spans="1:13" ht="15" customHeight="1">
      <c r="A86" s="50">
        <v>84</v>
      </c>
      <c r="B86" s="73">
        <v>656</v>
      </c>
      <c r="C86" s="9" t="s">
        <v>784</v>
      </c>
      <c r="D86" s="52">
        <f>VLOOKUP(B86,'[1]Defi-01-TC &amp; QC'!$C$4:$AF$189,22,0)</f>
        <v>376</v>
      </c>
      <c r="E86" s="52">
        <f>VLOOKUP(B86,'[1]Defi-01-TC &amp; QC'!$C$4:$AF$189,23,0)</f>
        <v>0</v>
      </c>
      <c r="F86" s="52">
        <f>VLOOKUP(B86,'[1]Defi-01-TC &amp; QC'!$C$4:$AF$189,24,0)</f>
        <v>0</v>
      </c>
      <c r="G86" s="52">
        <f>VLOOKUP(B86,'[1]Defi-01-TC &amp; QC'!$C$4:$AF$189,25,0)</f>
        <v>34</v>
      </c>
      <c r="H86" s="52">
        <f>VLOOKUP(B86,'[1]Defi-01-TC &amp; QC'!$C$4:$AF$189,26,0)</f>
        <v>0</v>
      </c>
      <c r="I86" s="52">
        <f>VLOOKUP(B86,'[1]Defi-01-TC &amp; QC'!$C$4:$AF$189,27,0)</f>
        <v>0</v>
      </c>
      <c r="J86" s="52">
        <f>VLOOKUP(B86,'[1]Defi-01-TC &amp; QC'!$C$4:$AF$189,28,0)</f>
        <v>0</v>
      </c>
      <c r="K86" s="52">
        <f>VLOOKUP(B86,'[1]Defi-01-TC &amp; QC'!$C$4:$AF$189,29,0)</f>
        <v>12</v>
      </c>
      <c r="L86" s="52">
        <f>VLOOKUP(B86,'[1]Defi-01-TC &amp; QC'!$C$4:$AF$189,30,0)</f>
        <v>3279</v>
      </c>
      <c r="M86" s="74">
        <f t="shared" si="1"/>
        <v>3809000</v>
      </c>
    </row>
    <row r="87" spans="1:13" ht="15" customHeight="1">
      <c r="A87" s="50">
        <v>85</v>
      </c>
      <c r="B87" s="73">
        <v>657</v>
      </c>
      <c r="C87" s="9" t="s">
        <v>786</v>
      </c>
      <c r="D87" s="52">
        <f>VLOOKUP(B87,'[1]Defi-01-TC &amp; QC'!$C$4:$AF$189,22,0)</f>
        <v>1497</v>
      </c>
      <c r="E87" s="52">
        <f>VLOOKUP(B87,'[1]Defi-01-TC &amp; QC'!$C$4:$AF$189,23,0)</f>
        <v>1</v>
      </c>
      <c r="F87" s="52">
        <f>VLOOKUP(B87,'[1]Defi-01-TC &amp; QC'!$C$4:$AF$189,24,0)</f>
        <v>0</v>
      </c>
      <c r="G87" s="52">
        <f>VLOOKUP(B87,'[1]Defi-01-TC &amp; QC'!$C$4:$AF$189,25,0)</f>
        <v>42</v>
      </c>
      <c r="H87" s="52">
        <f>VLOOKUP(B87,'[1]Defi-01-TC &amp; QC'!$C$4:$AF$189,26,0)</f>
        <v>64</v>
      </c>
      <c r="I87" s="52">
        <f>VLOOKUP(B87,'[1]Defi-01-TC &amp; QC'!$C$4:$AF$189,27,0)</f>
        <v>1</v>
      </c>
      <c r="J87" s="52">
        <f>VLOOKUP(B87,'[1]Defi-01-TC &amp; QC'!$C$4:$AF$189,28,0)</f>
        <v>0</v>
      </c>
      <c r="K87" s="52">
        <f>VLOOKUP(B87,'[1]Defi-01-TC &amp; QC'!$C$4:$AF$189,29,0)</f>
        <v>44</v>
      </c>
      <c r="L87" s="52">
        <f>VLOOKUP(B87,'[1]Defi-01-TC &amp; QC'!$C$4:$AF$189,30,0)</f>
        <v>13026</v>
      </c>
      <c r="M87" s="74">
        <f t="shared" si="1"/>
        <v>18256000</v>
      </c>
    </row>
    <row r="88" spans="1:13" ht="15" customHeight="1">
      <c r="A88" s="50">
        <v>86</v>
      </c>
      <c r="B88" s="73">
        <v>658</v>
      </c>
      <c r="C88" s="9" t="s">
        <v>790</v>
      </c>
      <c r="D88" s="52">
        <f>VLOOKUP(B88,'[1]Defi-01-TC &amp; QC'!$C$4:$AF$189,22,0)</f>
        <v>1</v>
      </c>
      <c r="E88" s="52">
        <f>VLOOKUP(B88,'[1]Defi-01-TC &amp; QC'!$C$4:$AF$189,23,0)</f>
        <v>0</v>
      </c>
      <c r="F88" s="52">
        <f>VLOOKUP(B88,'[1]Defi-01-TC &amp; QC'!$C$4:$AF$189,24,0)</f>
        <v>0</v>
      </c>
      <c r="G88" s="52">
        <f>VLOOKUP(B88,'[1]Defi-01-TC &amp; QC'!$C$4:$AF$189,25,0)</f>
        <v>0</v>
      </c>
      <c r="H88" s="52">
        <f>VLOOKUP(B88,'[1]Defi-01-TC &amp; QC'!$C$4:$AF$189,26,0)</f>
        <v>0</v>
      </c>
      <c r="I88" s="52">
        <f>VLOOKUP(B88,'[1]Defi-01-TC &amp; QC'!$C$4:$AF$189,27,0)</f>
        <v>0</v>
      </c>
      <c r="J88" s="52">
        <f>VLOOKUP(B88,'[1]Defi-01-TC &amp; QC'!$C$4:$AF$189,28,0)</f>
        <v>0</v>
      </c>
      <c r="K88" s="52">
        <f>VLOOKUP(B88,'[1]Defi-01-TC &amp; QC'!$C$4:$AF$189,29,0)</f>
        <v>0</v>
      </c>
      <c r="L88" s="52">
        <f>VLOOKUP(B88,'[1]Defi-01-TC &amp; QC'!$C$4:$AF$189,30,0)</f>
        <v>0</v>
      </c>
      <c r="M88" s="74">
        <f t="shared" si="1"/>
        <v>1000</v>
      </c>
    </row>
    <row r="89" spans="1:13" ht="15" customHeight="1">
      <c r="A89" s="50">
        <v>87</v>
      </c>
      <c r="B89" s="73">
        <v>659</v>
      </c>
      <c r="C89" s="9" t="s">
        <v>793</v>
      </c>
      <c r="D89" s="52">
        <f>VLOOKUP(B89,'[1]Defi-01-TC &amp; QC'!$C$4:$AF$189,22,0)</f>
        <v>400</v>
      </c>
      <c r="E89" s="52">
        <f>VLOOKUP(B89,'[1]Defi-01-TC &amp; QC'!$C$4:$AF$189,23,0)</f>
        <v>1</v>
      </c>
      <c r="F89" s="52">
        <f>VLOOKUP(B89,'[1]Defi-01-TC &amp; QC'!$C$4:$AF$189,24,0)</f>
        <v>0</v>
      </c>
      <c r="G89" s="52">
        <f>VLOOKUP(B89,'[1]Defi-01-TC &amp; QC'!$C$4:$AF$189,25,0)</f>
        <v>23</v>
      </c>
      <c r="H89" s="52">
        <f>VLOOKUP(B89,'[1]Defi-01-TC &amp; QC'!$C$4:$AF$189,26,0)</f>
        <v>0</v>
      </c>
      <c r="I89" s="52">
        <f>VLOOKUP(B89,'[1]Defi-01-TC &amp; QC'!$C$4:$AF$189,27,0)</f>
        <v>0</v>
      </c>
      <c r="J89" s="52">
        <f>VLOOKUP(B89,'[1]Defi-01-TC &amp; QC'!$C$4:$AF$189,28,0)</f>
        <v>0</v>
      </c>
      <c r="K89" s="52">
        <f>VLOOKUP(B89,'[1]Defi-01-TC &amp; QC'!$C$4:$AF$189,29,0)</f>
        <v>11</v>
      </c>
      <c r="L89" s="52">
        <f>VLOOKUP(B89,'[1]Defi-01-TC &amp; QC'!$C$4:$AF$189,30,0)</f>
        <v>2963</v>
      </c>
      <c r="M89" s="74">
        <f t="shared" si="1"/>
        <v>3546000</v>
      </c>
    </row>
    <row r="90" spans="1:13" ht="15" customHeight="1">
      <c r="A90" s="50">
        <v>88</v>
      </c>
      <c r="B90" s="73">
        <v>660</v>
      </c>
      <c r="C90" s="9" t="s">
        <v>796</v>
      </c>
      <c r="D90" s="52">
        <f>VLOOKUP(B90,'[1]Defi-01-TC &amp; QC'!$C$4:$AF$189,22,0)</f>
        <v>3</v>
      </c>
      <c r="E90" s="52">
        <f>VLOOKUP(B90,'[1]Defi-01-TC &amp; QC'!$C$4:$AF$189,23,0)</f>
        <v>0</v>
      </c>
      <c r="F90" s="52">
        <f>VLOOKUP(B90,'[1]Defi-01-TC &amp; QC'!$C$4:$AF$189,24,0)</f>
        <v>0</v>
      </c>
      <c r="G90" s="52">
        <f>VLOOKUP(B90,'[1]Defi-01-TC &amp; QC'!$C$4:$AF$189,25,0)</f>
        <v>1</v>
      </c>
      <c r="H90" s="52">
        <f>VLOOKUP(B90,'[1]Defi-01-TC &amp; QC'!$C$4:$AF$189,26,0)</f>
        <v>0</v>
      </c>
      <c r="I90" s="52">
        <f>VLOOKUP(B90,'[1]Defi-01-TC &amp; QC'!$C$4:$AF$189,27,0)</f>
        <v>0</v>
      </c>
      <c r="J90" s="52">
        <f>VLOOKUP(B90,'[1]Defi-01-TC &amp; QC'!$C$4:$AF$189,28,0)</f>
        <v>0</v>
      </c>
      <c r="K90" s="52">
        <f>VLOOKUP(B90,'[1]Defi-01-TC &amp; QC'!$C$4:$AF$189,29,0)</f>
        <v>0</v>
      </c>
      <c r="L90" s="52">
        <f>VLOOKUP(B90,'[1]Defi-01-TC &amp; QC'!$C$4:$AF$189,30,0)</f>
        <v>83</v>
      </c>
      <c r="M90" s="74">
        <f t="shared" si="1"/>
        <v>87000</v>
      </c>
    </row>
    <row r="91" spans="1:13" ht="15" customHeight="1">
      <c r="A91" s="50">
        <v>89</v>
      </c>
      <c r="B91" s="73">
        <v>662</v>
      </c>
      <c r="C91" s="9" t="s">
        <v>798</v>
      </c>
      <c r="D91" s="52">
        <f>VLOOKUP(B91,'[1]Defi-01-TC &amp; QC'!$C$4:$AF$189,22,0)</f>
        <v>196</v>
      </c>
      <c r="E91" s="52">
        <f>VLOOKUP(B91,'[1]Defi-01-TC &amp; QC'!$C$4:$AF$189,23,0)</f>
        <v>1</v>
      </c>
      <c r="F91" s="52">
        <f>VLOOKUP(B91,'[1]Defi-01-TC &amp; QC'!$C$4:$AF$189,24,0)</f>
        <v>0</v>
      </c>
      <c r="G91" s="52">
        <f>VLOOKUP(B91,'[1]Defi-01-TC &amp; QC'!$C$4:$AF$189,25,0)</f>
        <v>41</v>
      </c>
      <c r="H91" s="52">
        <f>VLOOKUP(B91,'[1]Defi-01-TC &amp; QC'!$C$4:$AF$189,26,0)</f>
        <v>0</v>
      </c>
      <c r="I91" s="52">
        <f>VLOOKUP(B91,'[1]Defi-01-TC &amp; QC'!$C$4:$AF$189,27,0)</f>
        <v>0</v>
      </c>
      <c r="J91" s="52">
        <f>VLOOKUP(B91,'[1]Defi-01-TC &amp; QC'!$C$4:$AF$189,28,0)</f>
        <v>0</v>
      </c>
      <c r="K91" s="52">
        <f>VLOOKUP(B91,'[1]Defi-01-TC &amp; QC'!$C$4:$AF$189,29,0)</f>
        <v>3</v>
      </c>
      <c r="L91" s="52">
        <f>VLOOKUP(B91,'[1]Defi-01-TC &amp; QC'!$C$4:$AF$189,30,0)</f>
        <v>2390</v>
      </c>
      <c r="M91" s="74">
        <f t="shared" si="1"/>
        <v>2707000</v>
      </c>
    </row>
    <row r="92" spans="1:13" ht="15" customHeight="1">
      <c r="A92" s="50">
        <v>90</v>
      </c>
      <c r="B92" s="73">
        <v>667</v>
      </c>
      <c r="C92" s="9" t="s">
        <v>801</v>
      </c>
      <c r="D92" s="52">
        <f>VLOOKUP(B92,'[1]Defi-01-TC &amp; QC'!$C$4:$AF$189,22,0)</f>
        <v>136</v>
      </c>
      <c r="E92" s="52">
        <f>VLOOKUP(B92,'[1]Defi-01-TC &amp; QC'!$C$4:$AF$189,23,0)</f>
        <v>0</v>
      </c>
      <c r="F92" s="52">
        <f>VLOOKUP(B92,'[1]Defi-01-TC &amp; QC'!$C$4:$AF$189,24,0)</f>
        <v>0</v>
      </c>
      <c r="G92" s="52">
        <f>VLOOKUP(B92,'[1]Defi-01-TC &amp; QC'!$C$4:$AF$189,25,0)</f>
        <v>18</v>
      </c>
      <c r="H92" s="52">
        <f>VLOOKUP(B92,'[1]Defi-01-TC &amp; QC'!$C$4:$AF$189,26,0)</f>
        <v>0</v>
      </c>
      <c r="I92" s="52">
        <f>VLOOKUP(B92,'[1]Defi-01-TC &amp; QC'!$C$4:$AF$189,27,0)</f>
        <v>0</v>
      </c>
      <c r="J92" s="52">
        <f>VLOOKUP(B92,'[1]Defi-01-TC &amp; QC'!$C$4:$AF$189,28,0)</f>
        <v>0</v>
      </c>
      <c r="K92" s="52">
        <f>VLOOKUP(B92,'[1]Defi-01-TC &amp; QC'!$C$4:$AF$189,29,0)</f>
        <v>5</v>
      </c>
      <c r="L92" s="52">
        <f>VLOOKUP(B92,'[1]Defi-01-TC &amp; QC'!$C$4:$AF$189,30,0)</f>
        <v>1490</v>
      </c>
      <c r="M92" s="74">
        <f t="shared" si="1"/>
        <v>1694000</v>
      </c>
    </row>
    <row r="93" spans="1:13" ht="15" customHeight="1">
      <c r="A93" s="50">
        <v>91</v>
      </c>
      <c r="B93" s="73">
        <v>670</v>
      </c>
      <c r="C93" s="9" t="s">
        <v>803</v>
      </c>
      <c r="D93" s="52">
        <f>VLOOKUP(B93,'[1]Defi-01-TC &amp; QC'!$C$4:$AF$189,22,0)</f>
        <v>644</v>
      </c>
      <c r="E93" s="52">
        <f>VLOOKUP(B93,'[1]Defi-01-TC &amp; QC'!$C$4:$AF$189,23,0)</f>
        <v>1</v>
      </c>
      <c r="F93" s="52">
        <f>VLOOKUP(B93,'[1]Defi-01-TC &amp; QC'!$C$4:$AF$189,24,0)</f>
        <v>0</v>
      </c>
      <c r="G93" s="52">
        <f>VLOOKUP(B93,'[1]Defi-01-TC &amp; QC'!$C$4:$AF$189,25,0)</f>
        <v>42</v>
      </c>
      <c r="H93" s="52">
        <f>VLOOKUP(B93,'[1]Defi-01-TC &amp; QC'!$C$4:$AF$189,26,0)</f>
        <v>0</v>
      </c>
      <c r="I93" s="52">
        <f>VLOOKUP(B93,'[1]Defi-01-TC &amp; QC'!$C$4:$AF$189,27,0)</f>
        <v>0</v>
      </c>
      <c r="J93" s="52">
        <f>VLOOKUP(B93,'[1]Defi-01-TC &amp; QC'!$C$4:$AF$189,28,0)</f>
        <v>0</v>
      </c>
      <c r="K93" s="52">
        <f>VLOOKUP(B93,'[1]Defi-01-TC &amp; QC'!$C$4:$AF$189,29,0)</f>
        <v>16</v>
      </c>
      <c r="L93" s="52">
        <f>VLOOKUP(B93,'[1]Defi-01-TC &amp; QC'!$C$4:$AF$189,30,0)</f>
        <v>3647</v>
      </c>
      <c r="M93" s="74">
        <f t="shared" si="1"/>
        <v>4543000</v>
      </c>
    </row>
    <row r="94" spans="1:13" ht="15" customHeight="1">
      <c r="A94" s="50">
        <v>92</v>
      </c>
      <c r="B94" s="73">
        <v>671</v>
      </c>
      <c r="C94" s="9" t="s">
        <v>807</v>
      </c>
      <c r="D94" s="52">
        <f>VLOOKUP(B94,'[1]Defi-01-TC &amp; QC'!$C$4:$AF$189,22,0)</f>
        <v>157</v>
      </c>
      <c r="E94" s="52">
        <f>VLOOKUP(B94,'[1]Defi-01-TC &amp; QC'!$C$4:$AF$189,23,0)</f>
        <v>0</v>
      </c>
      <c r="F94" s="52">
        <f>VLOOKUP(B94,'[1]Defi-01-TC &amp; QC'!$C$4:$AF$189,24,0)</f>
        <v>0</v>
      </c>
      <c r="G94" s="52">
        <f>VLOOKUP(B94,'[1]Defi-01-TC &amp; QC'!$C$4:$AF$189,25,0)</f>
        <v>20</v>
      </c>
      <c r="H94" s="52">
        <f>VLOOKUP(B94,'[1]Defi-01-TC &amp; QC'!$C$4:$AF$189,26,0)</f>
        <v>0</v>
      </c>
      <c r="I94" s="52">
        <f>VLOOKUP(B94,'[1]Defi-01-TC &amp; QC'!$C$4:$AF$189,27,0)</f>
        <v>0</v>
      </c>
      <c r="J94" s="52">
        <f>VLOOKUP(B94,'[1]Defi-01-TC &amp; QC'!$C$4:$AF$189,28,0)</f>
        <v>0</v>
      </c>
      <c r="K94" s="52">
        <f>VLOOKUP(B94,'[1]Defi-01-TC &amp; QC'!$C$4:$AF$189,29,0)</f>
        <v>5</v>
      </c>
      <c r="L94" s="52">
        <f>VLOOKUP(B94,'[1]Defi-01-TC &amp; QC'!$C$4:$AF$189,30,0)</f>
        <v>1784</v>
      </c>
      <c r="M94" s="74">
        <f t="shared" si="1"/>
        <v>2011000</v>
      </c>
    </row>
    <row r="95" spans="1:13" ht="15" customHeight="1">
      <c r="A95" s="50">
        <v>93</v>
      </c>
      <c r="B95" s="73">
        <v>689</v>
      </c>
      <c r="C95" s="9" t="s">
        <v>808</v>
      </c>
      <c r="D95" s="52">
        <f>VLOOKUP(B95,'[1]Defi-01-TC &amp; QC'!$C$4:$AF$189,22,0)</f>
        <v>10</v>
      </c>
      <c r="E95" s="52">
        <f>VLOOKUP(B95,'[1]Defi-01-TC &amp; QC'!$C$4:$AF$189,23,0)</f>
        <v>0</v>
      </c>
      <c r="F95" s="52">
        <f>VLOOKUP(B95,'[1]Defi-01-TC &amp; QC'!$C$4:$AF$189,24,0)</f>
        <v>0</v>
      </c>
      <c r="G95" s="52">
        <f>VLOOKUP(B95,'[1]Defi-01-TC &amp; QC'!$C$4:$AF$189,25,0)</f>
        <v>0</v>
      </c>
      <c r="H95" s="52">
        <f>VLOOKUP(B95,'[1]Defi-01-TC &amp; QC'!$C$4:$AF$189,26,0)</f>
        <v>0</v>
      </c>
      <c r="I95" s="52">
        <f>VLOOKUP(B95,'[1]Defi-01-TC &amp; QC'!$C$4:$AF$189,27,0)</f>
        <v>0</v>
      </c>
      <c r="J95" s="52">
        <f>VLOOKUP(B95,'[1]Defi-01-TC &amp; QC'!$C$4:$AF$189,28,0)</f>
        <v>0</v>
      </c>
      <c r="K95" s="52">
        <f>VLOOKUP(B95,'[1]Defi-01-TC &amp; QC'!$C$4:$AF$189,29,0)</f>
        <v>0</v>
      </c>
      <c r="L95" s="52">
        <f>VLOOKUP(B95,'[1]Defi-01-TC &amp; QC'!$C$4:$AF$189,30,0)</f>
        <v>70</v>
      </c>
      <c r="M95" s="74">
        <f t="shared" si="1"/>
        <v>80000</v>
      </c>
    </row>
    <row r="96" spans="1:13" ht="15" customHeight="1">
      <c r="A96" s="50">
        <v>94</v>
      </c>
      <c r="B96" s="73">
        <v>690</v>
      </c>
      <c r="C96" s="9" t="s">
        <v>809</v>
      </c>
      <c r="D96" s="52">
        <f>VLOOKUP(B96,'[1]Defi-01-TC &amp; QC'!$C$4:$AF$189,22,0)</f>
        <v>5</v>
      </c>
      <c r="E96" s="52">
        <f>VLOOKUP(B96,'[1]Defi-01-TC &amp; QC'!$C$4:$AF$189,23,0)</f>
        <v>0</v>
      </c>
      <c r="F96" s="52">
        <f>VLOOKUP(B96,'[1]Defi-01-TC &amp; QC'!$C$4:$AF$189,24,0)</f>
        <v>0</v>
      </c>
      <c r="G96" s="52">
        <f>VLOOKUP(B96,'[1]Defi-01-TC &amp; QC'!$C$4:$AF$189,25,0)</f>
        <v>1</v>
      </c>
      <c r="H96" s="52">
        <f>VLOOKUP(B96,'[1]Defi-01-TC &amp; QC'!$C$4:$AF$189,26,0)</f>
        <v>0</v>
      </c>
      <c r="I96" s="52">
        <f>VLOOKUP(B96,'[1]Defi-01-TC &amp; QC'!$C$4:$AF$189,27,0)</f>
        <v>0</v>
      </c>
      <c r="J96" s="52">
        <f>VLOOKUP(B96,'[1]Defi-01-TC &amp; QC'!$C$4:$AF$189,28,0)</f>
        <v>0</v>
      </c>
      <c r="K96" s="52">
        <f>VLOOKUP(B96,'[1]Defi-01-TC &amp; QC'!$C$4:$AF$189,29,0)</f>
        <v>0</v>
      </c>
      <c r="L96" s="52">
        <f>VLOOKUP(B96,'[1]Defi-01-TC &amp; QC'!$C$4:$AF$189,30,0)</f>
        <v>90</v>
      </c>
      <c r="M96" s="74">
        <f t="shared" si="1"/>
        <v>96000</v>
      </c>
    </row>
    <row r="97" spans="1:13" ht="15" customHeight="1">
      <c r="A97" s="50">
        <v>95</v>
      </c>
      <c r="B97" s="73">
        <v>691</v>
      </c>
      <c r="C97" s="9" t="s">
        <v>810</v>
      </c>
      <c r="D97" s="52">
        <f>VLOOKUP(B97,'[1]Defi-01-TC &amp; QC'!$C$4:$AF$189,22,0)</f>
        <v>45</v>
      </c>
      <c r="E97" s="52">
        <f>VLOOKUP(B97,'[1]Defi-01-TC &amp; QC'!$C$4:$AF$189,23,0)</f>
        <v>0</v>
      </c>
      <c r="F97" s="52">
        <f>VLOOKUP(B97,'[1]Defi-01-TC &amp; QC'!$C$4:$AF$189,24,0)</f>
        <v>0</v>
      </c>
      <c r="G97" s="52">
        <f>VLOOKUP(B97,'[1]Defi-01-TC &amp; QC'!$C$4:$AF$189,25,0)</f>
        <v>1</v>
      </c>
      <c r="H97" s="52">
        <f>VLOOKUP(B97,'[1]Defi-01-TC &amp; QC'!$C$4:$AF$189,26,0)</f>
        <v>0</v>
      </c>
      <c r="I97" s="52">
        <f>VLOOKUP(B97,'[1]Defi-01-TC &amp; QC'!$C$4:$AF$189,27,0)</f>
        <v>0</v>
      </c>
      <c r="J97" s="52">
        <f>VLOOKUP(B97,'[1]Defi-01-TC &amp; QC'!$C$4:$AF$189,28,0)</f>
        <v>0</v>
      </c>
      <c r="K97" s="52">
        <f>VLOOKUP(B97,'[1]Defi-01-TC &amp; QC'!$C$4:$AF$189,29,0)</f>
        <v>0</v>
      </c>
      <c r="L97" s="52">
        <f>VLOOKUP(B97,'[1]Defi-01-TC &amp; QC'!$C$4:$AF$189,30,0)</f>
        <v>492</v>
      </c>
      <c r="M97" s="74">
        <f t="shared" si="1"/>
        <v>538000</v>
      </c>
    </row>
    <row r="98" spans="1:13" ht="15" customHeight="1">
      <c r="A98" s="50">
        <v>96</v>
      </c>
      <c r="B98" s="73">
        <v>692</v>
      </c>
      <c r="C98" s="9" t="s">
        <v>812</v>
      </c>
      <c r="D98" s="52">
        <f>VLOOKUP(B98,'[1]Defi-01-TC &amp; QC'!$C$4:$AF$189,22,0)</f>
        <v>9</v>
      </c>
      <c r="E98" s="52">
        <f>VLOOKUP(B98,'[1]Defi-01-TC &amp; QC'!$C$4:$AF$189,23,0)</f>
        <v>0</v>
      </c>
      <c r="F98" s="52">
        <f>VLOOKUP(B98,'[1]Defi-01-TC &amp; QC'!$C$4:$AF$189,24,0)</f>
        <v>0</v>
      </c>
      <c r="G98" s="52">
        <f>VLOOKUP(B98,'[1]Defi-01-TC &amp; QC'!$C$4:$AF$189,25,0)</f>
        <v>0</v>
      </c>
      <c r="H98" s="52">
        <f>VLOOKUP(B98,'[1]Defi-01-TC &amp; QC'!$C$4:$AF$189,26,0)</f>
        <v>0</v>
      </c>
      <c r="I98" s="52">
        <f>VLOOKUP(B98,'[1]Defi-01-TC &amp; QC'!$C$4:$AF$189,27,0)</f>
        <v>0</v>
      </c>
      <c r="J98" s="52">
        <f>VLOOKUP(B98,'[1]Defi-01-TC &amp; QC'!$C$4:$AF$189,28,0)</f>
        <v>0</v>
      </c>
      <c r="K98" s="52">
        <f>VLOOKUP(B98,'[1]Defi-01-TC &amp; QC'!$C$4:$AF$189,29,0)</f>
        <v>0</v>
      </c>
      <c r="L98" s="52">
        <f>VLOOKUP(B98,'[1]Defi-01-TC &amp; QC'!$C$4:$AF$189,30,0)</f>
        <v>189</v>
      </c>
      <c r="M98" s="74">
        <f t="shared" si="1"/>
        <v>198000</v>
      </c>
    </row>
    <row r="99" spans="1:13" ht="15" customHeight="1">
      <c r="A99" s="50">
        <v>97</v>
      </c>
      <c r="B99" s="73">
        <v>694</v>
      </c>
      <c r="C99" s="9" t="s">
        <v>813</v>
      </c>
      <c r="D99" s="52">
        <f>VLOOKUP(B99,'[1]Defi-01-TC &amp; QC'!$C$4:$AF$189,22,0)</f>
        <v>17</v>
      </c>
      <c r="E99" s="52">
        <f>VLOOKUP(B99,'[1]Defi-01-TC &amp; QC'!$C$4:$AF$189,23,0)</f>
        <v>0</v>
      </c>
      <c r="F99" s="52">
        <f>VLOOKUP(B99,'[1]Defi-01-TC &amp; QC'!$C$4:$AF$189,24,0)</f>
        <v>0</v>
      </c>
      <c r="G99" s="52">
        <f>VLOOKUP(B99,'[1]Defi-01-TC &amp; QC'!$C$4:$AF$189,25,0)</f>
        <v>4</v>
      </c>
      <c r="H99" s="52">
        <f>VLOOKUP(B99,'[1]Defi-01-TC &amp; QC'!$C$4:$AF$189,26,0)</f>
        <v>0</v>
      </c>
      <c r="I99" s="52">
        <f>VLOOKUP(B99,'[1]Defi-01-TC &amp; QC'!$C$4:$AF$189,27,0)</f>
        <v>0</v>
      </c>
      <c r="J99" s="52">
        <f>VLOOKUP(B99,'[1]Defi-01-TC &amp; QC'!$C$4:$AF$189,28,0)</f>
        <v>0</v>
      </c>
      <c r="K99" s="52">
        <f>VLOOKUP(B99,'[1]Defi-01-TC &amp; QC'!$C$4:$AF$189,29,0)</f>
        <v>3</v>
      </c>
      <c r="L99" s="52">
        <f>VLOOKUP(B99,'[1]Defi-01-TC &amp; QC'!$C$4:$AF$189,30,0)</f>
        <v>396</v>
      </c>
      <c r="M99" s="74">
        <f t="shared" si="1"/>
        <v>447000</v>
      </c>
    </row>
    <row r="100" spans="1:13" ht="15" customHeight="1">
      <c r="A100" s="50">
        <v>98</v>
      </c>
      <c r="B100" s="73">
        <v>696</v>
      </c>
      <c r="C100" s="9" t="s">
        <v>814</v>
      </c>
      <c r="D100" s="52">
        <f>VLOOKUP(B100,'[1]Defi-01-TC &amp; QC'!$C$4:$AF$189,22,0)</f>
        <v>2</v>
      </c>
      <c r="E100" s="52">
        <f>VLOOKUP(B100,'[1]Defi-01-TC &amp; QC'!$C$4:$AF$189,23,0)</f>
        <v>0</v>
      </c>
      <c r="F100" s="52">
        <f>VLOOKUP(B100,'[1]Defi-01-TC &amp; QC'!$C$4:$AF$189,24,0)</f>
        <v>0</v>
      </c>
      <c r="G100" s="52">
        <f>VLOOKUP(B100,'[1]Defi-01-TC &amp; QC'!$C$4:$AF$189,25,0)</f>
        <v>0</v>
      </c>
      <c r="H100" s="52">
        <f>VLOOKUP(B100,'[1]Defi-01-TC &amp; QC'!$C$4:$AF$189,26,0)</f>
        <v>0</v>
      </c>
      <c r="I100" s="52">
        <f>VLOOKUP(B100,'[1]Defi-01-TC &amp; QC'!$C$4:$AF$189,27,0)</f>
        <v>0</v>
      </c>
      <c r="J100" s="52">
        <f>VLOOKUP(B100,'[1]Defi-01-TC &amp; QC'!$C$4:$AF$189,28,0)</f>
        <v>0</v>
      </c>
      <c r="K100" s="52">
        <f>VLOOKUP(B100,'[1]Defi-01-TC &amp; QC'!$C$4:$AF$189,29,0)</f>
        <v>0</v>
      </c>
      <c r="L100" s="52">
        <f>VLOOKUP(B100,'[1]Defi-01-TC &amp; QC'!$C$4:$AF$189,30,0)</f>
        <v>63</v>
      </c>
      <c r="M100" s="74">
        <f t="shared" si="1"/>
        <v>65000</v>
      </c>
    </row>
    <row r="101" spans="1:13" ht="15" customHeight="1">
      <c r="A101" s="50">
        <v>99</v>
      </c>
      <c r="B101" s="73">
        <v>702</v>
      </c>
      <c r="C101" s="9" t="s">
        <v>815</v>
      </c>
      <c r="D101" s="52">
        <f>VLOOKUP(B101,'[1]Defi-01-TC &amp; QC'!$C$4:$AF$189,22,0)</f>
        <v>522</v>
      </c>
      <c r="E101" s="52">
        <f>VLOOKUP(B101,'[1]Defi-01-TC &amp; QC'!$C$4:$AF$189,23,0)</f>
        <v>1</v>
      </c>
      <c r="F101" s="52">
        <f>VLOOKUP(B101,'[1]Defi-01-TC &amp; QC'!$C$4:$AF$189,24,0)</f>
        <v>0</v>
      </c>
      <c r="G101" s="52">
        <f>VLOOKUP(B101,'[1]Defi-01-TC &amp; QC'!$C$4:$AF$189,25,0)</f>
        <v>57</v>
      </c>
      <c r="H101" s="52">
        <f>VLOOKUP(B101,'[1]Defi-01-TC &amp; QC'!$C$4:$AF$189,26,0)</f>
        <v>0</v>
      </c>
      <c r="I101" s="52">
        <f>VLOOKUP(B101,'[1]Defi-01-TC &amp; QC'!$C$4:$AF$189,27,0)</f>
        <v>0</v>
      </c>
      <c r="J101" s="52">
        <f>VLOOKUP(B101,'[1]Defi-01-TC &amp; QC'!$C$4:$AF$189,28,0)</f>
        <v>0</v>
      </c>
      <c r="K101" s="52">
        <f>VLOOKUP(B101,'[1]Defi-01-TC &amp; QC'!$C$4:$AF$189,29,0)</f>
        <v>15</v>
      </c>
      <c r="L101" s="52">
        <f>VLOOKUP(B101,'[1]Defi-01-TC &amp; QC'!$C$4:$AF$189,30,0)</f>
        <v>4500</v>
      </c>
      <c r="M101" s="74">
        <f t="shared" si="1"/>
        <v>5279000</v>
      </c>
    </row>
    <row r="102" spans="1:13" ht="15" customHeight="1">
      <c r="A102" s="50">
        <v>100</v>
      </c>
      <c r="B102" s="73">
        <v>703</v>
      </c>
      <c r="C102" s="9" t="s">
        <v>824</v>
      </c>
      <c r="D102" s="52">
        <f>VLOOKUP(B102,'[1]Defi-01-TC &amp; QC'!$C$4:$AF$189,22,0)</f>
        <v>3</v>
      </c>
      <c r="E102" s="52">
        <f>VLOOKUP(B102,'[1]Defi-01-TC &amp; QC'!$C$4:$AF$189,23,0)</f>
        <v>0</v>
      </c>
      <c r="F102" s="52">
        <f>VLOOKUP(B102,'[1]Defi-01-TC &amp; QC'!$C$4:$AF$189,24,0)</f>
        <v>0</v>
      </c>
      <c r="G102" s="52">
        <f>VLOOKUP(B102,'[1]Defi-01-TC &amp; QC'!$C$4:$AF$189,25,0)</f>
        <v>0</v>
      </c>
      <c r="H102" s="52">
        <f>VLOOKUP(B102,'[1]Defi-01-TC &amp; QC'!$C$4:$AF$189,26,0)</f>
        <v>0</v>
      </c>
      <c r="I102" s="52">
        <f>VLOOKUP(B102,'[1]Defi-01-TC &amp; QC'!$C$4:$AF$189,27,0)</f>
        <v>0</v>
      </c>
      <c r="J102" s="52">
        <f>VLOOKUP(B102,'[1]Defi-01-TC &amp; QC'!$C$4:$AF$189,28,0)</f>
        <v>0</v>
      </c>
      <c r="K102" s="52">
        <f>VLOOKUP(B102,'[1]Defi-01-TC &amp; QC'!$C$4:$AF$189,29,0)</f>
        <v>0</v>
      </c>
      <c r="L102" s="52">
        <f>VLOOKUP(B102,'[1]Defi-01-TC &amp; QC'!$C$4:$AF$189,30,0)</f>
        <v>20</v>
      </c>
      <c r="M102" s="74">
        <f t="shared" si="1"/>
        <v>23000</v>
      </c>
    </row>
    <row r="103" spans="1:13" ht="15" customHeight="1">
      <c r="A103" s="50">
        <v>101</v>
      </c>
      <c r="B103" s="73">
        <v>704</v>
      </c>
      <c r="C103" s="9" t="s">
        <v>825</v>
      </c>
      <c r="D103" s="52">
        <f>VLOOKUP(B103,'[1]Defi-01-TC &amp; QC'!$C$4:$AF$189,22,0)</f>
        <v>130</v>
      </c>
      <c r="E103" s="52">
        <f>VLOOKUP(B103,'[1]Defi-01-TC &amp; QC'!$C$4:$AF$189,23,0)</f>
        <v>0</v>
      </c>
      <c r="F103" s="52">
        <f>VLOOKUP(B103,'[1]Defi-01-TC &amp; QC'!$C$4:$AF$189,24,0)</f>
        <v>0</v>
      </c>
      <c r="G103" s="52">
        <f>VLOOKUP(B103,'[1]Defi-01-TC &amp; QC'!$C$4:$AF$189,25,0)</f>
        <v>30</v>
      </c>
      <c r="H103" s="52">
        <f>VLOOKUP(B103,'[1]Defi-01-TC &amp; QC'!$C$4:$AF$189,26,0)</f>
        <v>0</v>
      </c>
      <c r="I103" s="52">
        <f>VLOOKUP(B103,'[1]Defi-01-TC &amp; QC'!$C$4:$AF$189,27,0)</f>
        <v>0</v>
      </c>
      <c r="J103" s="52">
        <f>VLOOKUP(B103,'[1]Defi-01-TC &amp; QC'!$C$4:$AF$189,28,0)</f>
        <v>0</v>
      </c>
      <c r="K103" s="52">
        <f>VLOOKUP(B103,'[1]Defi-01-TC &amp; QC'!$C$4:$AF$189,29,0)</f>
        <v>5</v>
      </c>
      <c r="L103" s="52">
        <f>VLOOKUP(B103,'[1]Defi-01-TC &amp; QC'!$C$4:$AF$189,30,0)</f>
        <v>1116</v>
      </c>
      <c r="M103" s="74">
        <f t="shared" si="1"/>
        <v>1326000</v>
      </c>
    </row>
    <row r="104" spans="1:13" ht="15" customHeight="1">
      <c r="A104" s="50">
        <v>102</v>
      </c>
      <c r="B104" s="73">
        <v>705</v>
      </c>
      <c r="C104" s="9" t="s">
        <v>827</v>
      </c>
      <c r="D104" s="52">
        <f>VLOOKUP(B104,'[1]Defi-01-TC &amp; QC'!$C$4:$AF$189,22,0)</f>
        <v>38</v>
      </c>
      <c r="E104" s="52">
        <f>VLOOKUP(B104,'[1]Defi-01-TC &amp; QC'!$C$4:$AF$189,23,0)</f>
        <v>0</v>
      </c>
      <c r="F104" s="52">
        <f>VLOOKUP(B104,'[1]Defi-01-TC &amp; QC'!$C$4:$AF$189,24,0)</f>
        <v>0</v>
      </c>
      <c r="G104" s="52">
        <f>VLOOKUP(B104,'[1]Defi-01-TC &amp; QC'!$C$4:$AF$189,25,0)</f>
        <v>7</v>
      </c>
      <c r="H104" s="52">
        <f>VLOOKUP(B104,'[1]Defi-01-TC &amp; QC'!$C$4:$AF$189,26,0)</f>
        <v>0</v>
      </c>
      <c r="I104" s="52">
        <f>VLOOKUP(B104,'[1]Defi-01-TC &amp; QC'!$C$4:$AF$189,27,0)</f>
        <v>0</v>
      </c>
      <c r="J104" s="52">
        <f>VLOOKUP(B104,'[1]Defi-01-TC &amp; QC'!$C$4:$AF$189,28,0)</f>
        <v>0</v>
      </c>
      <c r="K104" s="52">
        <f>VLOOKUP(B104,'[1]Defi-01-TC &amp; QC'!$C$4:$AF$189,29,0)</f>
        <v>1</v>
      </c>
      <c r="L104" s="52">
        <f>VLOOKUP(B104,'[1]Defi-01-TC &amp; QC'!$C$4:$AF$189,30,0)</f>
        <v>395</v>
      </c>
      <c r="M104" s="74">
        <f t="shared" si="1"/>
        <v>450000</v>
      </c>
    </row>
    <row r="105" spans="1:13" ht="15" customHeight="1">
      <c r="A105" s="50">
        <v>103</v>
      </c>
      <c r="B105" s="73">
        <v>707</v>
      </c>
      <c r="C105" s="9" t="s">
        <v>817</v>
      </c>
      <c r="D105" s="52">
        <f>VLOOKUP(B105,'[1]Defi-01-TC &amp; QC'!$C$4:$AF$189,22,0)</f>
        <v>203</v>
      </c>
      <c r="E105" s="52">
        <f>VLOOKUP(B105,'[1]Defi-01-TC &amp; QC'!$C$4:$AF$189,23,0)</f>
        <v>0</v>
      </c>
      <c r="F105" s="52">
        <f>VLOOKUP(B105,'[1]Defi-01-TC &amp; QC'!$C$4:$AF$189,24,0)</f>
        <v>0</v>
      </c>
      <c r="G105" s="52">
        <f>VLOOKUP(B105,'[1]Defi-01-TC &amp; QC'!$C$4:$AF$189,25,0)</f>
        <v>30</v>
      </c>
      <c r="H105" s="52">
        <f>VLOOKUP(B105,'[1]Defi-01-TC &amp; QC'!$C$4:$AF$189,26,0)</f>
        <v>0</v>
      </c>
      <c r="I105" s="52">
        <f>VLOOKUP(B105,'[1]Defi-01-TC &amp; QC'!$C$4:$AF$189,27,0)</f>
        <v>0</v>
      </c>
      <c r="J105" s="52">
        <f>VLOOKUP(B105,'[1]Defi-01-TC &amp; QC'!$C$4:$AF$189,28,0)</f>
        <v>0</v>
      </c>
      <c r="K105" s="52">
        <f>VLOOKUP(B105,'[1]Defi-01-TC &amp; QC'!$C$4:$AF$189,29,0)</f>
        <v>6</v>
      </c>
      <c r="L105" s="52">
        <f>VLOOKUP(B105,'[1]Defi-01-TC &amp; QC'!$C$4:$AF$189,30,0)</f>
        <v>2009</v>
      </c>
      <c r="M105" s="74">
        <f t="shared" si="1"/>
        <v>2302000</v>
      </c>
    </row>
    <row r="106" spans="1:13" ht="15" customHeight="1">
      <c r="A106" s="50">
        <v>104</v>
      </c>
      <c r="B106" s="73">
        <v>710</v>
      </c>
      <c r="C106" s="9" t="s">
        <v>829</v>
      </c>
      <c r="D106" s="52">
        <f>VLOOKUP(B106,'[1]Defi-01-TC &amp; QC'!$C$4:$AF$189,22,0)</f>
        <v>151</v>
      </c>
      <c r="E106" s="52">
        <f>VLOOKUP(B106,'[1]Defi-01-TC &amp; QC'!$C$4:$AF$189,23,0)</f>
        <v>1</v>
      </c>
      <c r="F106" s="52">
        <f>VLOOKUP(B106,'[1]Defi-01-TC &amp; QC'!$C$4:$AF$189,24,0)</f>
        <v>0</v>
      </c>
      <c r="G106" s="52">
        <f>VLOOKUP(B106,'[1]Defi-01-TC &amp; QC'!$C$4:$AF$189,25,0)</f>
        <v>7</v>
      </c>
      <c r="H106" s="52">
        <f>VLOOKUP(B106,'[1]Defi-01-TC &amp; QC'!$C$4:$AF$189,26,0)</f>
        <v>0</v>
      </c>
      <c r="I106" s="52">
        <f>VLOOKUP(B106,'[1]Defi-01-TC &amp; QC'!$C$4:$AF$189,27,0)</f>
        <v>0</v>
      </c>
      <c r="J106" s="52">
        <f>VLOOKUP(B106,'[1]Defi-01-TC &amp; QC'!$C$4:$AF$189,28,0)</f>
        <v>0</v>
      </c>
      <c r="K106" s="52">
        <f>VLOOKUP(B106,'[1]Defi-01-TC &amp; QC'!$C$4:$AF$189,29,0)</f>
        <v>2</v>
      </c>
      <c r="L106" s="52">
        <f>VLOOKUP(B106,'[1]Defi-01-TC &amp; QC'!$C$4:$AF$189,30,0)</f>
        <v>1261</v>
      </c>
      <c r="M106" s="74">
        <f t="shared" si="1"/>
        <v>1489000</v>
      </c>
    </row>
    <row r="107" spans="1:13" ht="15" customHeight="1">
      <c r="A107" s="50">
        <v>105</v>
      </c>
      <c r="B107" s="73">
        <v>711</v>
      </c>
      <c r="C107" s="9" t="s">
        <v>830</v>
      </c>
      <c r="D107" s="52">
        <f>VLOOKUP(B107,'[1]Defi-01-TC &amp; QC'!$C$4:$AF$189,22,0)</f>
        <v>21</v>
      </c>
      <c r="E107" s="52">
        <f>VLOOKUP(B107,'[1]Defi-01-TC &amp; QC'!$C$4:$AF$189,23,0)</f>
        <v>0</v>
      </c>
      <c r="F107" s="52">
        <f>VLOOKUP(B107,'[1]Defi-01-TC &amp; QC'!$C$4:$AF$189,24,0)</f>
        <v>0</v>
      </c>
      <c r="G107" s="52">
        <f>VLOOKUP(B107,'[1]Defi-01-TC &amp; QC'!$C$4:$AF$189,25,0)</f>
        <v>4</v>
      </c>
      <c r="H107" s="52">
        <f>VLOOKUP(B107,'[1]Defi-01-TC &amp; QC'!$C$4:$AF$189,26,0)</f>
        <v>0</v>
      </c>
      <c r="I107" s="52">
        <f>VLOOKUP(B107,'[1]Defi-01-TC &amp; QC'!$C$4:$AF$189,27,0)</f>
        <v>0</v>
      </c>
      <c r="J107" s="52">
        <f>VLOOKUP(B107,'[1]Defi-01-TC &amp; QC'!$C$4:$AF$189,28,0)</f>
        <v>0</v>
      </c>
      <c r="K107" s="52">
        <f>VLOOKUP(B107,'[1]Defi-01-TC &amp; QC'!$C$4:$AF$189,29,0)</f>
        <v>2</v>
      </c>
      <c r="L107" s="52">
        <f>VLOOKUP(B107,'[1]Defi-01-TC &amp; QC'!$C$4:$AF$189,30,0)</f>
        <v>276</v>
      </c>
      <c r="M107" s="74">
        <f t="shared" si="1"/>
        <v>321000</v>
      </c>
    </row>
    <row r="108" spans="1:13" ht="15" customHeight="1">
      <c r="A108" s="50">
        <v>106</v>
      </c>
      <c r="B108" s="73">
        <v>712</v>
      </c>
      <c r="C108" s="9" t="s">
        <v>832</v>
      </c>
      <c r="D108" s="52">
        <f>VLOOKUP(B108,'[1]Defi-01-TC &amp; QC'!$C$4:$AF$189,22,0)</f>
        <v>20</v>
      </c>
      <c r="E108" s="52">
        <f>VLOOKUP(B108,'[1]Defi-01-TC &amp; QC'!$C$4:$AF$189,23,0)</f>
        <v>1</v>
      </c>
      <c r="F108" s="52">
        <f>VLOOKUP(B108,'[1]Defi-01-TC &amp; QC'!$C$4:$AF$189,24,0)</f>
        <v>0</v>
      </c>
      <c r="G108" s="52">
        <f>VLOOKUP(B108,'[1]Defi-01-TC &amp; QC'!$C$4:$AF$189,25,0)</f>
        <v>0</v>
      </c>
      <c r="H108" s="52">
        <f>VLOOKUP(B108,'[1]Defi-01-TC &amp; QC'!$C$4:$AF$189,26,0)</f>
        <v>0</v>
      </c>
      <c r="I108" s="52">
        <f>VLOOKUP(B108,'[1]Defi-01-TC &amp; QC'!$C$4:$AF$189,27,0)</f>
        <v>0</v>
      </c>
      <c r="J108" s="52">
        <f>VLOOKUP(B108,'[1]Defi-01-TC &amp; QC'!$C$4:$AF$189,28,0)</f>
        <v>0</v>
      </c>
      <c r="K108" s="52">
        <f>VLOOKUP(B108,'[1]Defi-01-TC &amp; QC'!$C$4:$AF$189,29,0)</f>
        <v>0</v>
      </c>
      <c r="L108" s="52">
        <f>VLOOKUP(B108,'[1]Defi-01-TC &amp; QC'!$C$4:$AF$189,30,0)</f>
        <v>147</v>
      </c>
      <c r="M108" s="74">
        <f t="shared" si="1"/>
        <v>217000</v>
      </c>
    </row>
    <row r="109" spans="1:13" ht="15" customHeight="1">
      <c r="A109" s="50">
        <v>107</v>
      </c>
      <c r="B109" s="73">
        <v>713</v>
      </c>
      <c r="C109" s="9" t="s">
        <v>833</v>
      </c>
      <c r="D109" s="52">
        <f>VLOOKUP(B109,'[1]Defi-01-TC &amp; QC'!$C$4:$AF$189,22,0)</f>
        <v>8</v>
      </c>
      <c r="E109" s="52">
        <f>VLOOKUP(B109,'[1]Defi-01-TC &amp; QC'!$C$4:$AF$189,23,0)</f>
        <v>0</v>
      </c>
      <c r="F109" s="52">
        <f>VLOOKUP(B109,'[1]Defi-01-TC &amp; QC'!$C$4:$AF$189,24,0)</f>
        <v>0</v>
      </c>
      <c r="G109" s="52">
        <f>VLOOKUP(B109,'[1]Defi-01-TC &amp; QC'!$C$4:$AF$189,25,0)</f>
        <v>2</v>
      </c>
      <c r="H109" s="52">
        <f>VLOOKUP(B109,'[1]Defi-01-TC &amp; QC'!$C$4:$AF$189,26,0)</f>
        <v>0</v>
      </c>
      <c r="I109" s="52">
        <f>VLOOKUP(B109,'[1]Defi-01-TC &amp; QC'!$C$4:$AF$189,27,0)</f>
        <v>0</v>
      </c>
      <c r="J109" s="52">
        <f>VLOOKUP(B109,'[1]Defi-01-TC &amp; QC'!$C$4:$AF$189,28,0)</f>
        <v>0</v>
      </c>
      <c r="K109" s="52">
        <f>VLOOKUP(B109,'[1]Defi-01-TC &amp; QC'!$C$4:$AF$189,29,0)</f>
        <v>0</v>
      </c>
      <c r="L109" s="52">
        <f>VLOOKUP(B109,'[1]Defi-01-TC &amp; QC'!$C$4:$AF$189,30,0)</f>
        <v>259</v>
      </c>
      <c r="M109" s="74">
        <f t="shared" si="1"/>
        <v>269000</v>
      </c>
    </row>
    <row r="110" spans="1:13" ht="15" customHeight="1">
      <c r="A110" s="50">
        <v>108</v>
      </c>
      <c r="B110" s="73">
        <v>714</v>
      </c>
      <c r="C110" s="9" t="s">
        <v>961</v>
      </c>
      <c r="D110" s="52">
        <f>VLOOKUP(B110,'[1]Defi-01-TC &amp; QC'!$C$4:$AF$189,22,0)</f>
        <v>1</v>
      </c>
      <c r="E110" s="52">
        <f>VLOOKUP(B110,'[1]Defi-01-TC &amp; QC'!$C$4:$AF$189,23,0)</f>
        <v>0</v>
      </c>
      <c r="F110" s="52">
        <f>VLOOKUP(B110,'[1]Defi-01-TC &amp; QC'!$C$4:$AF$189,24,0)</f>
        <v>0</v>
      </c>
      <c r="G110" s="52">
        <f>VLOOKUP(B110,'[1]Defi-01-TC &amp; QC'!$C$4:$AF$189,25,0)</f>
        <v>0</v>
      </c>
      <c r="H110" s="52">
        <f>VLOOKUP(B110,'[1]Defi-01-TC &amp; QC'!$C$4:$AF$189,26,0)</f>
        <v>0</v>
      </c>
      <c r="I110" s="52">
        <f>VLOOKUP(B110,'[1]Defi-01-TC &amp; QC'!$C$4:$AF$189,27,0)</f>
        <v>0</v>
      </c>
      <c r="J110" s="52">
        <f>VLOOKUP(B110,'[1]Defi-01-TC &amp; QC'!$C$4:$AF$189,28,0)</f>
        <v>0</v>
      </c>
      <c r="K110" s="52">
        <f>VLOOKUP(B110,'[1]Defi-01-TC &amp; QC'!$C$4:$AF$189,29,0)</f>
        <v>0</v>
      </c>
      <c r="L110" s="52">
        <f>VLOOKUP(B110,'[1]Defi-01-TC &amp; QC'!$C$4:$AF$189,30,0)</f>
        <v>8</v>
      </c>
      <c r="M110" s="74">
        <f t="shared" si="1"/>
        <v>9000</v>
      </c>
    </row>
    <row r="111" spans="1:13" ht="15" customHeight="1">
      <c r="A111" s="50">
        <v>109</v>
      </c>
      <c r="B111" s="73">
        <v>715</v>
      </c>
      <c r="C111" s="9" t="s">
        <v>835</v>
      </c>
      <c r="D111" s="52">
        <f>VLOOKUP(B111,'[1]Defi-01-TC &amp; QC'!$C$4:$AF$189,22,0)</f>
        <v>0</v>
      </c>
      <c r="E111" s="52">
        <f>VLOOKUP(B111,'[1]Defi-01-TC &amp; QC'!$C$4:$AF$189,23,0)</f>
        <v>0</v>
      </c>
      <c r="F111" s="52">
        <f>VLOOKUP(B111,'[1]Defi-01-TC &amp; QC'!$C$4:$AF$189,24,0)</f>
        <v>0</v>
      </c>
      <c r="G111" s="52">
        <f>VLOOKUP(B111,'[1]Defi-01-TC &amp; QC'!$C$4:$AF$189,25,0)</f>
        <v>0</v>
      </c>
      <c r="H111" s="52">
        <f>VLOOKUP(B111,'[1]Defi-01-TC &amp; QC'!$C$4:$AF$189,26,0)</f>
        <v>0</v>
      </c>
      <c r="I111" s="52">
        <f>VLOOKUP(B111,'[1]Defi-01-TC &amp; QC'!$C$4:$AF$189,27,0)</f>
        <v>0</v>
      </c>
      <c r="J111" s="52">
        <f>VLOOKUP(B111,'[1]Defi-01-TC &amp; QC'!$C$4:$AF$189,28,0)</f>
        <v>0</v>
      </c>
      <c r="K111" s="52">
        <f>VLOOKUP(B111,'[1]Defi-01-TC &amp; QC'!$C$4:$AF$189,29,0)</f>
        <v>0</v>
      </c>
      <c r="L111" s="52">
        <f>VLOOKUP(B111,'[1]Defi-01-TC &amp; QC'!$C$4:$AF$189,30,0)</f>
        <v>7</v>
      </c>
      <c r="M111" s="74">
        <f t="shared" si="1"/>
        <v>7000</v>
      </c>
    </row>
    <row r="112" spans="1:13" ht="15" customHeight="1">
      <c r="A112" s="50">
        <v>110</v>
      </c>
      <c r="B112" s="73">
        <v>716</v>
      </c>
      <c r="C112" s="9" t="s">
        <v>836</v>
      </c>
      <c r="D112" s="52">
        <f>VLOOKUP(B112,'[1]Defi-01-TC &amp; QC'!$C$4:$AF$189,22,0)</f>
        <v>0</v>
      </c>
      <c r="E112" s="52">
        <f>VLOOKUP(B112,'[1]Defi-01-TC &amp; QC'!$C$4:$AF$189,23,0)</f>
        <v>0</v>
      </c>
      <c r="F112" s="52">
        <f>VLOOKUP(B112,'[1]Defi-01-TC &amp; QC'!$C$4:$AF$189,24,0)</f>
        <v>0</v>
      </c>
      <c r="G112" s="52">
        <f>VLOOKUP(B112,'[1]Defi-01-TC &amp; QC'!$C$4:$AF$189,25,0)</f>
        <v>0</v>
      </c>
      <c r="H112" s="52">
        <f>VLOOKUP(B112,'[1]Defi-01-TC &amp; QC'!$C$4:$AF$189,26,0)</f>
        <v>0</v>
      </c>
      <c r="I112" s="52">
        <f>VLOOKUP(B112,'[1]Defi-01-TC &amp; QC'!$C$4:$AF$189,27,0)</f>
        <v>0</v>
      </c>
      <c r="J112" s="52">
        <f>VLOOKUP(B112,'[1]Defi-01-TC &amp; QC'!$C$4:$AF$189,28,0)</f>
        <v>0</v>
      </c>
      <c r="K112" s="52">
        <f>VLOOKUP(B112,'[1]Defi-01-TC &amp; QC'!$C$4:$AF$189,29,0)</f>
        <v>0</v>
      </c>
      <c r="L112" s="52">
        <f>VLOOKUP(B112,'[1]Defi-01-TC &amp; QC'!$C$4:$AF$189,30,0)</f>
        <v>5</v>
      </c>
      <c r="M112" s="74">
        <f t="shared" si="1"/>
        <v>5000</v>
      </c>
    </row>
    <row r="113" spans="1:13" ht="15" customHeight="1">
      <c r="A113" s="50">
        <v>111</v>
      </c>
      <c r="B113" s="73">
        <v>717</v>
      </c>
      <c r="C113" s="9" t="s">
        <v>838</v>
      </c>
      <c r="D113" s="52">
        <f>VLOOKUP(B113,'[1]Defi-01-TC &amp; QC'!$C$4:$AF$189,22,0)</f>
        <v>6</v>
      </c>
      <c r="E113" s="52">
        <f>VLOOKUP(B113,'[1]Defi-01-TC &amp; QC'!$C$4:$AF$189,23,0)</f>
        <v>0</v>
      </c>
      <c r="F113" s="52">
        <f>VLOOKUP(B113,'[1]Defi-01-TC &amp; QC'!$C$4:$AF$189,24,0)</f>
        <v>0</v>
      </c>
      <c r="G113" s="52">
        <f>VLOOKUP(B113,'[1]Defi-01-TC &amp; QC'!$C$4:$AF$189,25,0)</f>
        <v>1</v>
      </c>
      <c r="H113" s="52">
        <f>VLOOKUP(B113,'[1]Defi-01-TC &amp; QC'!$C$4:$AF$189,26,0)</f>
        <v>0</v>
      </c>
      <c r="I113" s="52">
        <f>VLOOKUP(B113,'[1]Defi-01-TC &amp; QC'!$C$4:$AF$189,27,0)</f>
        <v>0</v>
      </c>
      <c r="J113" s="52">
        <f>VLOOKUP(B113,'[1]Defi-01-TC &amp; QC'!$C$4:$AF$189,28,0)</f>
        <v>0</v>
      </c>
      <c r="K113" s="52">
        <f>VLOOKUP(B113,'[1]Defi-01-TC &amp; QC'!$C$4:$AF$189,29,0)</f>
        <v>0</v>
      </c>
      <c r="L113" s="52">
        <f>VLOOKUP(B113,'[1]Defi-01-TC &amp; QC'!$C$4:$AF$189,30,0)</f>
        <v>181</v>
      </c>
      <c r="M113" s="74">
        <f t="shared" si="1"/>
        <v>188000</v>
      </c>
    </row>
    <row r="114" spans="1:13" ht="15" customHeight="1">
      <c r="A114" s="50">
        <v>112</v>
      </c>
      <c r="B114" s="73">
        <v>718</v>
      </c>
      <c r="C114" s="9" t="s">
        <v>840</v>
      </c>
      <c r="D114" s="52">
        <f>VLOOKUP(B114,'[1]Defi-01-TC &amp; QC'!$C$4:$AF$189,22,0)</f>
        <v>19</v>
      </c>
      <c r="E114" s="52">
        <f>VLOOKUP(B114,'[1]Defi-01-TC &amp; QC'!$C$4:$AF$189,23,0)</f>
        <v>0</v>
      </c>
      <c r="F114" s="52">
        <f>VLOOKUP(B114,'[1]Defi-01-TC &amp; QC'!$C$4:$AF$189,24,0)</f>
        <v>0</v>
      </c>
      <c r="G114" s="52">
        <f>VLOOKUP(B114,'[1]Defi-01-TC &amp; QC'!$C$4:$AF$189,25,0)</f>
        <v>1</v>
      </c>
      <c r="H114" s="52">
        <f>VLOOKUP(B114,'[1]Defi-01-TC &amp; QC'!$C$4:$AF$189,26,0)</f>
        <v>0</v>
      </c>
      <c r="I114" s="52">
        <f>VLOOKUP(B114,'[1]Defi-01-TC &amp; QC'!$C$4:$AF$189,27,0)</f>
        <v>0</v>
      </c>
      <c r="J114" s="52">
        <f>VLOOKUP(B114,'[1]Defi-01-TC &amp; QC'!$C$4:$AF$189,28,0)</f>
        <v>0</v>
      </c>
      <c r="K114" s="52">
        <f>VLOOKUP(B114,'[1]Defi-01-TC &amp; QC'!$C$4:$AF$189,29,0)</f>
        <v>0</v>
      </c>
      <c r="L114" s="52">
        <f>VLOOKUP(B114,'[1]Defi-01-TC &amp; QC'!$C$4:$AF$189,30,0)</f>
        <v>219</v>
      </c>
      <c r="M114" s="74">
        <f t="shared" si="1"/>
        <v>239000</v>
      </c>
    </row>
    <row r="115" spans="1:13" ht="15" customHeight="1">
      <c r="A115" s="50">
        <v>113</v>
      </c>
      <c r="B115" s="73">
        <v>719</v>
      </c>
      <c r="C115" s="9" t="s">
        <v>841</v>
      </c>
      <c r="D115" s="52">
        <f>VLOOKUP(B115,'[1]Defi-01-TC &amp; QC'!$C$4:$AF$189,22,0)</f>
        <v>140</v>
      </c>
      <c r="E115" s="52">
        <f>VLOOKUP(B115,'[1]Defi-01-TC &amp; QC'!$C$4:$AF$189,23,0)</f>
        <v>0</v>
      </c>
      <c r="F115" s="52">
        <f>VLOOKUP(B115,'[1]Defi-01-TC &amp; QC'!$C$4:$AF$189,24,0)</f>
        <v>0</v>
      </c>
      <c r="G115" s="52">
        <f>VLOOKUP(B115,'[1]Defi-01-TC &amp; QC'!$C$4:$AF$189,25,0)</f>
        <v>31</v>
      </c>
      <c r="H115" s="52">
        <f>VLOOKUP(B115,'[1]Defi-01-TC &amp; QC'!$C$4:$AF$189,26,0)</f>
        <v>1</v>
      </c>
      <c r="I115" s="52">
        <f>VLOOKUP(B115,'[1]Defi-01-TC &amp; QC'!$C$4:$AF$189,27,0)</f>
        <v>0</v>
      </c>
      <c r="J115" s="52">
        <f>VLOOKUP(B115,'[1]Defi-01-TC &amp; QC'!$C$4:$AF$189,28,0)</f>
        <v>0</v>
      </c>
      <c r="K115" s="52">
        <f>VLOOKUP(B115,'[1]Defi-01-TC &amp; QC'!$C$4:$AF$189,29,0)</f>
        <v>8</v>
      </c>
      <c r="L115" s="52">
        <f>VLOOKUP(B115,'[1]Defi-01-TC &amp; QC'!$C$4:$AF$189,30,0)</f>
        <v>2093</v>
      </c>
      <c r="M115" s="74">
        <f t="shared" si="1"/>
        <v>2394000</v>
      </c>
    </row>
    <row r="116" spans="1:13" ht="15" customHeight="1">
      <c r="A116" s="50">
        <v>114</v>
      </c>
      <c r="B116" s="73">
        <v>720</v>
      </c>
      <c r="C116" s="9" t="s">
        <v>1014</v>
      </c>
      <c r="D116" s="52">
        <f>VLOOKUP(B116,'[1]Defi-01-TC &amp; QC'!$C$4:$AF$189,22,0)</f>
        <v>0</v>
      </c>
      <c r="E116" s="52">
        <f>VLOOKUP(B116,'[1]Defi-01-TC &amp; QC'!$C$4:$AF$189,23,0)</f>
        <v>0</v>
      </c>
      <c r="F116" s="52">
        <f>VLOOKUP(B116,'[1]Defi-01-TC &amp; QC'!$C$4:$AF$189,24,0)</f>
        <v>0</v>
      </c>
      <c r="G116" s="52">
        <f>VLOOKUP(B116,'[1]Defi-01-TC &amp; QC'!$C$4:$AF$189,25,0)</f>
        <v>0</v>
      </c>
      <c r="H116" s="52">
        <f>VLOOKUP(B116,'[1]Defi-01-TC &amp; QC'!$C$4:$AF$189,26,0)</f>
        <v>0</v>
      </c>
      <c r="I116" s="52">
        <f>VLOOKUP(B116,'[1]Defi-01-TC &amp; QC'!$C$4:$AF$189,27,0)</f>
        <v>0</v>
      </c>
      <c r="J116" s="52">
        <f>VLOOKUP(B116,'[1]Defi-01-TC &amp; QC'!$C$4:$AF$189,28,0)</f>
        <v>0</v>
      </c>
      <c r="K116" s="52">
        <f>VLOOKUP(B116,'[1]Defi-01-TC &amp; QC'!$C$4:$AF$189,29,0)</f>
        <v>0</v>
      </c>
      <c r="L116" s="52">
        <f>VLOOKUP(B116,'[1]Defi-01-TC &amp; QC'!$C$4:$AF$189,30,0)</f>
        <v>14</v>
      </c>
      <c r="M116" s="74">
        <f t="shared" si="1"/>
        <v>14000</v>
      </c>
    </row>
    <row r="117" spans="1:13" ht="15" customHeight="1">
      <c r="A117" s="50">
        <v>115</v>
      </c>
      <c r="B117" s="73">
        <v>721</v>
      </c>
      <c r="C117" s="9" t="s">
        <v>1345</v>
      </c>
      <c r="D117" s="52">
        <f>VLOOKUP(B117,'[1]Defi-01-TC &amp; QC'!$C$4:$AF$189,22,0)</f>
        <v>0</v>
      </c>
      <c r="E117" s="52">
        <f>VLOOKUP(B117,'[1]Defi-01-TC &amp; QC'!$C$4:$AF$189,23,0)</f>
        <v>0</v>
      </c>
      <c r="F117" s="52">
        <f>VLOOKUP(B117,'[1]Defi-01-TC &amp; QC'!$C$4:$AF$189,24,0)</f>
        <v>0</v>
      </c>
      <c r="G117" s="52">
        <f>VLOOKUP(B117,'[1]Defi-01-TC &amp; QC'!$C$4:$AF$189,25,0)</f>
        <v>0</v>
      </c>
      <c r="H117" s="52">
        <f>VLOOKUP(B117,'[1]Defi-01-TC &amp; QC'!$C$4:$AF$189,26,0)</f>
        <v>0</v>
      </c>
      <c r="I117" s="52">
        <f>VLOOKUP(B117,'[1]Defi-01-TC &amp; QC'!$C$4:$AF$189,27,0)</f>
        <v>0</v>
      </c>
      <c r="J117" s="52">
        <f>VLOOKUP(B117,'[1]Defi-01-TC &amp; QC'!$C$4:$AF$189,28,0)</f>
        <v>0</v>
      </c>
      <c r="K117" s="52">
        <f>VLOOKUP(B117,'[1]Defi-01-TC &amp; QC'!$C$4:$AF$189,29,0)</f>
        <v>0</v>
      </c>
      <c r="L117" s="52">
        <f>VLOOKUP(B117,'[1]Defi-01-TC &amp; QC'!$C$4:$AF$189,30,0)</f>
        <v>15</v>
      </c>
      <c r="M117" s="74">
        <f t="shared" si="1"/>
        <v>15000</v>
      </c>
    </row>
    <row r="118" spans="1:13" s="77" customFormat="1" ht="15" customHeight="1">
      <c r="A118" s="50">
        <v>116</v>
      </c>
      <c r="B118" s="75">
        <v>722</v>
      </c>
      <c r="C118" s="53" t="s">
        <v>842</v>
      </c>
      <c r="D118" s="76">
        <f>VLOOKUP(B118,'[1]Defi-01-TC &amp; QC'!$C$4:$AF$189,22,0)</f>
        <v>172</v>
      </c>
      <c r="E118" s="52">
        <f>VLOOKUP(B118,'[1]Defi-01-TC &amp; QC'!$C$4:$AF$189,23,0)</f>
        <v>0</v>
      </c>
      <c r="F118" s="52">
        <f>VLOOKUP(B118,'[1]Defi-01-TC &amp; QC'!$C$4:$AF$189,24,0)</f>
        <v>0</v>
      </c>
      <c r="G118" s="52">
        <f>VLOOKUP(B118,'[1]Defi-01-TC &amp; QC'!$C$4:$AF$189,25,0)</f>
        <v>34</v>
      </c>
      <c r="H118" s="52">
        <f>VLOOKUP(B118,'[1]Defi-01-TC &amp; QC'!$C$4:$AF$189,26,0)</f>
        <v>4</v>
      </c>
      <c r="I118" s="52">
        <f>VLOOKUP(B118,'[1]Defi-01-TC &amp; QC'!$C$4:$AF$189,27,0)</f>
        <v>0</v>
      </c>
      <c r="J118" s="52">
        <f>VLOOKUP(B118,'[1]Defi-01-TC &amp; QC'!$C$4:$AF$189,28,0)</f>
        <v>1</v>
      </c>
      <c r="K118" s="52">
        <f>VLOOKUP(B118,'[1]Defi-01-TC &amp; QC'!$C$4:$AF$189,29,0)</f>
        <v>12</v>
      </c>
      <c r="L118" s="52">
        <f>VLOOKUP(B118,'[1]Defi-01-TC &amp; QC'!$C$4:$AF$189,30,0)</f>
        <v>2781</v>
      </c>
      <c r="M118" s="74">
        <f t="shared" si="1"/>
        <v>3357000</v>
      </c>
    </row>
    <row r="119" spans="1:13" ht="15" customHeight="1">
      <c r="A119" s="50">
        <v>117</v>
      </c>
      <c r="B119" s="73">
        <v>723</v>
      </c>
      <c r="C119" s="9" t="s">
        <v>1167</v>
      </c>
      <c r="D119" s="52">
        <f>VLOOKUP(B119,'[1]Defi-01-TC &amp; QC'!$C$4:$AF$189,22,0)</f>
        <v>5</v>
      </c>
      <c r="E119" s="52">
        <f>VLOOKUP(B119,'[1]Defi-01-TC &amp; QC'!$C$4:$AF$189,23,0)</f>
        <v>0</v>
      </c>
      <c r="F119" s="52">
        <f>VLOOKUP(B119,'[1]Defi-01-TC &amp; QC'!$C$4:$AF$189,24,0)</f>
        <v>1</v>
      </c>
      <c r="G119" s="52">
        <f>VLOOKUP(B119,'[1]Defi-01-TC &amp; QC'!$C$4:$AF$189,25,0)</f>
        <v>0</v>
      </c>
      <c r="H119" s="52">
        <f>VLOOKUP(B119,'[1]Defi-01-TC &amp; QC'!$C$4:$AF$189,26,0)</f>
        <v>0</v>
      </c>
      <c r="I119" s="52">
        <f>VLOOKUP(B119,'[1]Defi-01-TC &amp; QC'!$C$4:$AF$189,27,0)</f>
        <v>0</v>
      </c>
      <c r="J119" s="52">
        <f>VLOOKUP(B119,'[1]Defi-01-TC &amp; QC'!$C$4:$AF$189,28,0)</f>
        <v>0</v>
      </c>
      <c r="K119" s="52">
        <f>VLOOKUP(B119,'[1]Defi-01-TC &amp; QC'!$C$4:$AF$189,29,0)</f>
        <v>0</v>
      </c>
      <c r="L119" s="52">
        <f>VLOOKUP(B119,'[1]Defi-01-TC &amp; QC'!$C$4:$AF$189,30,0)</f>
        <v>52</v>
      </c>
      <c r="M119" s="74">
        <f t="shared" si="1"/>
        <v>58000</v>
      </c>
    </row>
    <row r="120" spans="1:13" ht="15" customHeight="1">
      <c r="A120" s="50">
        <v>118</v>
      </c>
      <c r="B120" s="73">
        <v>724</v>
      </c>
      <c r="C120" s="9" t="s">
        <v>1121</v>
      </c>
      <c r="D120" s="52">
        <f>VLOOKUP(B120,'[1]Defi-01-TC &amp; QC'!$C$4:$AF$189,22,0)</f>
        <v>10</v>
      </c>
      <c r="E120" s="52">
        <f>VLOOKUP(B120,'[1]Defi-01-TC &amp; QC'!$C$4:$AF$189,23,0)</f>
        <v>0</v>
      </c>
      <c r="F120" s="52">
        <f>VLOOKUP(B120,'[1]Defi-01-TC &amp; QC'!$C$4:$AF$189,24,0)</f>
        <v>0</v>
      </c>
      <c r="G120" s="52">
        <f>VLOOKUP(B120,'[1]Defi-01-TC &amp; QC'!$C$4:$AF$189,25,0)</f>
        <v>3</v>
      </c>
      <c r="H120" s="52">
        <f>VLOOKUP(B120,'[1]Defi-01-TC &amp; QC'!$C$4:$AF$189,26,0)</f>
        <v>0</v>
      </c>
      <c r="I120" s="52">
        <f>VLOOKUP(B120,'[1]Defi-01-TC &amp; QC'!$C$4:$AF$189,27,0)</f>
        <v>0</v>
      </c>
      <c r="J120" s="52">
        <f>VLOOKUP(B120,'[1]Defi-01-TC &amp; QC'!$C$4:$AF$189,28,0)</f>
        <v>0</v>
      </c>
      <c r="K120" s="52">
        <f>VLOOKUP(B120,'[1]Defi-01-TC &amp; QC'!$C$4:$AF$189,29,0)</f>
        <v>0</v>
      </c>
      <c r="L120" s="52">
        <f>VLOOKUP(B120,'[1]Defi-01-TC &amp; QC'!$C$4:$AF$189,30,0)</f>
        <v>74</v>
      </c>
      <c r="M120" s="74">
        <f t="shared" si="1"/>
        <v>87000</v>
      </c>
    </row>
    <row r="121" spans="1:13" ht="15" customHeight="1">
      <c r="A121" s="50">
        <v>119</v>
      </c>
      <c r="B121" s="73">
        <v>728</v>
      </c>
      <c r="C121" s="9" t="s">
        <v>844</v>
      </c>
      <c r="D121" s="52">
        <f>VLOOKUP(B121,'[1]Defi-01-TC &amp; QC'!$C$4:$AF$189,22,0)</f>
        <v>249</v>
      </c>
      <c r="E121" s="52">
        <f>VLOOKUP(B121,'[1]Defi-01-TC &amp; QC'!$C$4:$AF$189,23,0)</f>
        <v>1</v>
      </c>
      <c r="F121" s="52">
        <f>VLOOKUP(B121,'[1]Defi-01-TC &amp; QC'!$C$4:$AF$189,24,0)</f>
        <v>0</v>
      </c>
      <c r="G121" s="52">
        <f>VLOOKUP(B121,'[1]Defi-01-TC &amp; QC'!$C$4:$AF$189,25,0)</f>
        <v>26</v>
      </c>
      <c r="H121" s="52">
        <f>VLOOKUP(B121,'[1]Defi-01-TC &amp; QC'!$C$4:$AF$189,26,0)</f>
        <v>3</v>
      </c>
      <c r="I121" s="52">
        <f>VLOOKUP(B121,'[1]Defi-01-TC &amp; QC'!$C$4:$AF$189,27,0)</f>
        <v>0</v>
      </c>
      <c r="J121" s="52">
        <f>VLOOKUP(B121,'[1]Defi-01-TC &amp; QC'!$C$4:$AF$189,28,0)</f>
        <v>0</v>
      </c>
      <c r="K121" s="52">
        <f>VLOOKUP(B121,'[1]Defi-01-TC &amp; QC'!$C$4:$AF$189,29,0)</f>
        <v>7</v>
      </c>
      <c r="L121" s="52">
        <f>VLOOKUP(B121,'[1]Defi-01-TC &amp; QC'!$C$4:$AF$189,30,0)</f>
        <v>1935</v>
      </c>
      <c r="M121" s="74">
        <f t="shared" si="1"/>
        <v>2480000</v>
      </c>
    </row>
    <row r="122" spans="1:13" s="83" customFormat="1" ht="15" customHeight="1">
      <c r="A122" s="78">
        <v>120</v>
      </c>
      <c r="B122" s="79">
        <v>804</v>
      </c>
      <c r="C122" s="80" t="s">
        <v>845</v>
      </c>
      <c r="D122" s="81">
        <f>VLOOKUP(B122,'[1]Defi-01-TC &amp; QC'!$C$4:$AF$189,22,0)</f>
        <v>6511</v>
      </c>
      <c r="E122" s="81">
        <f>VLOOKUP(B122,'[1]Defi-01-TC &amp; QC'!$C$4:$AF$189,23,0)</f>
        <v>12</v>
      </c>
      <c r="F122" s="81">
        <f>VLOOKUP(B122,'[1]Defi-01-TC &amp; QC'!$C$4:$AF$189,24,0)</f>
        <v>1</v>
      </c>
      <c r="G122" s="81">
        <f>VLOOKUP(B122,'[1]Defi-01-TC &amp; QC'!$C$4:$AF$189,25,0)</f>
        <v>1024</v>
      </c>
      <c r="H122" s="81">
        <f>VLOOKUP(B122,'[1]Defi-01-TC &amp; QC'!$C$4:$AF$189,26,0)</f>
        <v>1</v>
      </c>
      <c r="I122" s="81">
        <f>VLOOKUP(B122,'[1]Defi-01-TC &amp; QC'!$C$4:$AF$189,27,0)</f>
        <v>8</v>
      </c>
      <c r="J122" s="81">
        <f>VLOOKUP(B122,'[1]Defi-01-TC &amp; QC'!$C$4:$AF$189,28,0)</f>
        <v>5</v>
      </c>
      <c r="K122" s="81">
        <f>VLOOKUP(B122,'[1]Defi-01-TC &amp; QC'!$C$4:$AF$189,29,0)</f>
        <v>323</v>
      </c>
      <c r="L122" s="81">
        <f>VLOOKUP(B122,'[1]Defi-01-TC &amp; QC'!$C$4:$AF$189,30,0)</f>
        <v>104045</v>
      </c>
      <c r="M122" s="82">
        <f t="shared" si="1"/>
        <v>115719000</v>
      </c>
    </row>
    <row r="123" spans="1:13" ht="15" customHeight="1">
      <c r="A123" s="50">
        <v>121</v>
      </c>
      <c r="B123" s="73">
        <v>805</v>
      </c>
      <c r="C123" s="9" t="s">
        <v>869</v>
      </c>
      <c r="D123" s="52">
        <f>VLOOKUP(B123,'[1]Defi-01-TC &amp; QC'!$C$4:$AF$189,22,0)</f>
        <v>42</v>
      </c>
      <c r="E123" s="52">
        <f>VLOOKUP(B123,'[1]Defi-01-TC &amp; QC'!$C$4:$AF$189,23,0)</f>
        <v>0</v>
      </c>
      <c r="F123" s="52">
        <f>VLOOKUP(B123,'[1]Defi-01-TC &amp; QC'!$C$4:$AF$189,24,0)</f>
        <v>0</v>
      </c>
      <c r="G123" s="52">
        <f>VLOOKUP(B123,'[1]Defi-01-TC &amp; QC'!$C$4:$AF$189,25,0)</f>
        <v>1</v>
      </c>
      <c r="H123" s="52">
        <f>VLOOKUP(B123,'[1]Defi-01-TC &amp; QC'!$C$4:$AF$189,26,0)</f>
        <v>0</v>
      </c>
      <c r="I123" s="52">
        <f>VLOOKUP(B123,'[1]Defi-01-TC &amp; QC'!$C$4:$AF$189,27,0)</f>
        <v>0</v>
      </c>
      <c r="J123" s="52">
        <f>VLOOKUP(B123,'[1]Defi-01-TC &amp; QC'!$C$4:$AF$189,28,0)</f>
        <v>0</v>
      </c>
      <c r="K123" s="52">
        <f>VLOOKUP(B123,'[1]Defi-01-TC &amp; QC'!$C$4:$AF$189,29,0)</f>
        <v>0</v>
      </c>
      <c r="L123" s="52">
        <f>VLOOKUP(B123,'[1]Defi-01-TC &amp; QC'!$C$4:$AF$189,30,0)</f>
        <v>267</v>
      </c>
      <c r="M123" s="74">
        <f t="shared" si="1"/>
        <v>310000</v>
      </c>
    </row>
    <row r="124" spans="1:13" ht="15" customHeight="1">
      <c r="A124" s="50">
        <v>122</v>
      </c>
      <c r="B124" s="73">
        <v>806</v>
      </c>
      <c r="C124" s="9" t="s">
        <v>871</v>
      </c>
      <c r="D124" s="52">
        <f>VLOOKUP(B124,'[1]Defi-01-TC &amp; QC'!$C$4:$AF$189,22,0)</f>
        <v>121</v>
      </c>
      <c r="E124" s="52">
        <f>VLOOKUP(B124,'[1]Defi-01-TC &amp; QC'!$C$4:$AF$189,23,0)</f>
        <v>0</v>
      </c>
      <c r="F124" s="52">
        <f>VLOOKUP(B124,'[1]Defi-01-TC &amp; QC'!$C$4:$AF$189,24,0)</f>
        <v>0</v>
      </c>
      <c r="G124" s="52">
        <f>VLOOKUP(B124,'[1]Defi-01-TC &amp; QC'!$C$4:$AF$189,25,0)</f>
        <v>13</v>
      </c>
      <c r="H124" s="52">
        <f>VLOOKUP(B124,'[1]Defi-01-TC &amp; QC'!$C$4:$AF$189,26,0)</f>
        <v>4</v>
      </c>
      <c r="I124" s="52">
        <f>VLOOKUP(B124,'[1]Defi-01-TC &amp; QC'!$C$4:$AF$189,27,0)</f>
        <v>0</v>
      </c>
      <c r="J124" s="52">
        <f>VLOOKUP(B124,'[1]Defi-01-TC &amp; QC'!$C$4:$AF$189,28,0)</f>
        <v>0</v>
      </c>
      <c r="K124" s="52">
        <f>VLOOKUP(B124,'[1]Defi-01-TC &amp; QC'!$C$4:$AF$189,29,0)</f>
        <v>1</v>
      </c>
      <c r="L124" s="52">
        <f>VLOOKUP(B124,'[1]Defi-01-TC &amp; QC'!$C$4:$AF$189,30,0)</f>
        <v>843</v>
      </c>
      <c r="M124" s="74">
        <f t="shared" si="1"/>
        <v>1187000</v>
      </c>
    </row>
    <row r="125" spans="1:13" ht="15" customHeight="1">
      <c r="A125" s="50">
        <v>123</v>
      </c>
      <c r="B125" s="73">
        <v>807</v>
      </c>
      <c r="C125" s="9" t="s">
        <v>873</v>
      </c>
      <c r="D125" s="52">
        <f>VLOOKUP(B125,'[1]Defi-01-TC &amp; QC'!$C$4:$AF$189,22,0)</f>
        <v>27</v>
      </c>
      <c r="E125" s="52">
        <f>VLOOKUP(B125,'[1]Defi-01-TC &amp; QC'!$C$4:$AF$189,23,0)</f>
        <v>0</v>
      </c>
      <c r="F125" s="52">
        <f>VLOOKUP(B125,'[1]Defi-01-TC &amp; QC'!$C$4:$AF$189,24,0)</f>
        <v>0</v>
      </c>
      <c r="G125" s="52">
        <f>VLOOKUP(B125,'[1]Defi-01-TC &amp; QC'!$C$4:$AF$189,25,0)</f>
        <v>2</v>
      </c>
      <c r="H125" s="52">
        <f>VLOOKUP(B125,'[1]Defi-01-TC &amp; QC'!$C$4:$AF$189,26,0)</f>
        <v>0</v>
      </c>
      <c r="I125" s="52">
        <f>VLOOKUP(B125,'[1]Defi-01-TC &amp; QC'!$C$4:$AF$189,27,0)</f>
        <v>0</v>
      </c>
      <c r="J125" s="52">
        <f>VLOOKUP(B125,'[1]Defi-01-TC &amp; QC'!$C$4:$AF$189,28,0)</f>
        <v>0</v>
      </c>
      <c r="K125" s="52">
        <f>VLOOKUP(B125,'[1]Defi-01-TC &amp; QC'!$C$4:$AF$189,29,0)</f>
        <v>0</v>
      </c>
      <c r="L125" s="52">
        <f>VLOOKUP(B125,'[1]Defi-01-TC &amp; QC'!$C$4:$AF$189,30,0)</f>
        <v>126</v>
      </c>
      <c r="M125" s="74">
        <f t="shared" si="1"/>
        <v>155000</v>
      </c>
    </row>
    <row r="126" spans="1:13" ht="15" customHeight="1">
      <c r="A126" s="50">
        <v>124</v>
      </c>
      <c r="B126" s="73">
        <v>808</v>
      </c>
      <c r="C126" s="9" t="s">
        <v>875</v>
      </c>
      <c r="D126" s="52">
        <f>VLOOKUP(B126,'[1]Defi-01-TC &amp; QC'!$C$4:$AF$189,22,0)</f>
        <v>7</v>
      </c>
      <c r="E126" s="52">
        <f>VLOOKUP(B126,'[1]Defi-01-TC &amp; QC'!$C$4:$AF$189,23,0)</f>
        <v>0</v>
      </c>
      <c r="F126" s="52">
        <f>VLOOKUP(B126,'[1]Defi-01-TC &amp; QC'!$C$4:$AF$189,24,0)</f>
        <v>0</v>
      </c>
      <c r="G126" s="52">
        <f>VLOOKUP(B126,'[1]Defi-01-TC &amp; QC'!$C$4:$AF$189,25,0)</f>
        <v>3</v>
      </c>
      <c r="H126" s="52">
        <f>VLOOKUP(B126,'[1]Defi-01-TC &amp; QC'!$C$4:$AF$189,26,0)</f>
        <v>0</v>
      </c>
      <c r="I126" s="52">
        <f>VLOOKUP(B126,'[1]Defi-01-TC &amp; QC'!$C$4:$AF$189,27,0)</f>
        <v>0</v>
      </c>
      <c r="J126" s="52">
        <f>VLOOKUP(B126,'[1]Defi-01-TC &amp; QC'!$C$4:$AF$189,28,0)</f>
        <v>0</v>
      </c>
      <c r="K126" s="52">
        <f>VLOOKUP(B126,'[1]Defi-01-TC &amp; QC'!$C$4:$AF$189,29,0)</f>
        <v>0</v>
      </c>
      <c r="L126" s="52">
        <f>VLOOKUP(B126,'[1]Defi-01-TC &amp; QC'!$C$4:$AF$189,30,0)</f>
        <v>59</v>
      </c>
      <c r="M126" s="74">
        <f t="shared" si="1"/>
        <v>69000</v>
      </c>
    </row>
    <row r="127" spans="1:13" ht="15" customHeight="1">
      <c r="A127" s="50">
        <v>125</v>
      </c>
      <c r="B127" s="73">
        <v>809</v>
      </c>
      <c r="C127" s="9" t="s">
        <v>1020</v>
      </c>
      <c r="D127" s="52">
        <f>VLOOKUP(B127,'[1]Defi-01-TC &amp; QC'!$C$4:$AF$189,22,0)</f>
        <v>18</v>
      </c>
      <c r="E127" s="52">
        <f>VLOOKUP(B127,'[1]Defi-01-TC &amp; QC'!$C$4:$AF$189,23,0)</f>
        <v>0</v>
      </c>
      <c r="F127" s="52">
        <f>VLOOKUP(B127,'[1]Defi-01-TC &amp; QC'!$C$4:$AF$189,24,0)</f>
        <v>0</v>
      </c>
      <c r="G127" s="52">
        <f>VLOOKUP(B127,'[1]Defi-01-TC &amp; QC'!$C$4:$AF$189,25,0)</f>
        <v>5</v>
      </c>
      <c r="H127" s="52">
        <f>VLOOKUP(B127,'[1]Defi-01-TC &amp; QC'!$C$4:$AF$189,26,0)</f>
        <v>0</v>
      </c>
      <c r="I127" s="52">
        <f>VLOOKUP(B127,'[1]Defi-01-TC &amp; QC'!$C$4:$AF$189,27,0)</f>
        <v>0</v>
      </c>
      <c r="J127" s="52">
        <f>VLOOKUP(B127,'[1]Defi-01-TC &amp; QC'!$C$4:$AF$189,28,0)</f>
        <v>0</v>
      </c>
      <c r="K127" s="52">
        <f>VLOOKUP(B127,'[1]Defi-01-TC &amp; QC'!$C$4:$AF$189,29,0)</f>
        <v>0</v>
      </c>
      <c r="L127" s="52">
        <f>VLOOKUP(B127,'[1]Defi-01-TC &amp; QC'!$C$4:$AF$189,30,0)</f>
        <v>151</v>
      </c>
      <c r="M127" s="74">
        <f t="shared" si="1"/>
        <v>174000</v>
      </c>
    </row>
    <row r="128" spans="1:13" ht="15" customHeight="1">
      <c r="A128" s="50">
        <v>126</v>
      </c>
      <c r="B128" s="73">
        <v>810</v>
      </c>
      <c r="C128" s="9" t="s">
        <v>877</v>
      </c>
      <c r="D128" s="52">
        <f>VLOOKUP(B128,'[1]Defi-01-TC &amp; QC'!$C$4:$AF$189,22,0)</f>
        <v>20</v>
      </c>
      <c r="E128" s="52">
        <f>VLOOKUP(B128,'[1]Defi-01-TC &amp; QC'!$C$4:$AF$189,23,0)</f>
        <v>0</v>
      </c>
      <c r="F128" s="52">
        <f>VLOOKUP(B128,'[1]Defi-01-TC &amp; QC'!$C$4:$AF$189,24,0)</f>
        <v>0</v>
      </c>
      <c r="G128" s="52">
        <f>VLOOKUP(B128,'[1]Defi-01-TC &amp; QC'!$C$4:$AF$189,25,0)</f>
        <v>4</v>
      </c>
      <c r="H128" s="52">
        <f>VLOOKUP(B128,'[1]Defi-01-TC &amp; QC'!$C$4:$AF$189,26,0)</f>
        <v>0</v>
      </c>
      <c r="I128" s="52">
        <f>VLOOKUP(B128,'[1]Defi-01-TC &amp; QC'!$C$4:$AF$189,27,0)</f>
        <v>0</v>
      </c>
      <c r="J128" s="52">
        <f>VLOOKUP(B128,'[1]Defi-01-TC &amp; QC'!$C$4:$AF$189,28,0)</f>
        <v>0</v>
      </c>
      <c r="K128" s="52">
        <f>VLOOKUP(B128,'[1]Defi-01-TC &amp; QC'!$C$4:$AF$189,29,0)</f>
        <v>1</v>
      </c>
      <c r="L128" s="52">
        <f>VLOOKUP(B128,'[1]Defi-01-TC &amp; QC'!$C$4:$AF$189,30,0)</f>
        <v>104</v>
      </c>
      <c r="M128" s="74">
        <f t="shared" si="1"/>
        <v>138000</v>
      </c>
    </row>
    <row r="129" spans="1:13" ht="15" customHeight="1">
      <c r="A129" s="50">
        <v>127</v>
      </c>
      <c r="B129" s="73">
        <v>811</v>
      </c>
      <c r="C129" s="9" t="s">
        <v>879</v>
      </c>
      <c r="D129" s="52">
        <f>VLOOKUP(B129,'[1]Defi-01-TC &amp; QC'!$C$4:$AF$189,22,0)</f>
        <v>24</v>
      </c>
      <c r="E129" s="52">
        <f>VLOOKUP(B129,'[1]Defi-01-TC &amp; QC'!$C$4:$AF$189,23,0)</f>
        <v>0</v>
      </c>
      <c r="F129" s="52">
        <f>VLOOKUP(B129,'[1]Defi-01-TC &amp; QC'!$C$4:$AF$189,24,0)</f>
        <v>0</v>
      </c>
      <c r="G129" s="52">
        <f>VLOOKUP(B129,'[1]Defi-01-TC &amp; QC'!$C$4:$AF$189,25,0)</f>
        <v>1</v>
      </c>
      <c r="H129" s="52">
        <f>VLOOKUP(B129,'[1]Defi-01-TC &amp; QC'!$C$4:$AF$189,26,0)</f>
        <v>0</v>
      </c>
      <c r="I129" s="52">
        <f>VLOOKUP(B129,'[1]Defi-01-TC &amp; QC'!$C$4:$AF$189,27,0)</f>
        <v>0</v>
      </c>
      <c r="J129" s="52">
        <f>VLOOKUP(B129,'[1]Defi-01-TC &amp; QC'!$C$4:$AF$189,28,0)</f>
        <v>0</v>
      </c>
      <c r="K129" s="52">
        <f>VLOOKUP(B129,'[1]Defi-01-TC &amp; QC'!$C$4:$AF$189,29,0)</f>
        <v>2</v>
      </c>
      <c r="L129" s="52">
        <f>VLOOKUP(B129,'[1]Defi-01-TC &amp; QC'!$C$4:$AF$189,30,0)</f>
        <v>99</v>
      </c>
      <c r="M129" s="74">
        <f t="shared" si="1"/>
        <v>144000</v>
      </c>
    </row>
    <row r="130" spans="1:13" ht="15" customHeight="1">
      <c r="A130" s="50">
        <v>128</v>
      </c>
      <c r="B130" s="73">
        <v>812</v>
      </c>
      <c r="C130" s="9" t="s">
        <v>881</v>
      </c>
      <c r="D130" s="52">
        <f>VLOOKUP(B130,'[1]Defi-01-TC &amp; QC'!$C$4:$AF$189,22,0)</f>
        <v>23</v>
      </c>
      <c r="E130" s="52">
        <f>VLOOKUP(B130,'[1]Defi-01-TC &amp; QC'!$C$4:$AF$189,23,0)</f>
        <v>0</v>
      </c>
      <c r="F130" s="52">
        <f>VLOOKUP(B130,'[1]Defi-01-TC &amp; QC'!$C$4:$AF$189,24,0)</f>
        <v>0</v>
      </c>
      <c r="G130" s="52">
        <f>VLOOKUP(B130,'[1]Defi-01-TC &amp; QC'!$C$4:$AF$189,25,0)</f>
        <v>1</v>
      </c>
      <c r="H130" s="52">
        <f>VLOOKUP(B130,'[1]Defi-01-TC &amp; QC'!$C$4:$AF$189,26,0)</f>
        <v>0</v>
      </c>
      <c r="I130" s="52">
        <f>VLOOKUP(B130,'[1]Defi-01-TC &amp; QC'!$C$4:$AF$189,27,0)</f>
        <v>0</v>
      </c>
      <c r="J130" s="52">
        <f>VLOOKUP(B130,'[1]Defi-01-TC &amp; QC'!$C$4:$AF$189,28,0)</f>
        <v>0</v>
      </c>
      <c r="K130" s="52">
        <f>VLOOKUP(B130,'[1]Defi-01-TC &amp; QC'!$C$4:$AF$189,29,0)</f>
        <v>1</v>
      </c>
      <c r="L130" s="52">
        <f>VLOOKUP(B130,'[1]Defi-01-TC &amp; QC'!$C$4:$AF$189,30,0)</f>
        <v>153</v>
      </c>
      <c r="M130" s="74">
        <f t="shared" si="1"/>
        <v>187000</v>
      </c>
    </row>
    <row r="131" spans="1:13" ht="15" customHeight="1">
      <c r="A131" s="50">
        <v>129</v>
      </c>
      <c r="B131" s="73">
        <v>813</v>
      </c>
      <c r="C131" s="9" t="s">
        <v>1080</v>
      </c>
      <c r="D131" s="52">
        <f>VLOOKUP(B131,'[1]Defi-01-TC &amp; QC'!$C$4:$AF$189,22,0)</f>
        <v>24</v>
      </c>
      <c r="E131" s="52">
        <f>VLOOKUP(B131,'[1]Defi-01-TC &amp; QC'!$C$4:$AF$189,23,0)</f>
        <v>0</v>
      </c>
      <c r="F131" s="52">
        <f>VLOOKUP(B131,'[1]Defi-01-TC &amp; QC'!$C$4:$AF$189,24,0)</f>
        <v>0</v>
      </c>
      <c r="G131" s="52">
        <f>VLOOKUP(B131,'[1]Defi-01-TC &amp; QC'!$C$4:$AF$189,25,0)</f>
        <v>4</v>
      </c>
      <c r="H131" s="52">
        <f>VLOOKUP(B131,'[1]Defi-01-TC &amp; QC'!$C$4:$AF$189,26,0)</f>
        <v>0</v>
      </c>
      <c r="I131" s="52">
        <f>VLOOKUP(B131,'[1]Defi-01-TC &amp; QC'!$C$4:$AF$189,27,0)</f>
        <v>0</v>
      </c>
      <c r="J131" s="52">
        <f>VLOOKUP(B131,'[1]Defi-01-TC &amp; QC'!$C$4:$AF$189,28,0)</f>
        <v>0</v>
      </c>
      <c r="K131" s="52">
        <f>VLOOKUP(B131,'[1]Defi-01-TC &amp; QC'!$C$4:$AF$189,29,0)</f>
        <v>0</v>
      </c>
      <c r="L131" s="52">
        <f>VLOOKUP(B131,'[1]Defi-01-TC &amp; QC'!$C$4:$AF$189,30,0)</f>
        <v>136</v>
      </c>
      <c r="M131" s="74">
        <f t="shared" ref="M131:M186" si="2">1000*(D131+F131+G131+I131+L131)+10000*(K131)+50000*(E131+H131+J131)</f>
        <v>164000</v>
      </c>
    </row>
    <row r="132" spans="1:13" ht="15" customHeight="1">
      <c r="A132" s="50">
        <v>130</v>
      </c>
      <c r="B132" s="73">
        <v>815</v>
      </c>
      <c r="C132" s="9" t="s">
        <v>883</v>
      </c>
      <c r="D132" s="52">
        <f>VLOOKUP(B132,'[1]Defi-01-TC &amp; QC'!$C$4:$AF$189,22,0)</f>
        <v>4493</v>
      </c>
      <c r="E132" s="52">
        <f>VLOOKUP(B132,'[1]Defi-01-TC &amp; QC'!$C$4:$AF$189,23,0)</f>
        <v>7</v>
      </c>
      <c r="F132" s="52">
        <f>VLOOKUP(B132,'[1]Defi-01-TC &amp; QC'!$C$4:$AF$189,24,0)</f>
        <v>2</v>
      </c>
      <c r="G132" s="52">
        <f>VLOOKUP(B132,'[1]Defi-01-TC &amp; QC'!$C$4:$AF$189,25,0)</f>
        <v>147</v>
      </c>
      <c r="H132" s="52">
        <f>VLOOKUP(B132,'[1]Defi-01-TC &amp; QC'!$C$4:$AF$189,26,0)</f>
        <v>6</v>
      </c>
      <c r="I132" s="52">
        <f>VLOOKUP(B132,'[1]Defi-01-TC &amp; QC'!$C$4:$AF$189,27,0)</f>
        <v>0</v>
      </c>
      <c r="J132" s="52">
        <f>VLOOKUP(B132,'[1]Defi-01-TC &amp; QC'!$C$4:$AF$189,28,0)</f>
        <v>1</v>
      </c>
      <c r="K132" s="52">
        <f>VLOOKUP(B132,'[1]Defi-01-TC &amp; QC'!$C$4:$AF$189,29,0)</f>
        <v>75</v>
      </c>
      <c r="L132" s="52">
        <f>VLOOKUP(B132,'[1]Defi-01-TC &amp; QC'!$C$4:$AF$189,30,0)</f>
        <v>16332</v>
      </c>
      <c r="M132" s="74">
        <f t="shared" si="2"/>
        <v>22424000</v>
      </c>
    </row>
    <row r="133" spans="1:13" ht="15" customHeight="1">
      <c r="A133" s="50">
        <v>131</v>
      </c>
      <c r="B133" s="73">
        <v>816</v>
      </c>
      <c r="C133" s="9" t="s">
        <v>1238</v>
      </c>
      <c r="D133" s="52">
        <f>VLOOKUP(B133,'[1]Defi-01-TC &amp; QC'!$C$4:$AF$189,22,0)</f>
        <v>283</v>
      </c>
      <c r="E133" s="52">
        <f>VLOOKUP(B133,'[1]Defi-01-TC &amp; QC'!$C$4:$AF$189,23,0)</f>
        <v>2</v>
      </c>
      <c r="F133" s="52">
        <f>VLOOKUP(B133,'[1]Defi-01-TC &amp; QC'!$C$4:$AF$189,24,0)</f>
        <v>0</v>
      </c>
      <c r="G133" s="52">
        <f>VLOOKUP(B133,'[1]Defi-01-TC &amp; QC'!$C$4:$AF$189,25,0)</f>
        <v>64</v>
      </c>
      <c r="H133" s="52">
        <f>VLOOKUP(B133,'[1]Defi-01-TC &amp; QC'!$C$4:$AF$189,26,0)</f>
        <v>0</v>
      </c>
      <c r="I133" s="52">
        <f>VLOOKUP(B133,'[1]Defi-01-TC &amp; QC'!$C$4:$AF$189,27,0)</f>
        <v>0</v>
      </c>
      <c r="J133" s="52">
        <f>VLOOKUP(B133,'[1]Defi-01-TC &amp; QC'!$C$4:$AF$189,28,0)</f>
        <v>0</v>
      </c>
      <c r="K133" s="52">
        <f>VLOOKUP(B133,'[1]Defi-01-TC &amp; QC'!$C$4:$AF$189,29,0)</f>
        <v>4</v>
      </c>
      <c r="L133" s="52">
        <f>VLOOKUP(B133,'[1]Defi-01-TC &amp; QC'!$C$4:$AF$189,30,0)</f>
        <v>2014</v>
      </c>
      <c r="M133" s="74">
        <f t="shared" si="2"/>
        <v>2501000</v>
      </c>
    </row>
    <row r="134" spans="1:13" ht="15" customHeight="1">
      <c r="A134" s="50">
        <v>132</v>
      </c>
      <c r="B134" s="73">
        <v>818</v>
      </c>
      <c r="C134" s="9" t="s">
        <v>886</v>
      </c>
      <c r="D134" s="52">
        <f>VLOOKUP(B134,'[1]Defi-01-TC &amp; QC'!$C$4:$AF$189,22,0)</f>
        <v>825</v>
      </c>
      <c r="E134" s="52">
        <f>VLOOKUP(B134,'[1]Defi-01-TC &amp; QC'!$C$4:$AF$189,23,0)</f>
        <v>0</v>
      </c>
      <c r="F134" s="52">
        <f>VLOOKUP(B134,'[1]Defi-01-TC &amp; QC'!$C$4:$AF$189,24,0)</f>
        <v>0</v>
      </c>
      <c r="G134" s="52">
        <f>VLOOKUP(B134,'[1]Defi-01-TC &amp; QC'!$C$4:$AF$189,25,0)</f>
        <v>111</v>
      </c>
      <c r="H134" s="52">
        <f>VLOOKUP(B134,'[1]Defi-01-TC &amp; QC'!$C$4:$AF$189,26,0)</f>
        <v>0</v>
      </c>
      <c r="I134" s="52">
        <f>VLOOKUP(B134,'[1]Defi-01-TC &amp; QC'!$C$4:$AF$189,27,0)</f>
        <v>0</v>
      </c>
      <c r="J134" s="52">
        <f>VLOOKUP(B134,'[1]Defi-01-TC &amp; QC'!$C$4:$AF$189,28,0)</f>
        <v>0</v>
      </c>
      <c r="K134" s="52">
        <f>VLOOKUP(B134,'[1]Defi-01-TC &amp; QC'!$C$4:$AF$189,29,0)</f>
        <v>25</v>
      </c>
      <c r="L134" s="52">
        <f>VLOOKUP(B134,'[1]Defi-01-TC &amp; QC'!$C$4:$AF$189,30,0)</f>
        <v>8161</v>
      </c>
      <c r="M134" s="74">
        <f t="shared" si="2"/>
        <v>9347000</v>
      </c>
    </row>
    <row r="135" spans="1:13" ht="15" customHeight="1">
      <c r="A135" s="50">
        <v>133</v>
      </c>
      <c r="B135" s="73">
        <v>820</v>
      </c>
      <c r="C135" s="9" t="s">
        <v>888</v>
      </c>
      <c r="D135" s="52">
        <f>VLOOKUP(B135,'[1]Defi-01-TC &amp; QC'!$C$4:$AF$189,22,0)</f>
        <v>1599</v>
      </c>
      <c r="E135" s="52">
        <f>VLOOKUP(B135,'[1]Defi-01-TC &amp; QC'!$C$4:$AF$189,23,0)</f>
        <v>9</v>
      </c>
      <c r="F135" s="52">
        <f>VLOOKUP(B135,'[1]Defi-01-TC &amp; QC'!$C$4:$AF$189,24,0)</f>
        <v>1</v>
      </c>
      <c r="G135" s="52">
        <f>VLOOKUP(B135,'[1]Defi-01-TC &amp; QC'!$C$4:$AF$189,25,0)</f>
        <v>693</v>
      </c>
      <c r="H135" s="52">
        <f>VLOOKUP(B135,'[1]Defi-01-TC &amp; QC'!$C$4:$AF$189,26,0)</f>
        <v>3</v>
      </c>
      <c r="I135" s="52">
        <f>VLOOKUP(B135,'[1]Defi-01-TC &amp; QC'!$C$4:$AF$189,27,0)</f>
        <v>2</v>
      </c>
      <c r="J135" s="52">
        <f>VLOOKUP(B135,'[1]Defi-01-TC &amp; QC'!$C$4:$AF$189,28,0)</f>
        <v>4</v>
      </c>
      <c r="K135" s="52">
        <f>VLOOKUP(B135,'[1]Defi-01-TC &amp; QC'!$C$4:$AF$189,29,0)</f>
        <v>57</v>
      </c>
      <c r="L135" s="52">
        <f>VLOOKUP(B135,'[1]Defi-01-TC &amp; QC'!$C$4:$AF$189,30,0)</f>
        <v>14319</v>
      </c>
      <c r="M135" s="74">
        <f t="shared" si="2"/>
        <v>17984000</v>
      </c>
    </row>
    <row r="136" spans="1:13" ht="15" customHeight="1">
      <c r="A136" s="50">
        <v>134</v>
      </c>
      <c r="B136" s="73">
        <v>821</v>
      </c>
      <c r="C136" s="9" t="s">
        <v>891</v>
      </c>
      <c r="D136" s="52">
        <f>VLOOKUP(B136,'[1]Defi-01-TC &amp; QC'!$C$4:$AF$189,22,0)</f>
        <v>583</v>
      </c>
      <c r="E136" s="52">
        <f>VLOOKUP(B136,'[1]Defi-01-TC &amp; QC'!$C$4:$AF$189,23,0)</f>
        <v>1</v>
      </c>
      <c r="F136" s="52">
        <f>VLOOKUP(B136,'[1]Defi-01-TC &amp; QC'!$C$4:$AF$189,24,0)</f>
        <v>0</v>
      </c>
      <c r="G136" s="52">
        <f>VLOOKUP(B136,'[1]Defi-01-TC &amp; QC'!$C$4:$AF$189,25,0)</f>
        <v>63</v>
      </c>
      <c r="H136" s="52">
        <f>VLOOKUP(B136,'[1]Defi-01-TC &amp; QC'!$C$4:$AF$189,26,0)</f>
        <v>0</v>
      </c>
      <c r="I136" s="52">
        <f>VLOOKUP(B136,'[1]Defi-01-TC &amp; QC'!$C$4:$AF$189,27,0)</f>
        <v>0</v>
      </c>
      <c r="J136" s="52">
        <f>VLOOKUP(B136,'[1]Defi-01-TC &amp; QC'!$C$4:$AF$189,28,0)</f>
        <v>0</v>
      </c>
      <c r="K136" s="52">
        <f>VLOOKUP(B136,'[1]Defi-01-TC &amp; QC'!$C$4:$AF$189,29,0)</f>
        <v>1</v>
      </c>
      <c r="L136" s="52">
        <f>VLOOKUP(B136,'[1]Defi-01-TC &amp; QC'!$C$4:$AF$189,30,0)</f>
        <v>3402</v>
      </c>
      <c r="M136" s="74">
        <f t="shared" si="2"/>
        <v>4108000</v>
      </c>
    </row>
    <row r="137" spans="1:13" ht="15" customHeight="1">
      <c r="A137" s="50">
        <v>135</v>
      </c>
      <c r="B137" s="73">
        <v>826</v>
      </c>
      <c r="C137" s="9" t="s">
        <v>893</v>
      </c>
      <c r="D137" s="52">
        <f>VLOOKUP(B137,'[1]Defi-01-TC &amp; QC'!$C$4:$AF$189,22,0)</f>
        <v>0</v>
      </c>
      <c r="E137" s="52">
        <f>VLOOKUP(B137,'[1]Defi-01-TC &amp; QC'!$C$4:$AF$189,23,0)</f>
        <v>0</v>
      </c>
      <c r="F137" s="52">
        <f>VLOOKUP(B137,'[1]Defi-01-TC &amp; QC'!$C$4:$AF$189,24,0)</f>
        <v>0</v>
      </c>
      <c r="G137" s="52">
        <f>VLOOKUP(B137,'[1]Defi-01-TC &amp; QC'!$C$4:$AF$189,25,0)</f>
        <v>0</v>
      </c>
      <c r="H137" s="52">
        <f>VLOOKUP(B137,'[1]Defi-01-TC &amp; QC'!$C$4:$AF$189,26,0)</f>
        <v>0</v>
      </c>
      <c r="I137" s="52">
        <f>VLOOKUP(B137,'[1]Defi-01-TC &amp; QC'!$C$4:$AF$189,27,0)</f>
        <v>0</v>
      </c>
      <c r="J137" s="52">
        <f>VLOOKUP(B137,'[1]Defi-01-TC &amp; QC'!$C$4:$AF$189,28,0)</f>
        <v>0</v>
      </c>
      <c r="K137" s="52">
        <f>VLOOKUP(B137,'[1]Defi-01-TC &amp; QC'!$C$4:$AF$189,29,0)</f>
        <v>0</v>
      </c>
      <c r="L137" s="52">
        <f>VLOOKUP(B137,'[1]Defi-01-TC &amp; QC'!$C$4:$AF$189,30,0)</f>
        <v>0</v>
      </c>
      <c r="M137" s="74">
        <f t="shared" si="2"/>
        <v>0</v>
      </c>
    </row>
    <row r="138" spans="1:13" ht="15" customHeight="1">
      <c r="A138" s="50">
        <v>136</v>
      </c>
      <c r="B138" s="73">
        <v>827</v>
      </c>
      <c r="C138" s="9" t="s">
        <v>895</v>
      </c>
      <c r="D138" s="52">
        <f>VLOOKUP(B138,'[1]Defi-01-TC &amp; QC'!$C$4:$AF$189,22,0)</f>
        <v>2</v>
      </c>
      <c r="E138" s="52">
        <f>VLOOKUP(B138,'[1]Defi-01-TC &amp; QC'!$C$4:$AF$189,23,0)</f>
        <v>0</v>
      </c>
      <c r="F138" s="52">
        <f>VLOOKUP(B138,'[1]Defi-01-TC &amp; QC'!$C$4:$AF$189,24,0)</f>
        <v>0</v>
      </c>
      <c r="G138" s="52">
        <f>VLOOKUP(B138,'[1]Defi-01-TC &amp; QC'!$C$4:$AF$189,25,0)</f>
        <v>1</v>
      </c>
      <c r="H138" s="52">
        <f>VLOOKUP(B138,'[1]Defi-01-TC &amp; QC'!$C$4:$AF$189,26,0)</f>
        <v>0</v>
      </c>
      <c r="I138" s="52">
        <f>VLOOKUP(B138,'[1]Defi-01-TC &amp; QC'!$C$4:$AF$189,27,0)</f>
        <v>0</v>
      </c>
      <c r="J138" s="52">
        <f>VLOOKUP(B138,'[1]Defi-01-TC &amp; QC'!$C$4:$AF$189,28,0)</f>
        <v>0</v>
      </c>
      <c r="K138" s="52">
        <f>VLOOKUP(B138,'[1]Defi-01-TC &amp; QC'!$C$4:$AF$189,29,0)</f>
        <v>0</v>
      </c>
      <c r="L138" s="52">
        <f>VLOOKUP(B138,'[1]Defi-01-TC &amp; QC'!$C$4:$AF$189,30,0)</f>
        <v>64</v>
      </c>
      <c r="M138" s="74">
        <f t="shared" si="2"/>
        <v>67000</v>
      </c>
    </row>
    <row r="139" spans="1:13" ht="15" customHeight="1">
      <c r="A139" s="50">
        <v>137</v>
      </c>
      <c r="B139" s="73">
        <v>829</v>
      </c>
      <c r="C139" s="9" t="s">
        <v>963</v>
      </c>
      <c r="D139" s="52">
        <f>VLOOKUP(B139,'[1]Defi-01-TC &amp; QC'!$C$4:$AF$189,22,0)</f>
        <v>69</v>
      </c>
      <c r="E139" s="52">
        <f>VLOOKUP(B139,'[1]Defi-01-TC &amp; QC'!$C$4:$AF$189,23,0)</f>
        <v>0</v>
      </c>
      <c r="F139" s="52">
        <f>VLOOKUP(B139,'[1]Defi-01-TC &amp; QC'!$C$4:$AF$189,24,0)</f>
        <v>0</v>
      </c>
      <c r="G139" s="52">
        <f>VLOOKUP(B139,'[1]Defi-01-TC &amp; QC'!$C$4:$AF$189,25,0)</f>
        <v>16</v>
      </c>
      <c r="H139" s="52">
        <f>VLOOKUP(B139,'[1]Defi-01-TC &amp; QC'!$C$4:$AF$189,26,0)</f>
        <v>0</v>
      </c>
      <c r="I139" s="52">
        <f>VLOOKUP(B139,'[1]Defi-01-TC &amp; QC'!$C$4:$AF$189,27,0)</f>
        <v>0</v>
      </c>
      <c r="J139" s="52">
        <f>VLOOKUP(B139,'[1]Defi-01-TC &amp; QC'!$C$4:$AF$189,28,0)</f>
        <v>0</v>
      </c>
      <c r="K139" s="52">
        <f>VLOOKUP(B139,'[1]Defi-01-TC &amp; QC'!$C$4:$AF$189,29,0)</f>
        <v>0</v>
      </c>
      <c r="L139" s="52">
        <f>VLOOKUP(B139,'[1]Defi-01-TC &amp; QC'!$C$4:$AF$189,30,0)</f>
        <v>573</v>
      </c>
      <c r="M139" s="74">
        <f t="shared" si="2"/>
        <v>658000</v>
      </c>
    </row>
    <row r="140" spans="1:13" ht="15" customHeight="1">
      <c r="A140" s="50">
        <v>138</v>
      </c>
      <c r="B140" s="73">
        <v>830</v>
      </c>
      <c r="C140" s="9" t="s">
        <v>1194</v>
      </c>
      <c r="D140" s="52">
        <f>VLOOKUP(B140,'[1]Defi-01-TC &amp; QC'!$C$4:$AF$189,22,0)</f>
        <v>79</v>
      </c>
      <c r="E140" s="52">
        <f>VLOOKUP(B140,'[1]Defi-01-TC &amp; QC'!$C$4:$AF$189,23,0)</f>
        <v>0</v>
      </c>
      <c r="F140" s="52">
        <f>VLOOKUP(B140,'[1]Defi-01-TC &amp; QC'!$C$4:$AF$189,24,0)</f>
        <v>0</v>
      </c>
      <c r="G140" s="52">
        <f>VLOOKUP(B140,'[1]Defi-01-TC &amp; QC'!$C$4:$AF$189,25,0)</f>
        <v>3</v>
      </c>
      <c r="H140" s="52">
        <f>VLOOKUP(B140,'[1]Defi-01-TC &amp; QC'!$C$4:$AF$189,26,0)</f>
        <v>0</v>
      </c>
      <c r="I140" s="52">
        <f>VLOOKUP(B140,'[1]Defi-01-TC &amp; QC'!$C$4:$AF$189,27,0)</f>
        <v>0</v>
      </c>
      <c r="J140" s="52">
        <f>VLOOKUP(B140,'[1]Defi-01-TC &amp; QC'!$C$4:$AF$189,28,0)</f>
        <v>0</v>
      </c>
      <c r="K140" s="52">
        <f>VLOOKUP(B140,'[1]Defi-01-TC &amp; QC'!$C$4:$AF$189,29,0)</f>
        <v>0</v>
      </c>
      <c r="L140" s="52">
        <f>VLOOKUP(B140,'[1]Defi-01-TC &amp; QC'!$C$4:$AF$189,30,0)</f>
        <v>453</v>
      </c>
      <c r="M140" s="74">
        <f t="shared" si="2"/>
        <v>535000</v>
      </c>
    </row>
    <row r="141" spans="1:13" ht="15" customHeight="1">
      <c r="A141" s="50">
        <v>139</v>
      </c>
      <c r="B141" s="73">
        <v>832</v>
      </c>
      <c r="C141" s="9" t="s">
        <v>897</v>
      </c>
      <c r="D141" s="52">
        <f>VLOOKUP(B141,'[1]Defi-01-TC &amp; QC'!$C$4:$AF$189,22,0)</f>
        <v>3</v>
      </c>
      <c r="E141" s="52">
        <f>VLOOKUP(B141,'[1]Defi-01-TC &amp; QC'!$C$4:$AF$189,23,0)</f>
        <v>0</v>
      </c>
      <c r="F141" s="52">
        <f>VLOOKUP(B141,'[1]Defi-01-TC &amp; QC'!$C$4:$AF$189,24,0)</f>
        <v>0</v>
      </c>
      <c r="G141" s="52">
        <f>VLOOKUP(B141,'[1]Defi-01-TC &amp; QC'!$C$4:$AF$189,25,0)</f>
        <v>0</v>
      </c>
      <c r="H141" s="52">
        <f>VLOOKUP(B141,'[1]Defi-01-TC &amp; QC'!$C$4:$AF$189,26,0)</f>
        <v>0</v>
      </c>
      <c r="I141" s="52">
        <f>VLOOKUP(B141,'[1]Defi-01-TC &amp; QC'!$C$4:$AF$189,27,0)</f>
        <v>0</v>
      </c>
      <c r="J141" s="52">
        <f>VLOOKUP(B141,'[1]Defi-01-TC &amp; QC'!$C$4:$AF$189,28,0)</f>
        <v>0</v>
      </c>
      <c r="K141" s="52">
        <f>VLOOKUP(B141,'[1]Defi-01-TC &amp; QC'!$C$4:$AF$189,29,0)</f>
        <v>0</v>
      </c>
      <c r="L141" s="52">
        <f>VLOOKUP(B141,'[1]Defi-01-TC &amp; QC'!$C$4:$AF$189,30,0)</f>
        <v>31</v>
      </c>
      <c r="M141" s="74">
        <f t="shared" si="2"/>
        <v>34000</v>
      </c>
    </row>
    <row r="142" spans="1:13" ht="15" customHeight="1">
      <c r="A142" s="50">
        <v>140</v>
      </c>
      <c r="B142" s="73">
        <v>833</v>
      </c>
      <c r="C142" s="9" t="s">
        <v>1346</v>
      </c>
      <c r="D142" s="52">
        <f>VLOOKUP(B142,'[1]Defi-01-TC &amp; QC'!$C$4:$AF$189,22,0)</f>
        <v>2</v>
      </c>
      <c r="E142" s="52">
        <f>VLOOKUP(B142,'[1]Defi-01-TC &amp; QC'!$C$4:$AF$189,23,0)</f>
        <v>0</v>
      </c>
      <c r="F142" s="52">
        <f>VLOOKUP(B142,'[1]Defi-01-TC &amp; QC'!$C$4:$AF$189,24,0)</f>
        <v>0</v>
      </c>
      <c r="G142" s="52">
        <f>VLOOKUP(B142,'[1]Defi-01-TC &amp; QC'!$C$4:$AF$189,25,0)</f>
        <v>3</v>
      </c>
      <c r="H142" s="52">
        <f>VLOOKUP(B142,'[1]Defi-01-TC &amp; QC'!$C$4:$AF$189,26,0)</f>
        <v>0</v>
      </c>
      <c r="I142" s="52">
        <f>VLOOKUP(B142,'[1]Defi-01-TC &amp; QC'!$C$4:$AF$189,27,0)</f>
        <v>0</v>
      </c>
      <c r="J142" s="52">
        <f>VLOOKUP(B142,'[1]Defi-01-TC &amp; QC'!$C$4:$AF$189,28,0)</f>
        <v>0</v>
      </c>
      <c r="K142" s="52">
        <f>VLOOKUP(B142,'[1]Defi-01-TC &amp; QC'!$C$4:$AF$189,29,0)</f>
        <v>0</v>
      </c>
      <c r="L142" s="52">
        <f>VLOOKUP(B142,'[1]Defi-01-TC &amp; QC'!$C$4:$AF$189,30,0)</f>
        <v>3</v>
      </c>
      <c r="M142" s="74">
        <f t="shared" si="2"/>
        <v>8000</v>
      </c>
    </row>
    <row r="143" spans="1:13" ht="15" customHeight="1">
      <c r="A143" s="50">
        <v>141</v>
      </c>
      <c r="B143" s="73">
        <v>834</v>
      </c>
      <c r="C143" s="9" t="s">
        <v>1265</v>
      </c>
      <c r="D143" s="52">
        <f>VLOOKUP(B143,'[1]Defi-01-TC &amp; QC'!$C$4:$AF$189,22,0)</f>
        <v>12</v>
      </c>
      <c r="E143" s="52">
        <f>VLOOKUP(B143,'[1]Defi-01-TC &amp; QC'!$C$4:$AF$189,23,0)</f>
        <v>0</v>
      </c>
      <c r="F143" s="52">
        <f>VLOOKUP(B143,'[1]Defi-01-TC &amp; QC'!$C$4:$AF$189,24,0)</f>
        <v>0</v>
      </c>
      <c r="G143" s="52">
        <f>VLOOKUP(B143,'[1]Defi-01-TC &amp; QC'!$C$4:$AF$189,25,0)</f>
        <v>0</v>
      </c>
      <c r="H143" s="52">
        <f>VLOOKUP(B143,'[1]Defi-01-TC &amp; QC'!$C$4:$AF$189,26,0)</f>
        <v>0</v>
      </c>
      <c r="I143" s="52">
        <f>VLOOKUP(B143,'[1]Defi-01-TC &amp; QC'!$C$4:$AF$189,27,0)</f>
        <v>0</v>
      </c>
      <c r="J143" s="52">
        <f>VLOOKUP(B143,'[1]Defi-01-TC &amp; QC'!$C$4:$AF$189,28,0)</f>
        <v>0</v>
      </c>
      <c r="K143" s="52">
        <f>VLOOKUP(B143,'[1]Defi-01-TC &amp; QC'!$C$4:$AF$189,29,0)</f>
        <v>0</v>
      </c>
      <c r="L143" s="52">
        <f>VLOOKUP(B143,'[1]Defi-01-TC &amp; QC'!$C$4:$AF$189,30,0)</f>
        <v>197</v>
      </c>
      <c r="M143" s="74">
        <f t="shared" si="2"/>
        <v>209000</v>
      </c>
    </row>
    <row r="144" spans="1:13" ht="15" customHeight="1">
      <c r="A144" s="50">
        <v>142</v>
      </c>
      <c r="B144" s="73">
        <v>840</v>
      </c>
      <c r="C144" s="9" t="s">
        <v>898</v>
      </c>
      <c r="D144" s="52">
        <f>VLOOKUP(B144,'[1]Defi-01-TC &amp; QC'!$C$4:$AF$189,22,0)</f>
        <v>435</v>
      </c>
      <c r="E144" s="52">
        <f>VLOOKUP(B144,'[1]Defi-01-TC &amp; QC'!$C$4:$AF$189,23,0)</f>
        <v>0</v>
      </c>
      <c r="F144" s="52">
        <f>VLOOKUP(B144,'[1]Defi-01-TC &amp; QC'!$C$4:$AF$189,24,0)</f>
        <v>0</v>
      </c>
      <c r="G144" s="52">
        <f>VLOOKUP(B144,'[1]Defi-01-TC &amp; QC'!$C$4:$AF$189,25,0)</f>
        <v>19</v>
      </c>
      <c r="H144" s="52">
        <f>VLOOKUP(B144,'[1]Defi-01-TC &amp; QC'!$C$4:$AF$189,26,0)</f>
        <v>0</v>
      </c>
      <c r="I144" s="52">
        <f>VLOOKUP(B144,'[1]Defi-01-TC &amp; QC'!$C$4:$AF$189,27,0)</f>
        <v>0</v>
      </c>
      <c r="J144" s="52">
        <f>VLOOKUP(B144,'[1]Defi-01-TC &amp; QC'!$C$4:$AF$189,28,0)</f>
        <v>1</v>
      </c>
      <c r="K144" s="52">
        <f>VLOOKUP(B144,'[1]Defi-01-TC &amp; QC'!$C$4:$AF$189,29,0)</f>
        <v>1</v>
      </c>
      <c r="L144" s="52">
        <f>VLOOKUP(B144,'[1]Defi-01-TC &amp; QC'!$C$4:$AF$189,30,0)</f>
        <v>4083</v>
      </c>
      <c r="M144" s="74">
        <f t="shared" si="2"/>
        <v>4597000</v>
      </c>
    </row>
    <row r="145" spans="1:13" ht="15" customHeight="1">
      <c r="A145" s="50">
        <v>143</v>
      </c>
      <c r="B145" s="73">
        <v>841</v>
      </c>
      <c r="C145" s="9" t="s">
        <v>900</v>
      </c>
      <c r="D145" s="52">
        <f>VLOOKUP(B145,'[1]Defi-01-TC &amp; QC'!$C$4:$AF$189,22,0)</f>
        <v>487</v>
      </c>
      <c r="E145" s="52">
        <f>VLOOKUP(B145,'[1]Defi-01-TC &amp; QC'!$C$4:$AF$189,23,0)</f>
        <v>0</v>
      </c>
      <c r="F145" s="52">
        <f>VLOOKUP(B145,'[1]Defi-01-TC &amp; QC'!$C$4:$AF$189,24,0)</f>
        <v>0</v>
      </c>
      <c r="G145" s="52">
        <f>VLOOKUP(B145,'[1]Defi-01-TC &amp; QC'!$C$4:$AF$189,25,0)</f>
        <v>7</v>
      </c>
      <c r="H145" s="52">
        <f>VLOOKUP(B145,'[1]Defi-01-TC &amp; QC'!$C$4:$AF$189,26,0)</f>
        <v>0</v>
      </c>
      <c r="I145" s="52">
        <f>VLOOKUP(B145,'[1]Defi-01-TC &amp; QC'!$C$4:$AF$189,27,0)</f>
        <v>1</v>
      </c>
      <c r="J145" s="52">
        <f>VLOOKUP(B145,'[1]Defi-01-TC &amp; QC'!$C$4:$AF$189,28,0)</f>
        <v>0</v>
      </c>
      <c r="K145" s="52">
        <f>VLOOKUP(B145,'[1]Defi-01-TC &amp; QC'!$C$4:$AF$189,29,0)</f>
        <v>7</v>
      </c>
      <c r="L145" s="52">
        <f>VLOOKUP(B145,'[1]Defi-01-TC &amp; QC'!$C$4:$AF$189,30,0)</f>
        <v>4839</v>
      </c>
      <c r="M145" s="74">
        <f t="shared" si="2"/>
        <v>5404000</v>
      </c>
    </row>
    <row r="146" spans="1:13" ht="15" customHeight="1">
      <c r="A146" s="50">
        <v>144</v>
      </c>
      <c r="B146" s="73">
        <v>842</v>
      </c>
      <c r="C146" s="9" t="s">
        <v>1290</v>
      </c>
      <c r="D146" s="52">
        <f>VLOOKUP(B146,'[1]Defi-01-TC &amp; QC'!$C$4:$AF$189,22,0)</f>
        <v>83</v>
      </c>
      <c r="E146" s="52">
        <f>VLOOKUP(B146,'[1]Defi-01-TC &amp; QC'!$C$4:$AF$189,23,0)</f>
        <v>0</v>
      </c>
      <c r="F146" s="52">
        <f>VLOOKUP(B146,'[1]Defi-01-TC &amp; QC'!$C$4:$AF$189,24,0)</f>
        <v>0</v>
      </c>
      <c r="G146" s="52">
        <f>VLOOKUP(B146,'[1]Defi-01-TC &amp; QC'!$C$4:$AF$189,25,0)</f>
        <v>4</v>
      </c>
      <c r="H146" s="52">
        <f>VLOOKUP(B146,'[1]Defi-01-TC &amp; QC'!$C$4:$AF$189,26,0)</f>
        <v>0</v>
      </c>
      <c r="I146" s="52">
        <f>VLOOKUP(B146,'[1]Defi-01-TC &amp; QC'!$C$4:$AF$189,27,0)</f>
        <v>0</v>
      </c>
      <c r="J146" s="52">
        <f>VLOOKUP(B146,'[1]Defi-01-TC &amp; QC'!$C$4:$AF$189,28,0)</f>
        <v>0</v>
      </c>
      <c r="K146" s="52">
        <f>VLOOKUP(B146,'[1]Defi-01-TC &amp; QC'!$C$4:$AF$189,29,0)</f>
        <v>0</v>
      </c>
      <c r="L146" s="52">
        <f>VLOOKUP(B146,'[1]Defi-01-TC &amp; QC'!$C$4:$AF$189,30,0)</f>
        <v>425</v>
      </c>
      <c r="M146" s="74">
        <f t="shared" si="2"/>
        <v>512000</v>
      </c>
    </row>
    <row r="147" spans="1:13" ht="15" customHeight="1">
      <c r="A147" s="50">
        <v>145</v>
      </c>
      <c r="B147" s="73">
        <v>843</v>
      </c>
      <c r="C147" s="9" t="s">
        <v>902</v>
      </c>
      <c r="D147" s="52">
        <f>VLOOKUP(B147,'[1]Defi-01-TC &amp; QC'!$C$4:$AF$189,22,0)</f>
        <v>460</v>
      </c>
      <c r="E147" s="52">
        <f>VLOOKUP(B147,'[1]Defi-01-TC &amp; QC'!$C$4:$AF$189,23,0)</f>
        <v>1</v>
      </c>
      <c r="F147" s="52">
        <f>VLOOKUP(B147,'[1]Defi-01-TC &amp; QC'!$C$4:$AF$189,24,0)</f>
        <v>1</v>
      </c>
      <c r="G147" s="52">
        <f>VLOOKUP(B147,'[1]Defi-01-TC &amp; QC'!$C$4:$AF$189,25,0)</f>
        <v>30</v>
      </c>
      <c r="H147" s="52">
        <f>VLOOKUP(B147,'[1]Defi-01-TC &amp; QC'!$C$4:$AF$189,26,0)</f>
        <v>0</v>
      </c>
      <c r="I147" s="52">
        <f>VLOOKUP(B147,'[1]Defi-01-TC &amp; QC'!$C$4:$AF$189,27,0)</f>
        <v>1</v>
      </c>
      <c r="J147" s="52">
        <f>VLOOKUP(B147,'[1]Defi-01-TC &amp; QC'!$C$4:$AF$189,28,0)</f>
        <v>0</v>
      </c>
      <c r="K147" s="52">
        <f>VLOOKUP(B147,'[1]Defi-01-TC &amp; QC'!$C$4:$AF$189,29,0)</f>
        <v>15</v>
      </c>
      <c r="L147" s="52">
        <f>VLOOKUP(B147,'[1]Defi-01-TC &amp; QC'!$C$4:$AF$189,30,0)</f>
        <v>3289</v>
      </c>
      <c r="M147" s="74">
        <f t="shared" si="2"/>
        <v>3981000</v>
      </c>
    </row>
    <row r="148" spans="1:13" ht="15" customHeight="1">
      <c r="A148" s="50">
        <v>146</v>
      </c>
      <c r="B148" s="73">
        <v>844</v>
      </c>
      <c r="C148" s="9" t="s">
        <v>903</v>
      </c>
      <c r="D148" s="52">
        <f>VLOOKUP(B148,'[1]Defi-01-TC &amp; QC'!$C$4:$AF$189,22,0)</f>
        <v>51</v>
      </c>
      <c r="E148" s="52">
        <f>VLOOKUP(B148,'[1]Defi-01-TC &amp; QC'!$C$4:$AF$189,23,0)</f>
        <v>0</v>
      </c>
      <c r="F148" s="52">
        <f>VLOOKUP(B148,'[1]Defi-01-TC &amp; QC'!$C$4:$AF$189,24,0)</f>
        <v>0</v>
      </c>
      <c r="G148" s="52">
        <f>VLOOKUP(B148,'[1]Defi-01-TC &amp; QC'!$C$4:$AF$189,25,0)</f>
        <v>0</v>
      </c>
      <c r="H148" s="52">
        <f>VLOOKUP(B148,'[1]Defi-01-TC &amp; QC'!$C$4:$AF$189,26,0)</f>
        <v>0</v>
      </c>
      <c r="I148" s="52">
        <f>VLOOKUP(B148,'[1]Defi-01-TC &amp; QC'!$C$4:$AF$189,27,0)</f>
        <v>0</v>
      </c>
      <c r="J148" s="52">
        <f>VLOOKUP(B148,'[1]Defi-01-TC &amp; QC'!$C$4:$AF$189,28,0)</f>
        <v>0</v>
      </c>
      <c r="K148" s="52">
        <f>VLOOKUP(B148,'[1]Defi-01-TC &amp; QC'!$C$4:$AF$189,29,0)</f>
        <v>4</v>
      </c>
      <c r="L148" s="52">
        <f>VLOOKUP(B148,'[1]Defi-01-TC &amp; QC'!$C$4:$AF$189,30,0)</f>
        <v>695</v>
      </c>
      <c r="M148" s="74">
        <f t="shared" si="2"/>
        <v>786000</v>
      </c>
    </row>
    <row r="149" spans="1:13" ht="15" customHeight="1">
      <c r="A149" s="50">
        <v>147</v>
      </c>
      <c r="B149" s="73">
        <v>847</v>
      </c>
      <c r="C149" s="9" t="s">
        <v>905</v>
      </c>
      <c r="D149" s="52">
        <f>VLOOKUP(B149,'[1]Defi-01-TC &amp; QC'!$C$4:$AF$189,22,0)</f>
        <v>344</v>
      </c>
      <c r="E149" s="52">
        <f>VLOOKUP(B149,'[1]Defi-01-TC &amp; QC'!$C$4:$AF$189,23,0)</f>
        <v>0</v>
      </c>
      <c r="F149" s="52">
        <f>VLOOKUP(B149,'[1]Defi-01-TC &amp; QC'!$C$4:$AF$189,24,0)</f>
        <v>0</v>
      </c>
      <c r="G149" s="52">
        <f>VLOOKUP(B149,'[1]Defi-01-TC &amp; QC'!$C$4:$AF$189,25,0)</f>
        <v>4</v>
      </c>
      <c r="H149" s="52">
        <f>VLOOKUP(B149,'[1]Defi-01-TC &amp; QC'!$C$4:$AF$189,26,0)</f>
        <v>0</v>
      </c>
      <c r="I149" s="52">
        <f>VLOOKUP(B149,'[1]Defi-01-TC &amp; QC'!$C$4:$AF$189,27,0)</f>
        <v>0</v>
      </c>
      <c r="J149" s="52">
        <f>VLOOKUP(B149,'[1]Defi-01-TC &amp; QC'!$C$4:$AF$189,28,0)</f>
        <v>0</v>
      </c>
      <c r="K149" s="52">
        <f>VLOOKUP(B149,'[1]Defi-01-TC &amp; QC'!$C$4:$AF$189,29,0)</f>
        <v>9</v>
      </c>
      <c r="L149" s="52">
        <f>VLOOKUP(B149,'[1]Defi-01-TC &amp; QC'!$C$4:$AF$189,30,0)</f>
        <v>1250</v>
      </c>
      <c r="M149" s="74">
        <f t="shared" si="2"/>
        <v>1688000</v>
      </c>
    </row>
    <row r="150" spans="1:13" ht="15" customHeight="1">
      <c r="A150" s="50">
        <v>148</v>
      </c>
      <c r="B150" s="73">
        <v>852</v>
      </c>
      <c r="C150" s="9" t="s">
        <v>907</v>
      </c>
      <c r="D150" s="52">
        <f>VLOOKUP(B150,'[1]Defi-01-TC &amp; QC'!$C$4:$AF$189,22,0)</f>
        <v>205</v>
      </c>
      <c r="E150" s="52">
        <f>VLOOKUP(B150,'[1]Defi-01-TC &amp; QC'!$C$4:$AF$189,23,0)</f>
        <v>1</v>
      </c>
      <c r="F150" s="52">
        <f>VLOOKUP(B150,'[1]Defi-01-TC &amp; QC'!$C$4:$AF$189,24,0)</f>
        <v>0</v>
      </c>
      <c r="G150" s="52">
        <f>VLOOKUP(B150,'[1]Defi-01-TC &amp; QC'!$C$4:$AF$189,25,0)</f>
        <v>95</v>
      </c>
      <c r="H150" s="52">
        <f>VLOOKUP(B150,'[1]Defi-01-TC &amp; QC'!$C$4:$AF$189,26,0)</f>
        <v>0</v>
      </c>
      <c r="I150" s="52">
        <f>VLOOKUP(B150,'[1]Defi-01-TC &amp; QC'!$C$4:$AF$189,27,0)</f>
        <v>1</v>
      </c>
      <c r="J150" s="52">
        <f>VLOOKUP(B150,'[1]Defi-01-TC &amp; QC'!$C$4:$AF$189,28,0)</f>
        <v>0</v>
      </c>
      <c r="K150" s="52">
        <f>VLOOKUP(B150,'[1]Defi-01-TC &amp; QC'!$C$4:$AF$189,29,0)</f>
        <v>6</v>
      </c>
      <c r="L150" s="52">
        <f>VLOOKUP(B150,'[1]Defi-01-TC &amp; QC'!$C$4:$AF$189,30,0)</f>
        <v>2422</v>
      </c>
      <c r="M150" s="74">
        <f t="shared" si="2"/>
        <v>2833000</v>
      </c>
    </row>
    <row r="151" spans="1:13" ht="15" customHeight="1">
      <c r="A151" s="50">
        <v>149</v>
      </c>
      <c r="B151" s="73">
        <v>854</v>
      </c>
      <c r="C151" s="9" t="s">
        <v>908</v>
      </c>
      <c r="D151" s="52">
        <f>VLOOKUP(B151,'[1]Defi-01-TC &amp; QC'!$C$4:$AF$189,22,0)</f>
        <v>2031</v>
      </c>
      <c r="E151" s="52">
        <f>VLOOKUP(B151,'[1]Defi-01-TC &amp; QC'!$C$4:$AF$189,23,0)</f>
        <v>1</v>
      </c>
      <c r="F151" s="52">
        <f>VLOOKUP(B151,'[1]Defi-01-TC &amp; QC'!$C$4:$AF$189,24,0)</f>
        <v>0</v>
      </c>
      <c r="G151" s="52">
        <f>VLOOKUP(B151,'[1]Defi-01-TC &amp; QC'!$C$4:$AF$189,25,0)</f>
        <v>292</v>
      </c>
      <c r="H151" s="52">
        <f>VLOOKUP(B151,'[1]Defi-01-TC &amp; QC'!$C$4:$AF$189,26,0)</f>
        <v>0</v>
      </c>
      <c r="I151" s="52">
        <f>VLOOKUP(B151,'[1]Defi-01-TC &amp; QC'!$C$4:$AF$189,27,0)</f>
        <v>0</v>
      </c>
      <c r="J151" s="52">
        <f>VLOOKUP(B151,'[1]Defi-01-TC &amp; QC'!$C$4:$AF$189,28,0)</f>
        <v>0</v>
      </c>
      <c r="K151" s="52">
        <f>VLOOKUP(B151,'[1]Defi-01-TC &amp; QC'!$C$4:$AF$189,29,0)</f>
        <v>21</v>
      </c>
      <c r="L151" s="52">
        <f>VLOOKUP(B151,'[1]Defi-01-TC &amp; QC'!$C$4:$AF$189,30,0)</f>
        <v>19619</v>
      </c>
      <c r="M151" s="74">
        <f t="shared" si="2"/>
        <v>22202000</v>
      </c>
    </row>
    <row r="152" spans="1:13" ht="15" customHeight="1">
      <c r="A152" s="50">
        <v>150</v>
      </c>
      <c r="B152" s="73">
        <v>856</v>
      </c>
      <c r="C152" s="9" t="s">
        <v>909</v>
      </c>
      <c r="D152" s="52">
        <f>VLOOKUP(B152,'[1]Defi-01-TC &amp; QC'!$C$4:$AF$189,22,0)</f>
        <v>0</v>
      </c>
      <c r="E152" s="52">
        <f>VLOOKUP(B152,'[1]Defi-01-TC &amp; QC'!$C$4:$AF$189,23,0)</f>
        <v>0</v>
      </c>
      <c r="F152" s="52">
        <f>VLOOKUP(B152,'[1]Defi-01-TC &amp; QC'!$C$4:$AF$189,24,0)</f>
        <v>0</v>
      </c>
      <c r="G152" s="52">
        <f>VLOOKUP(B152,'[1]Defi-01-TC &amp; QC'!$C$4:$AF$189,25,0)</f>
        <v>0</v>
      </c>
      <c r="H152" s="52">
        <f>VLOOKUP(B152,'[1]Defi-01-TC &amp; QC'!$C$4:$AF$189,26,0)</f>
        <v>0</v>
      </c>
      <c r="I152" s="52">
        <f>VLOOKUP(B152,'[1]Defi-01-TC &amp; QC'!$C$4:$AF$189,27,0)</f>
        <v>0</v>
      </c>
      <c r="J152" s="52">
        <f>VLOOKUP(B152,'[1]Defi-01-TC &amp; QC'!$C$4:$AF$189,28,0)</f>
        <v>0</v>
      </c>
      <c r="K152" s="52">
        <f>VLOOKUP(B152,'[1]Defi-01-TC &amp; QC'!$C$4:$AF$189,29,0)</f>
        <v>0</v>
      </c>
      <c r="L152" s="52">
        <f>VLOOKUP(B152,'[1]Defi-01-TC &amp; QC'!$C$4:$AF$189,30,0)</f>
        <v>2</v>
      </c>
      <c r="M152" s="74">
        <f t="shared" si="2"/>
        <v>2000</v>
      </c>
    </row>
    <row r="153" spans="1:13" ht="15" customHeight="1">
      <c r="A153" s="50">
        <v>151</v>
      </c>
      <c r="B153" s="73">
        <v>857</v>
      </c>
      <c r="C153" s="9" t="s">
        <v>1147</v>
      </c>
      <c r="D153" s="52">
        <f>VLOOKUP(B153,'[1]Defi-01-TC &amp; QC'!$C$4:$AF$189,22,0)</f>
        <v>39</v>
      </c>
      <c r="E153" s="52">
        <f>VLOOKUP(B153,'[1]Defi-01-TC &amp; QC'!$C$4:$AF$189,23,0)</f>
        <v>0</v>
      </c>
      <c r="F153" s="52">
        <f>VLOOKUP(B153,'[1]Defi-01-TC &amp; QC'!$C$4:$AF$189,24,0)</f>
        <v>0</v>
      </c>
      <c r="G153" s="52">
        <f>VLOOKUP(B153,'[1]Defi-01-TC &amp; QC'!$C$4:$AF$189,25,0)</f>
        <v>3</v>
      </c>
      <c r="H153" s="52">
        <f>VLOOKUP(B153,'[1]Defi-01-TC &amp; QC'!$C$4:$AF$189,26,0)</f>
        <v>0</v>
      </c>
      <c r="I153" s="52">
        <f>VLOOKUP(B153,'[1]Defi-01-TC &amp; QC'!$C$4:$AF$189,27,0)</f>
        <v>0</v>
      </c>
      <c r="J153" s="52">
        <f>VLOOKUP(B153,'[1]Defi-01-TC &amp; QC'!$C$4:$AF$189,28,0)</f>
        <v>0</v>
      </c>
      <c r="K153" s="52">
        <f>VLOOKUP(B153,'[1]Defi-01-TC &amp; QC'!$C$4:$AF$189,29,0)</f>
        <v>1</v>
      </c>
      <c r="L153" s="52">
        <f>VLOOKUP(B153,'[1]Defi-01-TC &amp; QC'!$C$4:$AF$189,30,0)</f>
        <v>274</v>
      </c>
      <c r="M153" s="74">
        <f t="shared" si="2"/>
        <v>326000</v>
      </c>
    </row>
    <row r="154" spans="1:13" ht="15" customHeight="1">
      <c r="A154" s="50">
        <v>152</v>
      </c>
      <c r="B154" s="73">
        <v>858</v>
      </c>
      <c r="C154" s="9" t="s">
        <v>1300</v>
      </c>
      <c r="D154" s="52">
        <f>VLOOKUP(B154,'[1]Defi-01-TC &amp; QC'!$C$4:$AF$189,22,0)</f>
        <v>0</v>
      </c>
      <c r="E154" s="52">
        <f>VLOOKUP(B154,'[1]Defi-01-TC &amp; QC'!$C$4:$AF$189,23,0)</f>
        <v>0</v>
      </c>
      <c r="F154" s="52">
        <f>VLOOKUP(B154,'[1]Defi-01-TC &amp; QC'!$C$4:$AF$189,24,0)</f>
        <v>0</v>
      </c>
      <c r="G154" s="52">
        <f>VLOOKUP(B154,'[1]Defi-01-TC &amp; QC'!$C$4:$AF$189,25,0)</f>
        <v>0</v>
      </c>
      <c r="H154" s="52">
        <f>VLOOKUP(B154,'[1]Defi-01-TC &amp; QC'!$C$4:$AF$189,26,0)</f>
        <v>0</v>
      </c>
      <c r="I154" s="52">
        <f>VLOOKUP(B154,'[1]Defi-01-TC &amp; QC'!$C$4:$AF$189,27,0)</f>
        <v>0</v>
      </c>
      <c r="J154" s="52">
        <f>VLOOKUP(B154,'[1]Defi-01-TC &amp; QC'!$C$4:$AF$189,28,0)</f>
        <v>0</v>
      </c>
      <c r="K154" s="52">
        <f>VLOOKUP(B154,'[1]Defi-01-TC &amp; QC'!$C$4:$AF$189,29,0)</f>
        <v>0</v>
      </c>
      <c r="L154" s="52">
        <f>VLOOKUP(B154,'[1]Defi-01-TC &amp; QC'!$C$4:$AF$189,30,0)</f>
        <v>0</v>
      </c>
      <c r="M154" s="74">
        <f t="shared" si="2"/>
        <v>0</v>
      </c>
    </row>
    <row r="155" spans="1:13" ht="15" customHeight="1">
      <c r="A155" s="50">
        <v>153</v>
      </c>
      <c r="B155" s="73">
        <v>859</v>
      </c>
      <c r="C155" s="9" t="s">
        <v>1317</v>
      </c>
      <c r="D155" s="52">
        <f>VLOOKUP(B155,'[1]Defi-01-TC &amp; QC'!$C$4:$AF$189,22,0)</f>
        <v>2</v>
      </c>
      <c r="E155" s="52">
        <f>VLOOKUP(B155,'[1]Defi-01-TC &amp; QC'!$C$4:$AF$189,23,0)</f>
        <v>0</v>
      </c>
      <c r="F155" s="52">
        <f>VLOOKUP(B155,'[1]Defi-01-TC &amp; QC'!$C$4:$AF$189,24,0)</f>
        <v>0</v>
      </c>
      <c r="G155" s="52">
        <f>VLOOKUP(B155,'[1]Defi-01-TC &amp; QC'!$C$4:$AF$189,25,0)</f>
        <v>0</v>
      </c>
      <c r="H155" s="52">
        <f>VLOOKUP(B155,'[1]Defi-01-TC &amp; QC'!$C$4:$AF$189,26,0)</f>
        <v>0</v>
      </c>
      <c r="I155" s="52">
        <f>VLOOKUP(B155,'[1]Defi-01-TC &amp; QC'!$C$4:$AF$189,27,0)</f>
        <v>0</v>
      </c>
      <c r="J155" s="52">
        <f>VLOOKUP(B155,'[1]Defi-01-TC &amp; QC'!$C$4:$AF$189,28,0)</f>
        <v>0</v>
      </c>
      <c r="K155" s="52">
        <f>VLOOKUP(B155,'[1]Defi-01-TC &amp; QC'!$C$4:$AF$189,29,0)</f>
        <v>0</v>
      </c>
      <c r="L155" s="52">
        <f>VLOOKUP(B155,'[1]Defi-01-TC &amp; QC'!$C$4:$AF$189,30,0)</f>
        <v>0</v>
      </c>
      <c r="M155" s="74">
        <f t="shared" si="2"/>
        <v>2000</v>
      </c>
    </row>
    <row r="156" spans="1:13" ht="15" customHeight="1">
      <c r="A156" s="50">
        <v>154</v>
      </c>
      <c r="B156" s="73">
        <v>862</v>
      </c>
      <c r="C156" s="9" t="s">
        <v>1278</v>
      </c>
      <c r="D156" s="52">
        <f>VLOOKUP(B156,'[1]Defi-01-TC &amp; QC'!$C$4:$AF$189,22,0)</f>
        <v>0</v>
      </c>
      <c r="E156" s="52">
        <f>VLOOKUP(B156,'[1]Defi-01-TC &amp; QC'!$C$4:$AF$189,23,0)</f>
        <v>0</v>
      </c>
      <c r="F156" s="52">
        <f>VLOOKUP(B156,'[1]Defi-01-TC &amp; QC'!$C$4:$AF$189,24,0)</f>
        <v>0</v>
      </c>
      <c r="G156" s="52">
        <f>VLOOKUP(B156,'[1]Defi-01-TC &amp; QC'!$C$4:$AF$189,25,0)</f>
        <v>0</v>
      </c>
      <c r="H156" s="52">
        <f>VLOOKUP(B156,'[1]Defi-01-TC &amp; QC'!$C$4:$AF$189,26,0)</f>
        <v>0</v>
      </c>
      <c r="I156" s="52">
        <f>VLOOKUP(B156,'[1]Defi-01-TC &amp; QC'!$C$4:$AF$189,27,0)</f>
        <v>0</v>
      </c>
      <c r="J156" s="52">
        <f>VLOOKUP(B156,'[1]Defi-01-TC &amp; QC'!$C$4:$AF$189,28,0)</f>
        <v>0</v>
      </c>
      <c r="K156" s="52">
        <f>VLOOKUP(B156,'[1]Defi-01-TC &amp; QC'!$C$4:$AF$189,29,0)</f>
        <v>0</v>
      </c>
      <c r="L156" s="52">
        <f>VLOOKUP(B156,'[1]Defi-01-TC &amp; QC'!$C$4:$AF$189,30,0)</f>
        <v>0</v>
      </c>
      <c r="M156" s="74">
        <f t="shared" si="2"/>
        <v>0</v>
      </c>
    </row>
    <row r="157" spans="1:13" ht="15" customHeight="1">
      <c r="A157" s="50">
        <v>155</v>
      </c>
      <c r="B157" s="73">
        <v>863</v>
      </c>
      <c r="C157" s="9" t="s">
        <v>1301</v>
      </c>
      <c r="D157" s="52">
        <f>VLOOKUP(B157,'[1]Defi-01-TC &amp; QC'!$C$4:$AF$189,22,0)</f>
        <v>388</v>
      </c>
      <c r="E157" s="52">
        <f>VLOOKUP(B157,'[1]Defi-01-TC &amp; QC'!$C$4:$AF$189,23,0)</f>
        <v>0</v>
      </c>
      <c r="F157" s="52">
        <f>VLOOKUP(B157,'[1]Defi-01-TC &amp; QC'!$C$4:$AF$189,24,0)</f>
        <v>1</v>
      </c>
      <c r="G157" s="52">
        <f>VLOOKUP(B157,'[1]Defi-01-TC &amp; QC'!$C$4:$AF$189,25,0)</f>
        <v>28</v>
      </c>
      <c r="H157" s="52">
        <f>VLOOKUP(B157,'[1]Defi-01-TC &amp; QC'!$C$4:$AF$189,26,0)</f>
        <v>0</v>
      </c>
      <c r="I157" s="52">
        <f>VLOOKUP(B157,'[1]Defi-01-TC &amp; QC'!$C$4:$AF$189,27,0)</f>
        <v>0</v>
      </c>
      <c r="J157" s="52">
        <f>VLOOKUP(B157,'[1]Defi-01-TC &amp; QC'!$C$4:$AF$189,28,0)</f>
        <v>0</v>
      </c>
      <c r="K157" s="52">
        <f>VLOOKUP(B157,'[1]Defi-01-TC &amp; QC'!$C$4:$AF$189,29,0)</f>
        <v>9</v>
      </c>
      <c r="L157" s="52">
        <f>VLOOKUP(B157,'[1]Defi-01-TC &amp; QC'!$C$4:$AF$189,30,0)</f>
        <v>3760</v>
      </c>
      <c r="M157" s="74">
        <f t="shared" si="2"/>
        <v>4267000</v>
      </c>
    </row>
    <row r="158" spans="1:13" ht="15" customHeight="1">
      <c r="A158" s="50">
        <v>156</v>
      </c>
      <c r="B158" s="73">
        <v>866</v>
      </c>
      <c r="C158" s="9" t="s">
        <v>911</v>
      </c>
      <c r="D158" s="52">
        <f>VLOOKUP(B158,'[1]Defi-01-TC &amp; QC'!$C$4:$AF$189,22,0)</f>
        <v>12</v>
      </c>
      <c r="E158" s="52">
        <f>VLOOKUP(B158,'[1]Defi-01-TC &amp; QC'!$C$4:$AF$189,23,0)</f>
        <v>0</v>
      </c>
      <c r="F158" s="52">
        <f>VLOOKUP(B158,'[1]Defi-01-TC &amp; QC'!$C$4:$AF$189,24,0)</f>
        <v>0</v>
      </c>
      <c r="G158" s="52">
        <f>VLOOKUP(B158,'[1]Defi-01-TC &amp; QC'!$C$4:$AF$189,25,0)</f>
        <v>0</v>
      </c>
      <c r="H158" s="52">
        <f>VLOOKUP(B158,'[1]Defi-01-TC &amp; QC'!$C$4:$AF$189,26,0)</f>
        <v>0</v>
      </c>
      <c r="I158" s="52">
        <f>VLOOKUP(B158,'[1]Defi-01-TC &amp; QC'!$C$4:$AF$189,27,0)</f>
        <v>0</v>
      </c>
      <c r="J158" s="52">
        <f>VLOOKUP(B158,'[1]Defi-01-TC &amp; QC'!$C$4:$AF$189,28,0)</f>
        <v>1</v>
      </c>
      <c r="K158" s="52">
        <f>VLOOKUP(B158,'[1]Defi-01-TC &amp; QC'!$C$4:$AF$189,29,0)</f>
        <v>0</v>
      </c>
      <c r="L158" s="52">
        <f>VLOOKUP(B158,'[1]Defi-01-TC &amp; QC'!$C$4:$AF$189,30,0)</f>
        <v>173</v>
      </c>
      <c r="M158" s="74">
        <f t="shared" si="2"/>
        <v>235000</v>
      </c>
    </row>
    <row r="159" spans="1:13" ht="15" customHeight="1">
      <c r="A159" s="50">
        <v>157</v>
      </c>
      <c r="B159" s="73">
        <v>867</v>
      </c>
      <c r="C159" s="9" t="s">
        <v>912</v>
      </c>
      <c r="D159" s="52">
        <f>VLOOKUP(B159,'[1]Defi-01-TC &amp; QC'!$C$4:$AF$189,22,0)</f>
        <v>131</v>
      </c>
      <c r="E159" s="52">
        <f>VLOOKUP(B159,'[1]Defi-01-TC &amp; QC'!$C$4:$AF$189,23,0)</f>
        <v>0</v>
      </c>
      <c r="F159" s="52">
        <f>VLOOKUP(B159,'[1]Defi-01-TC &amp; QC'!$C$4:$AF$189,24,0)</f>
        <v>0</v>
      </c>
      <c r="G159" s="52">
        <f>VLOOKUP(B159,'[1]Defi-01-TC &amp; QC'!$C$4:$AF$189,25,0)</f>
        <v>26</v>
      </c>
      <c r="H159" s="52">
        <f>VLOOKUP(B159,'[1]Defi-01-TC &amp; QC'!$C$4:$AF$189,26,0)</f>
        <v>0</v>
      </c>
      <c r="I159" s="52">
        <f>VLOOKUP(B159,'[1]Defi-01-TC &amp; QC'!$C$4:$AF$189,27,0)</f>
        <v>0</v>
      </c>
      <c r="J159" s="52">
        <f>VLOOKUP(B159,'[1]Defi-01-TC &amp; QC'!$C$4:$AF$189,28,0)</f>
        <v>0</v>
      </c>
      <c r="K159" s="52">
        <f>VLOOKUP(B159,'[1]Defi-01-TC &amp; QC'!$C$4:$AF$189,29,0)</f>
        <v>8</v>
      </c>
      <c r="L159" s="52">
        <f>VLOOKUP(B159,'[1]Defi-01-TC &amp; QC'!$C$4:$AF$189,30,0)</f>
        <v>1124</v>
      </c>
      <c r="M159" s="74">
        <f t="shared" si="2"/>
        <v>1361000</v>
      </c>
    </row>
    <row r="160" spans="1:13" ht="15" customHeight="1">
      <c r="A160" s="50">
        <v>158</v>
      </c>
      <c r="B160" s="73">
        <v>868</v>
      </c>
      <c r="C160" s="9" t="s">
        <v>1256</v>
      </c>
      <c r="D160" s="52">
        <f>VLOOKUP(B160,'[1]Defi-01-TC &amp; QC'!$C$4:$AF$189,22,0)</f>
        <v>2</v>
      </c>
      <c r="E160" s="52">
        <f>VLOOKUP(B160,'[1]Defi-01-TC &amp; QC'!$C$4:$AF$189,23,0)</f>
        <v>0</v>
      </c>
      <c r="F160" s="52">
        <f>VLOOKUP(B160,'[1]Defi-01-TC &amp; QC'!$C$4:$AF$189,24,0)</f>
        <v>0</v>
      </c>
      <c r="G160" s="52">
        <f>VLOOKUP(B160,'[1]Defi-01-TC &amp; QC'!$C$4:$AF$189,25,0)</f>
        <v>0</v>
      </c>
      <c r="H160" s="52">
        <f>VLOOKUP(B160,'[1]Defi-01-TC &amp; QC'!$C$4:$AF$189,26,0)</f>
        <v>0</v>
      </c>
      <c r="I160" s="52">
        <f>VLOOKUP(B160,'[1]Defi-01-TC &amp; QC'!$C$4:$AF$189,27,0)</f>
        <v>0</v>
      </c>
      <c r="J160" s="52">
        <f>VLOOKUP(B160,'[1]Defi-01-TC &amp; QC'!$C$4:$AF$189,28,0)</f>
        <v>0</v>
      </c>
      <c r="K160" s="52">
        <f>VLOOKUP(B160,'[1]Defi-01-TC &amp; QC'!$C$4:$AF$189,29,0)</f>
        <v>0</v>
      </c>
      <c r="L160" s="52">
        <f>VLOOKUP(B160,'[1]Defi-01-TC &amp; QC'!$C$4:$AF$189,30,0)</f>
        <v>67</v>
      </c>
      <c r="M160" s="74">
        <f t="shared" si="2"/>
        <v>69000</v>
      </c>
    </row>
    <row r="161" spans="1:13" ht="15" customHeight="1">
      <c r="A161" s="50">
        <v>159</v>
      </c>
      <c r="B161" s="73">
        <v>869</v>
      </c>
      <c r="C161" s="9" t="s">
        <v>1152</v>
      </c>
      <c r="D161" s="52">
        <f>VLOOKUP(B161,'[1]Defi-01-TC &amp; QC'!$C$4:$AF$189,22,0)</f>
        <v>25</v>
      </c>
      <c r="E161" s="52">
        <f>VLOOKUP(B161,'[1]Defi-01-TC &amp; QC'!$C$4:$AF$189,23,0)</f>
        <v>0</v>
      </c>
      <c r="F161" s="52">
        <f>VLOOKUP(B161,'[1]Defi-01-TC &amp; QC'!$C$4:$AF$189,24,0)</f>
        <v>0</v>
      </c>
      <c r="G161" s="52">
        <f>VLOOKUP(B161,'[1]Defi-01-TC &amp; QC'!$C$4:$AF$189,25,0)</f>
        <v>0</v>
      </c>
      <c r="H161" s="52">
        <f>VLOOKUP(B161,'[1]Defi-01-TC &amp; QC'!$C$4:$AF$189,26,0)</f>
        <v>0</v>
      </c>
      <c r="I161" s="52">
        <f>VLOOKUP(B161,'[1]Defi-01-TC &amp; QC'!$C$4:$AF$189,27,0)</f>
        <v>0</v>
      </c>
      <c r="J161" s="52">
        <f>VLOOKUP(B161,'[1]Defi-01-TC &amp; QC'!$C$4:$AF$189,28,0)</f>
        <v>0</v>
      </c>
      <c r="K161" s="52">
        <f>VLOOKUP(B161,'[1]Defi-01-TC &amp; QC'!$C$4:$AF$189,29,0)</f>
        <v>1</v>
      </c>
      <c r="L161" s="52">
        <f>VLOOKUP(B161,'[1]Defi-01-TC &amp; QC'!$C$4:$AF$189,30,0)</f>
        <v>275</v>
      </c>
      <c r="M161" s="74">
        <f t="shared" si="2"/>
        <v>310000</v>
      </c>
    </row>
    <row r="162" spans="1:13" ht="15" customHeight="1">
      <c r="A162" s="50">
        <v>160</v>
      </c>
      <c r="B162" s="73">
        <v>870</v>
      </c>
      <c r="C162" s="9" t="s">
        <v>1195</v>
      </c>
      <c r="D162" s="52">
        <f>VLOOKUP(B162,'[1]Defi-01-TC &amp; QC'!$C$4:$AF$189,22,0)</f>
        <v>1272</v>
      </c>
      <c r="E162" s="52">
        <f>VLOOKUP(B162,'[1]Defi-01-TC &amp; QC'!$C$4:$AF$189,23,0)</f>
        <v>0</v>
      </c>
      <c r="F162" s="52">
        <f>VLOOKUP(B162,'[1]Defi-01-TC &amp; QC'!$C$4:$AF$189,24,0)</f>
        <v>0</v>
      </c>
      <c r="G162" s="52">
        <f>VLOOKUP(B162,'[1]Defi-01-TC &amp; QC'!$C$4:$AF$189,25,0)</f>
        <v>1</v>
      </c>
      <c r="H162" s="52">
        <f>VLOOKUP(B162,'[1]Defi-01-TC &amp; QC'!$C$4:$AF$189,26,0)</f>
        <v>12</v>
      </c>
      <c r="I162" s="52">
        <f>VLOOKUP(B162,'[1]Defi-01-TC &amp; QC'!$C$4:$AF$189,27,0)</f>
        <v>0</v>
      </c>
      <c r="J162" s="52">
        <f>VLOOKUP(B162,'[1]Defi-01-TC &amp; QC'!$C$4:$AF$189,28,0)</f>
        <v>26</v>
      </c>
      <c r="K162" s="52">
        <f>VLOOKUP(B162,'[1]Defi-01-TC &amp; QC'!$C$4:$AF$189,29,0)</f>
        <v>42</v>
      </c>
      <c r="L162" s="52">
        <f>VLOOKUP(B162,'[1]Defi-01-TC &amp; QC'!$C$4:$AF$189,30,0)</f>
        <v>19978</v>
      </c>
      <c r="M162" s="74">
        <f t="shared" si="2"/>
        <v>23571000</v>
      </c>
    </row>
    <row r="163" spans="1:13" ht="15" customHeight="1">
      <c r="A163" s="50">
        <v>161</v>
      </c>
      <c r="B163" s="73">
        <v>871</v>
      </c>
      <c r="C163" s="9" t="s">
        <v>914</v>
      </c>
      <c r="D163" s="52">
        <f>VLOOKUP(B163,'[1]Defi-01-TC &amp; QC'!$C$4:$AF$189,22,0)</f>
        <v>8355</v>
      </c>
      <c r="E163" s="52">
        <f>VLOOKUP(B163,'[1]Defi-01-TC &amp; QC'!$C$4:$AF$189,23,0)</f>
        <v>2</v>
      </c>
      <c r="F163" s="52">
        <f>VLOOKUP(B163,'[1]Defi-01-TC &amp; QC'!$C$4:$AF$189,24,0)</f>
        <v>1</v>
      </c>
      <c r="G163" s="52">
        <f>VLOOKUP(B163,'[1]Defi-01-TC &amp; QC'!$C$4:$AF$189,25,0)</f>
        <v>149</v>
      </c>
      <c r="H163" s="52">
        <f>VLOOKUP(B163,'[1]Defi-01-TC &amp; QC'!$C$4:$AF$189,26,0)</f>
        <v>0</v>
      </c>
      <c r="I163" s="52">
        <f>VLOOKUP(B163,'[1]Defi-01-TC &amp; QC'!$C$4:$AF$189,27,0)</f>
        <v>1</v>
      </c>
      <c r="J163" s="52">
        <f>VLOOKUP(B163,'[1]Defi-01-TC &amp; QC'!$C$4:$AF$189,28,0)</f>
        <v>0</v>
      </c>
      <c r="K163" s="52">
        <f>VLOOKUP(B163,'[1]Defi-01-TC &amp; QC'!$C$4:$AF$189,29,0)</f>
        <v>168</v>
      </c>
      <c r="L163" s="52">
        <f>VLOOKUP(B163,'[1]Defi-01-TC &amp; QC'!$C$4:$AF$189,30,0)</f>
        <v>38040</v>
      </c>
      <c r="M163" s="74">
        <f t="shared" si="2"/>
        <v>48326000</v>
      </c>
    </row>
    <row r="164" spans="1:13" ht="15" customHeight="1">
      <c r="A164" s="50">
        <v>162</v>
      </c>
      <c r="B164" s="73">
        <v>872</v>
      </c>
      <c r="C164" s="9" t="s">
        <v>916</v>
      </c>
      <c r="D164" s="52">
        <f>VLOOKUP(B164,'[1]Defi-01-TC &amp; QC'!$C$4:$AF$189,22,0)</f>
        <v>459</v>
      </c>
      <c r="E164" s="52">
        <f>VLOOKUP(B164,'[1]Defi-01-TC &amp; QC'!$C$4:$AF$189,23,0)</f>
        <v>0</v>
      </c>
      <c r="F164" s="52">
        <f>VLOOKUP(B164,'[1]Defi-01-TC &amp; QC'!$C$4:$AF$189,24,0)</f>
        <v>0</v>
      </c>
      <c r="G164" s="52">
        <f>VLOOKUP(B164,'[1]Defi-01-TC &amp; QC'!$C$4:$AF$189,25,0)</f>
        <v>45</v>
      </c>
      <c r="H164" s="52">
        <f>VLOOKUP(B164,'[1]Defi-01-TC &amp; QC'!$C$4:$AF$189,26,0)</f>
        <v>0</v>
      </c>
      <c r="I164" s="52">
        <f>VLOOKUP(B164,'[1]Defi-01-TC &amp; QC'!$C$4:$AF$189,27,0)</f>
        <v>0</v>
      </c>
      <c r="J164" s="52">
        <f>VLOOKUP(B164,'[1]Defi-01-TC &amp; QC'!$C$4:$AF$189,28,0)</f>
        <v>0</v>
      </c>
      <c r="K164" s="52">
        <f>VLOOKUP(B164,'[1]Defi-01-TC &amp; QC'!$C$4:$AF$189,29,0)</f>
        <v>31</v>
      </c>
      <c r="L164" s="52">
        <f>VLOOKUP(B164,'[1]Defi-01-TC &amp; QC'!$C$4:$AF$189,30,0)</f>
        <v>5138</v>
      </c>
      <c r="M164" s="74">
        <f t="shared" si="2"/>
        <v>5952000</v>
      </c>
    </row>
    <row r="165" spans="1:13" ht="15" customHeight="1">
      <c r="A165" s="50">
        <v>163</v>
      </c>
      <c r="B165" s="73">
        <v>873</v>
      </c>
      <c r="C165" s="9" t="s">
        <v>917</v>
      </c>
      <c r="D165" s="52">
        <f>VLOOKUP(B165,'[1]Defi-01-TC &amp; QC'!$C$4:$AF$189,22,0)</f>
        <v>6</v>
      </c>
      <c r="E165" s="52">
        <f>VLOOKUP(B165,'[1]Defi-01-TC &amp; QC'!$C$4:$AF$189,23,0)</f>
        <v>0</v>
      </c>
      <c r="F165" s="52">
        <f>VLOOKUP(B165,'[1]Defi-01-TC &amp; QC'!$C$4:$AF$189,24,0)</f>
        <v>0</v>
      </c>
      <c r="G165" s="52">
        <f>VLOOKUP(B165,'[1]Defi-01-TC &amp; QC'!$C$4:$AF$189,25,0)</f>
        <v>0</v>
      </c>
      <c r="H165" s="52">
        <f>VLOOKUP(B165,'[1]Defi-01-TC &amp; QC'!$C$4:$AF$189,26,0)</f>
        <v>0</v>
      </c>
      <c r="I165" s="52">
        <f>VLOOKUP(B165,'[1]Defi-01-TC &amp; QC'!$C$4:$AF$189,27,0)</f>
        <v>0</v>
      </c>
      <c r="J165" s="52">
        <f>VLOOKUP(B165,'[1]Defi-01-TC &amp; QC'!$C$4:$AF$189,28,0)</f>
        <v>0</v>
      </c>
      <c r="K165" s="52">
        <f>VLOOKUP(B165,'[1]Defi-01-TC &amp; QC'!$C$4:$AF$189,29,0)</f>
        <v>0</v>
      </c>
      <c r="L165" s="52">
        <f>VLOOKUP(B165,'[1]Defi-01-TC &amp; QC'!$C$4:$AF$189,30,0)</f>
        <v>117</v>
      </c>
      <c r="M165" s="74">
        <f t="shared" si="2"/>
        <v>123000</v>
      </c>
    </row>
    <row r="166" spans="1:13" ht="15" customHeight="1">
      <c r="A166" s="50">
        <v>164</v>
      </c>
      <c r="B166" s="73">
        <v>918</v>
      </c>
      <c r="C166" s="9" t="s">
        <v>1269</v>
      </c>
      <c r="D166" s="52">
        <f>VLOOKUP(B166,'[1]Defi-01-TC &amp; QC'!$C$4:$AF$189,22,0)</f>
        <v>0</v>
      </c>
      <c r="E166" s="52">
        <f>VLOOKUP(B166,'[1]Defi-01-TC &amp; QC'!$C$4:$AF$189,23,0)</f>
        <v>0</v>
      </c>
      <c r="F166" s="52">
        <f>VLOOKUP(B166,'[1]Defi-01-TC &amp; QC'!$C$4:$AF$189,24,0)</f>
        <v>0</v>
      </c>
      <c r="G166" s="52">
        <f>VLOOKUP(B166,'[1]Defi-01-TC &amp; QC'!$C$4:$AF$189,25,0)</f>
        <v>0</v>
      </c>
      <c r="H166" s="52">
        <f>VLOOKUP(B166,'[1]Defi-01-TC &amp; QC'!$C$4:$AF$189,26,0)</f>
        <v>0</v>
      </c>
      <c r="I166" s="52">
        <f>VLOOKUP(B166,'[1]Defi-01-TC &amp; QC'!$C$4:$AF$189,27,0)</f>
        <v>0</v>
      </c>
      <c r="J166" s="52">
        <f>VLOOKUP(B166,'[1]Defi-01-TC &amp; QC'!$C$4:$AF$189,28,0)</f>
        <v>0</v>
      </c>
      <c r="K166" s="52">
        <f>VLOOKUP(B166,'[1]Defi-01-TC &amp; QC'!$C$4:$AF$189,29,0)</f>
        <v>0</v>
      </c>
      <c r="L166" s="52">
        <f>VLOOKUP(B166,'[1]Defi-01-TC &amp; QC'!$C$4:$AF$189,30,0)</f>
        <v>19</v>
      </c>
      <c r="M166" s="74">
        <f t="shared" si="2"/>
        <v>19000</v>
      </c>
    </row>
    <row r="167" spans="1:13" ht="15" customHeight="1">
      <c r="A167" s="50">
        <v>165</v>
      </c>
      <c r="B167" s="73">
        <v>923</v>
      </c>
      <c r="C167" s="9" t="s">
        <v>1280</v>
      </c>
      <c r="D167" s="52">
        <f>VLOOKUP(B167,'[1]Defi-01-TC &amp; QC'!$C$4:$AF$189,22,0)</f>
        <v>0</v>
      </c>
      <c r="E167" s="52">
        <f>VLOOKUP(B167,'[1]Defi-01-TC &amp; QC'!$C$4:$AF$189,23,0)</f>
        <v>0</v>
      </c>
      <c r="F167" s="52">
        <f>VLOOKUP(B167,'[1]Defi-01-TC &amp; QC'!$C$4:$AF$189,24,0)</f>
        <v>0</v>
      </c>
      <c r="G167" s="52">
        <f>VLOOKUP(B167,'[1]Defi-01-TC &amp; QC'!$C$4:$AF$189,25,0)</f>
        <v>0</v>
      </c>
      <c r="H167" s="52">
        <f>VLOOKUP(B167,'[1]Defi-01-TC &amp; QC'!$C$4:$AF$189,26,0)</f>
        <v>0</v>
      </c>
      <c r="I167" s="52">
        <f>VLOOKUP(B167,'[1]Defi-01-TC &amp; QC'!$C$4:$AF$189,27,0)</f>
        <v>0</v>
      </c>
      <c r="J167" s="52">
        <f>VLOOKUP(B167,'[1]Defi-01-TC &amp; QC'!$C$4:$AF$189,28,0)</f>
        <v>0</v>
      </c>
      <c r="K167" s="52">
        <f>VLOOKUP(B167,'[1]Defi-01-TC &amp; QC'!$C$4:$AF$189,29,0)</f>
        <v>0</v>
      </c>
      <c r="L167" s="52">
        <f>VLOOKUP(B167,'[1]Defi-01-TC &amp; QC'!$C$4:$AF$189,30,0)</f>
        <v>8</v>
      </c>
      <c r="M167" s="74">
        <f t="shared" si="2"/>
        <v>8000</v>
      </c>
    </row>
    <row r="168" spans="1:13" ht="15" customHeight="1">
      <c r="A168" s="50">
        <v>166</v>
      </c>
      <c r="B168" s="73">
        <v>930</v>
      </c>
      <c r="C168" s="9" t="s">
        <v>1291</v>
      </c>
      <c r="D168" s="52">
        <f>VLOOKUP(B168,'[1]Defi-01-TC &amp; QC'!$C$4:$AF$189,22,0)</f>
        <v>0</v>
      </c>
      <c r="E168" s="52">
        <f>VLOOKUP(B168,'[1]Defi-01-TC &amp; QC'!$C$4:$AF$189,23,0)</f>
        <v>0</v>
      </c>
      <c r="F168" s="52">
        <f>VLOOKUP(B168,'[1]Defi-01-TC &amp; QC'!$C$4:$AF$189,24,0)</f>
        <v>0</v>
      </c>
      <c r="G168" s="52">
        <f>VLOOKUP(B168,'[1]Defi-01-TC &amp; QC'!$C$4:$AF$189,25,0)</f>
        <v>0</v>
      </c>
      <c r="H168" s="52">
        <f>VLOOKUP(B168,'[1]Defi-01-TC &amp; QC'!$C$4:$AF$189,26,0)</f>
        <v>0</v>
      </c>
      <c r="I168" s="52">
        <f>VLOOKUP(B168,'[1]Defi-01-TC &amp; QC'!$C$4:$AF$189,27,0)</f>
        <v>0</v>
      </c>
      <c r="J168" s="52">
        <f>VLOOKUP(B168,'[1]Defi-01-TC &amp; QC'!$C$4:$AF$189,28,0)</f>
        <v>0</v>
      </c>
      <c r="K168" s="52">
        <f>VLOOKUP(B168,'[1]Defi-01-TC &amp; QC'!$C$4:$AF$189,29,0)</f>
        <v>0</v>
      </c>
      <c r="L168" s="52">
        <f>VLOOKUP(B168,'[1]Defi-01-TC &amp; QC'!$C$4:$AF$189,30,0)</f>
        <v>2</v>
      </c>
      <c r="M168" s="74">
        <f t="shared" si="2"/>
        <v>2000</v>
      </c>
    </row>
    <row r="169" spans="1:13" ht="15" customHeight="1">
      <c r="A169" s="50">
        <v>167</v>
      </c>
      <c r="B169" s="73">
        <v>933</v>
      </c>
      <c r="C169" s="9" t="s">
        <v>1316</v>
      </c>
      <c r="D169" s="52">
        <f>VLOOKUP(B169,'[1]Defi-01-TC &amp; QC'!$C$4:$AF$189,22,0)</f>
        <v>0</v>
      </c>
      <c r="E169" s="52">
        <f>VLOOKUP(B169,'[1]Defi-01-TC &amp; QC'!$C$4:$AF$189,23,0)</f>
        <v>0</v>
      </c>
      <c r="F169" s="52">
        <f>VLOOKUP(B169,'[1]Defi-01-TC &amp; QC'!$C$4:$AF$189,24,0)</f>
        <v>0</v>
      </c>
      <c r="G169" s="52">
        <f>VLOOKUP(B169,'[1]Defi-01-TC &amp; QC'!$C$4:$AF$189,25,0)</f>
        <v>0</v>
      </c>
      <c r="H169" s="52">
        <f>VLOOKUP(B169,'[1]Defi-01-TC &amp; QC'!$C$4:$AF$189,26,0)</f>
        <v>0</v>
      </c>
      <c r="I169" s="52">
        <f>VLOOKUP(B169,'[1]Defi-01-TC &amp; QC'!$C$4:$AF$189,27,0)</f>
        <v>0</v>
      </c>
      <c r="J169" s="52">
        <f>VLOOKUP(B169,'[1]Defi-01-TC &amp; QC'!$C$4:$AF$189,28,0)</f>
        <v>0</v>
      </c>
      <c r="K169" s="52">
        <f>VLOOKUP(B169,'[1]Defi-01-TC &amp; QC'!$C$4:$AF$189,29,0)</f>
        <v>0</v>
      </c>
      <c r="L169" s="52">
        <f>VLOOKUP(B169,'[1]Defi-01-TC &amp; QC'!$C$4:$AF$189,30,0)</f>
        <v>2</v>
      </c>
      <c r="M169" s="74">
        <f t="shared" si="2"/>
        <v>2000</v>
      </c>
    </row>
    <row r="170" spans="1:13" ht="15" customHeight="1">
      <c r="A170" s="50">
        <v>168</v>
      </c>
      <c r="B170" s="73">
        <v>952</v>
      </c>
      <c r="C170" s="9" t="s">
        <v>919</v>
      </c>
      <c r="D170" s="52">
        <f>VLOOKUP(B170,'[1]Defi-01-TC &amp; QC'!$C$4:$AF$189,22,0)</f>
        <v>797</v>
      </c>
      <c r="E170" s="52">
        <f>VLOOKUP(B170,'[1]Defi-01-TC &amp; QC'!$C$4:$AF$189,23,0)</f>
        <v>0</v>
      </c>
      <c r="F170" s="52">
        <f>VLOOKUP(B170,'[1]Defi-01-TC &amp; QC'!$C$4:$AF$189,24,0)</f>
        <v>0</v>
      </c>
      <c r="G170" s="52">
        <f>VLOOKUP(B170,'[1]Defi-01-TC &amp; QC'!$C$4:$AF$189,25,0)</f>
        <v>0</v>
      </c>
      <c r="H170" s="52">
        <f>VLOOKUP(B170,'[1]Defi-01-TC &amp; QC'!$C$4:$AF$189,26,0)</f>
        <v>0</v>
      </c>
      <c r="I170" s="52">
        <f>VLOOKUP(B170,'[1]Defi-01-TC &amp; QC'!$C$4:$AF$189,27,0)</f>
        <v>0</v>
      </c>
      <c r="J170" s="52">
        <f>VLOOKUP(B170,'[1]Defi-01-TC &amp; QC'!$C$4:$AF$189,28,0)</f>
        <v>3</v>
      </c>
      <c r="K170" s="52">
        <f>VLOOKUP(B170,'[1]Defi-01-TC &amp; QC'!$C$4:$AF$189,29,0)</f>
        <v>1</v>
      </c>
      <c r="L170" s="52">
        <f>VLOOKUP(B170,'[1]Defi-01-TC &amp; QC'!$C$4:$AF$189,30,0)</f>
        <v>8897</v>
      </c>
      <c r="M170" s="74">
        <f t="shared" si="2"/>
        <v>9854000</v>
      </c>
    </row>
    <row r="171" spans="1:13" ht="15" customHeight="1">
      <c r="A171" s="50">
        <v>169</v>
      </c>
      <c r="B171" s="73">
        <v>955</v>
      </c>
      <c r="C171" s="9" t="s">
        <v>933</v>
      </c>
      <c r="D171" s="52">
        <f>VLOOKUP(B171,'[1]Defi-01-TC &amp; QC'!$C$4:$AF$189,22,0)</f>
        <v>249</v>
      </c>
      <c r="E171" s="52">
        <f>VLOOKUP(B171,'[1]Defi-01-TC &amp; QC'!$C$4:$AF$189,23,0)</f>
        <v>0</v>
      </c>
      <c r="F171" s="52">
        <f>VLOOKUP(B171,'[1]Defi-01-TC &amp; QC'!$C$4:$AF$189,24,0)</f>
        <v>0</v>
      </c>
      <c r="G171" s="52">
        <f>VLOOKUP(B171,'[1]Defi-01-TC &amp; QC'!$C$4:$AF$189,25,0)</f>
        <v>0</v>
      </c>
      <c r="H171" s="52">
        <f>VLOOKUP(B171,'[1]Defi-01-TC &amp; QC'!$C$4:$AF$189,26,0)</f>
        <v>0</v>
      </c>
      <c r="I171" s="52">
        <f>VLOOKUP(B171,'[1]Defi-01-TC &amp; QC'!$C$4:$AF$189,27,0)</f>
        <v>0</v>
      </c>
      <c r="J171" s="52">
        <f>VLOOKUP(B171,'[1]Defi-01-TC &amp; QC'!$C$4:$AF$189,28,0)</f>
        <v>0</v>
      </c>
      <c r="K171" s="52">
        <f>VLOOKUP(B171,'[1]Defi-01-TC &amp; QC'!$C$4:$AF$189,29,0)</f>
        <v>0</v>
      </c>
      <c r="L171" s="52">
        <f>VLOOKUP(B171,'[1]Defi-01-TC &amp; QC'!$C$4:$AF$189,30,0)</f>
        <v>875</v>
      </c>
      <c r="M171" s="74">
        <f t="shared" si="2"/>
        <v>1124000</v>
      </c>
    </row>
    <row r="172" spans="1:13" ht="15" customHeight="1">
      <c r="A172" s="50">
        <v>170</v>
      </c>
      <c r="B172" s="73">
        <v>956</v>
      </c>
      <c r="C172" s="9" t="s">
        <v>1002</v>
      </c>
      <c r="D172" s="52">
        <f>VLOOKUP(B172,'[1]Defi-01-TC &amp; QC'!$C$4:$AF$189,22,0)</f>
        <v>0</v>
      </c>
      <c r="E172" s="52">
        <f>VLOOKUP(B172,'[1]Defi-01-TC &amp; QC'!$C$4:$AF$189,23,0)</f>
        <v>0</v>
      </c>
      <c r="F172" s="52">
        <f>VLOOKUP(B172,'[1]Defi-01-TC &amp; QC'!$C$4:$AF$189,24,0)</f>
        <v>0</v>
      </c>
      <c r="G172" s="52">
        <f>VLOOKUP(B172,'[1]Defi-01-TC &amp; QC'!$C$4:$AF$189,25,0)</f>
        <v>0</v>
      </c>
      <c r="H172" s="52">
        <f>VLOOKUP(B172,'[1]Defi-01-TC &amp; QC'!$C$4:$AF$189,26,0)</f>
        <v>0</v>
      </c>
      <c r="I172" s="52">
        <f>VLOOKUP(B172,'[1]Defi-01-TC &amp; QC'!$C$4:$AF$189,27,0)</f>
        <v>0</v>
      </c>
      <c r="J172" s="52">
        <f>VLOOKUP(B172,'[1]Defi-01-TC &amp; QC'!$C$4:$AF$189,28,0)</f>
        <v>0</v>
      </c>
      <c r="K172" s="52">
        <f>VLOOKUP(B172,'[1]Defi-01-TC &amp; QC'!$C$4:$AF$189,29,0)</f>
        <v>0</v>
      </c>
      <c r="L172" s="52">
        <f>VLOOKUP(B172,'[1]Defi-01-TC &amp; QC'!$C$4:$AF$189,30,0)</f>
        <v>14</v>
      </c>
      <c r="M172" s="74">
        <f t="shared" si="2"/>
        <v>14000</v>
      </c>
    </row>
    <row r="173" spans="1:13" ht="15" customHeight="1">
      <c r="A173" s="50">
        <v>171</v>
      </c>
      <c r="B173" s="73">
        <v>957</v>
      </c>
      <c r="C173" s="9" t="s">
        <v>935</v>
      </c>
      <c r="D173" s="52">
        <f>VLOOKUP(B173,'[1]Defi-01-TC &amp; QC'!$C$4:$AF$189,22,0)</f>
        <v>464</v>
      </c>
      <c r="E173" s="52">
        <f>VLOOKUP(B173,'[1]Defi-01-TC &amp; QC'!$C$4:$AF$189,23,0)</f>
        <v>0</v>
      </c>
      <c r="F173" s="52">
        <f>VLOOKUP(B173,'[1]Defi-01-TC &amp; QC'!$C$4:$AF$189,24,0)</f>
        <v>0</v>
      </c>
      <c r="G173" s="52">
        <f>VLOOKUP(B173,'[1]Defi-01-TC &amp; QC'!$C$4:$AF$189,25,0)</f>
        <v>0</v>
      </c>
      <c r="H173" s="52">
        <f>VLOOKUP(B173,'[1]Defi-01-TC &amp; QC'!$C$4:$AF$189,26,0)</f>
        <v>1</v>
      </c>
      <c r="I173" s="52">
        <f>VLOOKUP(B173,'[1]Defi-01-TC &amp; QC'!$C$4:$AF$189,27,0)</f>
        <v>0</v>
      </c>
      <c r="J173" s="52">
        <f>VLOOKUP(B173,'[1]Defi-01-TC &amp; QC'!$C$4:$AF$189,28,0)</f>
        <v>11</v>
      </c>
      <c r="K173" s="52">
        <f>VLOOKUP(B173,'[1]Defi-01-TC &amp; QC'!$C$4:$AF$189,29,0)</f>
        <v>2</v>
      </c>
      <c r="L173" s="52">
        <f>VLOOKUP(B173,'[1]Defi-01-TC &amp; QC'!$C$4:$AF$189,30,0)</f>
        <v>1391</v>
      </c>
      <c r="M173" s="74">
        <f t="shared" si="2"/>
        <v>2475000</v>
      </c>
    </row>
    <row r="174" spans="1:13" ht="15" customHeight="1">
      <c r="A174" s="50">
        <v>172</v>
      </c>
      <c r="B174" s="73">
        <v>964</v>
      </c>
      <c r="C174" s="9" t="s">
        <v>936</v>
      </c>
      <c r="D174" s="52">
        <f>VLOOKUP(B174,'[1]Defi-01-TC &amp; QC'!$C$4:$AF$189,22,0)</f>
        <v>127</v>
      </c>
      <c r="E174" s="52">
        <f>VLOOKUP(B174,'[1]Defi-01-TC &amp; QC'!$C$4:$AF$189,23,0)</f>
        <v>0</v>
      </c>
      <c r="F174" s="52">
        <f>VLOOKUP(B174,'[1]Defi-01-TC &amp; QC'!$C$4:$AF$189,24,0)</f>
        <v>0</v>
      </c>
      <c r="G174" s="52">
        <f>VLOOKUP(B174,'[1]Defi-01-TC &amp; QC'!$C$4:$AF$189,25,0)</f>
        <v>0</v>
      </c>
      <c r="H174" s="52">
        <f>VLOOKUP(B174,'[1]Defi-01-TC &amp; QC'!$C$4:$AF$189,26,0)</f>
        <v>4</v>
      </c>
      <c r="I174" s="52">
        <f>VLOOKUP(B174,'[1]Defi-01-TC &amp; QC'!$C$4:$AF$189,27,0)</f>
        <v>0</v>
      </c>
      <c r="J174" s="52">
        <f>VLOOKUP(B174,'[1]Defi-01-TC &amp; QC'!$C$4:$AF$189,28,0)</f>
        <v>2</v>
      </c>
      <c r="K174" s="52">
        <f>VLOOKUP(B174,'[1]Defi-01-TC &amp; QC'!$C$4:$AF$189,29,0)</f>
        <v>0</v>
      </c>
      <c r="L174" s="52">
        <f>VLOOKUP(B174,'[1]Defi-01-TC &amp; QC'!$C$4:$AF$189,30,0)</f>
        <v>1145</v>
      </c>
      <c r="M174" s="74">
        <f t="shared" si="2"/>
        <v>1572000</v>
      </c>
    </row>
    <row r="175" spans="1:13" ht="15" customHeight="1">
      <c r="A175" s="50">
        <v>173</v>
      </c>
      <c r="B175" s="73">
        <v>975</v>
      </c>
      <c r="C175" s="9" t="s">
        <v>1202</v>
      </c>
      <c r="D175" s="52">
        <f>VLOOKUP(B175,'[1]Defi-01-TC &amp; QC'!$C$4:$AF$189,22,0)</f>
        <v>343</v>
      </c>
      <c r="E175" s="52">
        <f>VLOOKUP(B175,'[1]Defi-01-TC &amp; QC'!$C$4:$AF$189,23,0)</f>
        <v>0</v>
      </c>
      <c r="F175" s="52">
        <f>VLOOKUP(B175,'[1]Defi-01-TC &amp; QC'!$C$4:$AF$189,24,0)</f>
        <v>0</v>
      </c>
      <c r="G175" s="52">
        <f>VLOOKUP(B175,'[1]Defi-01-TC &amp; QC'!$C$4:$AF$189,25,0)</f>
        <v>0</v>
      </c>
      <c r="H175" s="52">
        <f>VLOOKUP(B175,'[1]Defi-01-TC &amp; QC'!$C$4:$AF$189,26,0)</f>
        <v>0</v>
      </c>
      <c r="I175" s="52">
        <f>VLOOKUP(B175,'[1]Defi-01-TC &amp; QC'!$C$4:$AF$189,27,0)</f>
        <v>0</v>
      </c>
      <c r="J175" s="52">
        <f>VLOOKUP(B175,'[1]Defi-01-TC &amp; QC'!$C$4:$AF$189,28,0)</f>
        <v>0</v>
      </c>
      <c r="K175" s="52">
        <f>VLOOKUP(B175,'[1]Defi-01-TC &amp; QC'!$C$4:$AF$189,29,0)</f>
        <v>1</v>
      </c>
      <c r="L175" s="52">
        <f>VLOOKUP(B175,'[1]Defi-01-TC &amp; QC'!$C$4:$AF$189,30,0)</f>
        <v>2072</v>
      </c>
      <c r="M175" s="74">
        <f t="shared" si="2"/>
        <v>2425000</v>
      </c>
    </row>
    <row r="176" spans="1:13" ht="15" customHeight="1">
      <c r="A176" s="50">
        <v>174</v>
      </c>
      <c r="B176" s="73">
        <v>977</v>
      </c>
      <c r="C176" s="9" t="s">
        <v>946</v>
      </c>
      <c r="D176" s="52">
        <f>VLOOKUP(B176,'[1]Defi-01-TC &amp; QC'!$C$4:$AF$189,22,0)</f>
        <v>502</v>
      </c>
      <c r="E176" s="52">
        <f>VLOOKUP(B176,'[1]Defi-01-TC &amp; QC'!$C$4:$AF$189,23,0)</f>
        <v>0</v>
      </c>
      <c r="F176" s="52">
        <f>VLOOKUP(B176,'[1]Defi-01-TC &amp; QC'!$C$4:$AF$189,24,0)</f>
        <v>0</v>
      </c>
      <c r="G176" s="52">
        <f>VLOOKUP(B176,'[1]Defi-01-TC &amp; QC'!$C$4:$AF$189,25,0)</f>
        <v>0</v>
      </c>
      <c r="H176" s="52">
        <f>VLOOKUP(B176,'[1]Defi-01-TC &amp; QC'!$C$4:$AF$189,26,0)</f>
        <v>12</v>
      </c>
      <c r="I176" s="52">
        <f>VLOOKUP(B176,'[1]Defi-01-TC &amp; QC'!$C$4:$AF$189,27,0)</f>
        <v>0</v>
      </c>
      <c r="J176" s="52">
        <f>VLOOKUP(B176,'[1]Defi-01-TC &amp; QC'!$C$4:$AF$189,28,0)</f>
        <v>9</v>
      </c>
      <c r="K176" s="52">
        <f>VLOOKUP(B176,'[1]Defi-01-TC &amp; QC'!$C$4:$AF$189,29,0)</f>
        <v>0</v>
      </c>
      <c r="L176" s="52">
        <f>VLOOKUP(B176,'[1]Defi-01-TC &amp; QC'!$C$4:$AF$189,30,0)</f>
        <v>2486</v>
      </c>
      <c r="M176" s="74">
        <f t="shared" si="2"/>
        <v>4038000</v>
      </c>
    </row>
    <row r="177" spans="1:13" ht="15" customHeight="1">
      <c r="A177" s="50">
        <v>175</v>
      </c>
      <c r="B177" s="73">
        <v>983</v>
      </c>
      <c r="C177" s="9" t="s">
        <v>1168</v>
      </c>
      <c r="D177" s="52">
        <f>VLOOKUP(B177,'[1]Defi-01-TC &amp; QC'!$C$4:$AF$189,22,0)</f>
        <v>311</v>
      </c>
      <c r="E177" s="52">
        <f>VLOOKUP(B177,'[1]Defi-01-TC &amp; QC'!$C$4:$AF$189,23,0)</f>
        <v>0</v>
      </c>
      <c r="F177" s="52">
        <f>VLOOKUP(B177,'[1]Defi-01-TC &amp; QC'!$C$4:$AF$189,24,0)</f>
        <v>0</v>
      </c>
      <c r="G177" s="52">
        <f>VLOOKUP(B177,'[1]Defi-01-TC &amp; QC'!$C$4:$AF$189,25,0)</f>
        <v>49</v>
      </c>
      <c r="H177" s="52">
        <f>VLOOKUP(B177,'[1]Defi-01-TC &amp; QC'!$C$4:$AF$189,26,0)</f>
        <v>0</v>
      </c>
      <c r="I177" s="52">
        <f>VLOOKUP(B177,'[1]Defi-01-TC &amp; QC'!$C$4:$AF$189,27,0)</f>
        <v>0</v>
      </c>
      <c r="J177" s="52">
        <f>VLOOKUP(B177,'[1]Defi-01-TC &amp; QC'!$C$4:$AF$189,28,0)</f>
        <v>0</v>
      </c>
      <c r="K177" s="52">
        <f>VLOOKUP(B177,'[1]Defi-01-TC &amp; QC'!$C$4:$AF$189,29,0)</f>
        <v>5</v>
      </c>
      <c r="L177" s="52">
        <f>VLOOKUP(B177,'[1]Defi-01-TC &amp; QC'!$C$4:$AF$189,30,0)</f>
        <v>3294</v>
      </c>
      <c r="M177" s="74">
        <f t="shared" si="2"/>
        <v>3704000</v>
      </c>
    </row>
    <row r="178" spans="1:13" ht="15" customHeight="1">
      <c r="A178" s="50">
        <v>176</v>
      </c>
      <c r="B178" s="73">
        <v>984</v>
      </c>
      <c r="C178" s="9" t="s">
        <v>947</v>
      </c>
      <c r="D178" s="52">
        <f>VLOOKUP(B178,'[1]Defi-01-TC &amp; QC'!$C$4:$AF$189,22,0)</f>
        <v>520</v>
      </c>
      <c r="E178" s="52">
        <f>VLOOKUP(B178,'[1]Defi-01-TC &amp; QC'!$C$4:$AF$189,23,0)</f>
        <v>1</v>
      </c>
      <c r="F178" s="52">
        <f>VLOOKUP(B178,'[1]Defi-01-TC &amp; QC'!$C$4:$AF$189,24,0)</f>
        <v>0</v>
      </c>
      <c r="G178" s="52">
        <f>VLOOKUP(B178,'[1]Defi-01-TC &amp; QC'!$C$4:$AF$189,25,0)</f>
        <v>18</v>
      </c>
      <c r="H178" s="52">
        <f>VLOOKUP(B178,'[1]Defi-01-TC &amp; QC'!$C$4:$AF$189,26,0)</f>
        <v>0</v>
      </c>
      <c r="I178" s="52">
        <f>VLOOKUP(B178,'[1]Defi-01-TC &amp; QC'!$C$4:$AF$189,27,0)</f>
        <v>0</v>
      </c>
      <c r="J178" s="52">
        <f>VLOOKUP(B178,'[1]Defi-01-TC &amp; QC'!$C$4:$AF$189,28,0)</f>
        <v>0</v>
      </c>
      <c r="K178" s="52">
        <f>VLOOKUP(B178,'[1]Defi-01-TC &amp; QC'!$C$4:$AF$189,29,0)</f>
        <v>7</v>
      </c>
      <c r="L178" s="52">
        <f>VLOOKUP(B178,'[1]Defi-01-TC &amp; QC'!$C$4:$AF$189,30,0)</f>
        <v>3947</v>
      </c>
      <c r="M178" s="74">
        <f t="shared" si="2"/>
        <v>4605000</v>
      </c>
    </row>
    <row r="179" spans="1:13" ht="15" customHeight="1">
      <c r="A179" s="50">
        <v>177</v>
      </c>
      <c r="B179" s="73">
        <v>985</v>
      </c>
      <c r="C179" s="9" t="s">
        <v>949</v>
      </c>
      <c r="D179" s="52">
        <f>VLOOKUP(B179,'[1]Defi-01-TC &amp; QC'!$C$4:$AF$189,22,0)</f>
        <v>1124</v>
      </c>
      <c r="E179" s="52">
        <f>VLOOKUP(B179,'[1]Defi-01-TC &amp; QC'!$C$4:$AF$189,23,0)</f>
        <v>0</v>
      </c>
      <c r="F179" s="52">
        <f>VLOOKUP(B179,'[1]Defi-01-TC &amp; QC'!$C$4:$AF$189,24,0)</f>
        <v>0</v>
      </c>
      <c r="G179" s="52">
        <f>VLOOKUP(B179,'[1]Defi-01-TC &amp; QC'!$C$4:$AF$189,25,0)</f>
        <v>26</v>
      </c>
      <c r="H179" s="52">
        <f>VLOOKUP(B179,'[1]Defi-01-TC &amp; QC'!$C$4:$AF$189,26,0)</f>
        <v>1</v>
      </c>
      <c r="I179" s="52">
        <f>VLOOKUP(B179,'[1]Defi-01-TC &amp; QC'!$C$4:$AF$189,27,0)</f>
        <v>0</v>
      </c>
      <c r="J179" s="52">
        <f>VLOOKUP(B179,'[1]Defi-01-TC &amp; QC'!$C$4:$AF$189,28,0)</f>
        <v>2</v>
      </c>
      <c r="K179" s="52">
        <f>VLOOKUP(B179,'[1]Defi-01-TC &amp; QC'!$C$4:$AF$189,29,0)</f>
        <v>6</v>
      </c>
      <c r="L179" s="52">
        <f>VLOOKUP(B179,'[1]Defi-01-TC &amp; QC'!$C$4:$AF$189,30,0)</f>
        <v>6390</v>
      </c>
      <c r="M179" s="74">
        <f t="shared" si="2"/>
        <v>7750000</v>
      </c>
    </row>
    <row r="180" spans="1:13" ht="15" customHeight="1">
      <c r="A180" s="50">
        <v>178</v>
      </c>
      <c r="B180" s="73">
        <v>986</v>
      </c>
      <c r="C180" s="9" t="s">
        <v>951</v>
      </c>
      <c r="D180" s="52">
        <f>VLOOKUP(B180,'[1]Defi-01-TC &amp; QC'!$C$4:$AF$189,22,0)</f>
        <v>736</v>
      </c>
      <c r="E180" s="52">
        <f>VLOOKUP(B180,'[1]Defi-01-TC &amp; QC'!$C$4:$AF$189,23,0)</f>
        <v>2</v>
      </c>
      <c r="F180" s="52">
        <f>VLOOKUP(B180,'[1]Defi-01-TC &amp; QC'!$C$4:$AF$189,24,0)</f>
        <v>2</v>
      </c>
      <c r="G180" s="52">
        <f>VLOOKUP(B180,'[1]Defi-01-TC &amp; QC'!$C$4:$AF$189,25,0)</f>
        <v>149</v>
      </c>
      <c r="H180" s="52">
        <f>VLOOKUP(B180,'[1]Defi-01-TC &amp; QC'!$C$4:$AF$189,26,0)</f>
        <v>0</v>
      </c>
      <c r="I180" s="52">
        <f>VLOOKUP(B180,'[1]Defi-01-TC &amp; QC'!$C$4:$AF$189,27,0)</f>
        <v>0</v>
      </c>
      <c r="J180" s="52">
        <f>VLOOKUP(B180,'[1]Defi-01-TC &amp; QC'!$C$4:$AF$189,28,0)</f>
        <v>1</v>
      </c>
      <c r="K180" s="52">
        <f>VLOOKUP(B180,'[1]Defi-01-TC &amp; QC'!$C$4:$AF$189,29,0)</f>
        <v>20</v>
      </c>
      <c r="L180" s="52">
        <f>VLOOKUP(B180,'[1]Defi-01-TC &amp; QC'!$C$4:$AF$189,30,0)</f>
        <v>7411</v>
      </c>
      <c r="M180" s="74">
        <f t="shared" si="2"/>
        <v>8648000</v>
      </c>
    </row>
    <row r="181" spans="1:13" ht="15" customHeight="1">
      <c r="A181" s="50">
        <v>179</v>
      </c>
      <c r="B181" s="73">
        <v>987</v>
      </c>
      <c r="C181" s="9" t="s">
        <v>1257</v>
      </c>
      <c r="D181" s="52">
        <f>VLOOKUP(B181,'[1]Defi-01-TC &amp; QC'!$C$4:$AF$189,22,0)</f>
        <v>90</v>
      </c>
      <c r="E181" s="52">
        <f>VLOOKUP(B181,'[1]Defi-01-TC &amp; QC'!$C$4:$AF$189,23,0)</f>
        <v>0</v>
      </c>
      <c r="F181" s="52">
        <f>VLOOKUP(B181,'[1]Defi-01-TC &amp; QC'!$C$4:$AF$189,24,0)</f>
        <v>0</v>
      </c>
      <c r="G181" s="52">
        <f>VLOOKUP(B181,'[1]Defi-01-TC &amp; QC'!$C$4:$AF$189,25,0)</f>
        <v>10</v>
      </c>
      <c r="H181" s="52">
        <f>VLOOKUP(B181,'[1]Defi-01-TC &amp; QC'!$C$4:$AF$189,26,0)</f>
        <v>0</v>
      </c>
      <c r="I181" s="52">
        <f>VLOOKUP(B181,'[1]Defi-01-TC &amp; QC'!$C$4:$AF$189,27,0)</f>
        <v>0</v>
      </c>
      <c r="J181" s="52">
        <f>VLOOKUP(B181,'[1]Defi-01-TC &amp; QC'!$C$4:$AF$189,28,0)</f>
        <v>0</v>
      </c>
      <c r="K181" s="52">
        <f>VLOOKUP(B181,'[1]Defi-01-TC &amp; QC'!$C$4:$AF$189,29,0)</f>
        <v>2</v>
      </c>
      <c r="L181" s="52">
        <f>VLOOKUP(B181,'[1]Defi-01-TC &amp; QC'!$C$4:$AF$189,30,0)</f>
        <v>1038</v>
      </c>
      <c r="M181" s="74">
        <f t="shared" si="2"/>
        <v>1158000</v>
      </c>
    </row>
    <row r="182" spans="1:13" ht="15" customHeight="1">
      <c r="A182" s="50">
        <v>180</v>
      </c>
      <c r="B182" s="73">
        <v>989</v>
      </c>
      <c r="C182" s="9" t="s">
        <v>953</v>
      </c>
      <c r="D182" s="52">
        <f>VLOOKUP(B182,'[1]Defi-01-TC &amp; QC'!$C$4:$AF$189,22,0)</f>
        <v>58</v>
      </c>
      <c r="E182" s="52">
        <f>VLOOKUP(B182,'[1]Defi-01-TC &amp; QC'!$C$4:$AF$189,23,0)</f>
        <v>0</v>
      </c>
      <c r="F182" s="52">
        <f>VLOOKUP(B182,'[1]Defi-01-TC &amp; QC'!$C$4:$AF$189,24,0)</f>
        <v>0</v>
      </c>
      <c r="G182" s="52">
        <f>VLOOKUP(B182,'[1]Defi-01-TC &amp; QC'!$C$4:$AF$189,25,0)</f>
        <v>0</v>
      </c>
      <c r="H182" s="52">
        <f>VLOOKUP(B182,'[1]Defi-01-TC &amp; QC'!$C$4:$AF$189,26,0)</f>
        <v>0</v>
      </c>
      <c r="I182" s="52">
        <f>VLOOKUP(B182,'[1]Defi-01-TC &amp; QC'!$C$4:$AF$189,27,0)</f>
        <v>0</v>
      </c>
      <c r="J182" s="52">
        <f>VLOOKUP(B182,'[1]Defi-01-TC &amp; QC'!$C$4:$AF$189,28,0)</f>
        <v>2</v>
      </c>
      <c r="K182" s="52">
        <f>VLOOKUP(B182,'[1]Defi-01-TC &amp; QC'!$C$4:$AF$189,29,0)</f>
        <v>0</v>
      </c>
      <c r="L182" s="52">
        <f>VLOOKUP(B182,'[1]Defi-01-TC &amp; QC'!$C$4:$AF$189,30,0)</f>
        <v>239</v>
      </c>
      <c r="M182" s="74">
        <f t="shared" si="2"/>
        <v>397000</v>
      </c>
    </row>
    <row r="183" spans="1:13" ht="15" customHeight="1">
      <c r="A183" s="50">
        <v>181</v>
      </c>
      <c r="B183" s="73">
        <v>991</v>
      </c>
      <c r="C183" s="9" t="s">
        <v>1169</v>
      </c>
      <c r="D183" s="52">
        <f>VLOOKUP(B183,'[1]Defi-01-TC &amp; QC'!$C$4:$AF$189,22,0)</f>
        <v>81</v>
      </c>
      <c r="E183" s="52">
        <f>VLOOKUP(B183,'[1]Defi-01-TC &amp; QC'!$C$4:$AF$189,23,0)</f>
        <v>2</v>
      </c>
      <c r="F183" s="52">
        <f>VLOOKUP(B183,'[1]Defi-01-TC &amp; QC'!$C$4:$AF$189,24,0)</f>
        <v>0</v>
      </c>
      <c r="G183" s="52">
        <f>VLOOKUP(B183,'[1]Defi-01-TC &amp; QC'!$C$4:$AF$189,25,0)</f>
        <v>6</v>
      </c>
      <c r="H183" s="52">
        <f>VLOOKUP(B183,'[1]Defi-01-TC &amp; QC'!$C$4:$AF$189,26,0)</f>
        <v>0</v>
      </c>
      <c r="I183" s="52">
        <f>VLOOKUP(B183,'[1]Defi-01-TC &amp; QC'!$C$4:$AF$189,27,0)</f>
        <v>0</v>
      </c>
      <c r="J183" s="52">
        <f>VLOOKUP(B183,'[1]Defi-01-TC &amp; QC'!$C$4:$AF$189,28,0)</f>
        <v>0</v>
      </c>
      <c r="K183" s="52">
        <f>VLOOKUP(B183,'[1]Defi-01-TC &amp; QC'!$C$4:$AF$189,29,0)</f>
        <v>3</v>
      </c>
      <c r="L183" s="52">
        <f>VLOOKUP(B183,'[1]Defi-01-TC &amp; QC'!$C$4:$AF$189,30,0)</f>
        <v>1913</v>
      </c>
      <c r="M183" s="74">
        <f t="shared" si="2"/>
        <v>2130000</v>
      </c>
    </row>
    <row r="184" spans="1:13" ht="15" customHeight="1">
      <c r="A184" s="50">
        <v>182</v>
      </c>
      <c r="B184" s="73">
        <v>993</v>
      </c>
      <c r="C184" s="9" t="s">
        <v>1224</v>
      </c>
      <c r="D184" s="52">
        <f>VLOOKUP(B184,'[1]Defi-01-TC &amp; QC'!$C$4:$AF$189,22,0)</f>
        <v>26</v>
      </c>
      <c r="E184" s="52">
        <f>VLOOKUP(B184,'[1]Defi-01-TC &amp; QC'!$C$4:$AF$189,23,0)</f>
        <v>0</v>
      </c>
      <c r="F184" s="52">
        <f>VLOOKUP(B184,'[1]Defi-01-TC &amp; QC'!$C$4:$AF$189,24,0)</f>
        <v>0</v>
      </c>
      <c r="G184" s="52">
        <f>VLOOKUP(B184,'[1]Defi-01-TC &amp; QC'!$C$4:$AF$189,25,0)</f>
        <v>0</v>
      </c>
      <c r="H184" s="52">
        <f>VLOOKUP(B184,'[1]Defi-01-TC &amp; QC'!$C$4:$AF$189,26,0)</f>
        <v>0</v>
      </c>
      <c r="I184" s="52">
        <f>VLOOKUP(B184,'[1]Defi-01-TC &amp; QC'!$C$4:$AF$189,27,0)</f>
        <v>0</v>
      </c>
      <c r="J184" s="52">
        <f>VLOOKUP(B184,'[1]Defi-01-TC &amp; QC'!$C$4:$AF$189,28,0)</f>
        <v>0</v>
      </c>
      <c r="K184" s="52">
        <f>VLOOKUP(B184,'[1]Defi-01-TC &amp; QC'!$C$4:$AF$189,29,0)</f>
        <v>0</v>
      </c>
      <c r="L184" s="52">
        <f>VLOOKUP(B184,'[1]Defi-01-TC &amp; QC'!$C$4:$AF$189,30,0)</f>
        <v>90</v>
      </c>
      <c r="M184" s="74">
        <f t="shared" si="2"/>
        <v>116000</v>
      </c>
    </row>
    <row r="185" spans="1:13" ht="15" customHeight="1">
      <c r="A185" s="50">
        <v>183</v>
      </c>
      <c r="B185" s="73">
        <v>995</v>
      </c>
      <c r="C185" s="9" t="s">
        <v>1350</v>
      </c>
      <c r="D185" s="52">
        <f>VLOOKUP(B185,'[1]Defi-01-TC &amp; QC'!$C$4:$AF$189,22,0)</f>
        <v>0</v>
      </c>
      <c r="E185" s="52">
        <f>VLOOKUP(B185,'[1]Defi-01-TC &amp; QC'!$C$4:$AF$189,23,0)</f>
        <v>0</v>
      </c>
      <c r="F185" s="52">
        <f>VLOOKUP(B185,'[1]Defi-01-TC &amp; QC'!$C$4:$AF$189,24,0)</f>
        <v>0</v>
      </c>
      <c r="G185" s="52">
        <f>VLOOKUP(B185,'[1]Defi-01-TC &amp; QC'!$C$4:$AF$189,25,0)</f>
        <v>0</v>
      </c>
      <c r="H185" s="52">
        <f>VLOOKUP(B185,'[1]Defi-01-TC &amp; QC'!$C$4:$AF$189,26,0)</f>
        <v>0</v>
      </c>
      <c r="I185" s="52">
        <f>VLOOKUP(B185,'[1]Defi-01-TC &amp; QC'!$C$4:$AF$189,27,0)</f>
        <v>0</v>
      </c>
      <c r="J185" s="52">
        <f>VLOOKUP(B185,'[1]Defi-01-TC &amp; QC'!$C$4:$AF$189,28,0)</f>
        <v>0</v>
      </c>
      <c r="K185" s="52">
        <f>VLOOKUP(B185,'[1]Defi-01-TC &amp; QC'!$C$4:$AF$189,29,0)</f>
        <v>0</v>
      </c>
      <c r="L185" s="52">
        <f>VLOOKUP(B185,'[1]Defi-01-TC &amp; QC'!$C$4:$AF$189,30,0)</f>
        <v>0</v>
      </c>
      <c r="M185" s="74">
        <f t="shared" si="2"/>
        <v>0</v>
      </c>
    </row>
    <row r="186" spans="1:13" ht="15" customHeight="1">
      <c r="A186" s="50">
        <v>184</v>
      </c>
      <c r="B186" s="73">
        <v>996</v>
      </c>
      <c r="C186" s="9" t="s">
        <v>1352</v>
      </c>
      <c r="D186" s="52">
        <f>VLOOKUP(B186,'[1]Defi-01-TC &amp; QC'!$C$4:$AF$189,22,0)</f>
        <v>0</v>
      </c>
      <c r="E186" s="52">
        <f>VLOOKUP(B186,'[1]Defi-01-TC &amp; QC'!$C$4:$AF$189,23,0)</f>
        <v>0</v>
      </c>
      <c r="F186" s="52">
        <f>VLOOKUP(B186,'[1]Defi-01-TC &amp; QC'!$C$4:$AF$189,24,0)</f>
        <v>0</v>
      </c>
      <c r="G186" s="52">
        <f>VLOOKUP(B186,'[1]Defi-01-TC &amp; QC'!$C$4:$AF$189,25,0)</f>
        <v>0</v>
      </c>
      <c r="H186" s="52">
        <f>VLOOKUP(B186,'[1]Defi-01-TC &amp; QC'!$C$4:$AF$189,26,0)</f>
        <v>0</v>
      </c>
      <c r="I186" s="52">
        <f>VLOOKUP(B186,'[1]Defi-01-TC &amp; QC'!$C$4:$AF$189,27,0)</f>
        <v>0</v>
      </c>
      <c r="J186" s="52">
        <f>VLOOKUP(B186,'[1]Defi-01-TC &amp; QC'!$C$4:$AF$189,28,0)</f>
        <v>0</v>
      </c>
      <c r="K186" s="52">
        <f>VLOOKUP(B186,'[1]Defi-01-TC &amp; QC'!$C$4:$AF$189,29,0)</f>
        <v>0</v>
      </c>
      <c r="L186" s="52">
        <f>VLOOKUP(B186,'[1]Defi-01-TC &amp; QC'!$C$4:$AF$189,30,0)</f>
        <v>1</v>
      </c>
      <c r="M186" s="74">
        <f t="shared" si="2"/>
        <v>1000</v>
      </c>
    </row>
    <row r="187" spans="1:13" s="41" customFormat="1" ht="15" customHeight="1">
      <c r="A187" s="69"/>
      <c r="B187" s="69" t="s">
        <v>1378</v>
      </c>
      <c r="C187" s="69"/>
      <c r="D187" s="84">
        <f t="shared" ref="D187:M187" si="3">SUM(D3:D186)</f>
        <v>98425</v>
      </c>
      <c r="E187" s="84">
        <f t="shared" si="3"/>
        <v>126</v>
      </c>
      <c r="F187" s="84">
        <f t="shared" si="3"/>
        <v>21</v>
      </c>
      <c r="G187" s="84">
        <f t="shared" si="3"/>
        <v>7615</v>
      </c>
      <c r="H187" s="84">
        <f t="shared" si="3"/>
        <v>256</v>
      </c>
      <c r="I187" s="84">
        <f t="shared" si="3"/>
        <v>33</v>
      </c>
      <c r="J187" s="84">
        <f t="shared" si="3"/>
        <v>418</v>
      </c>
      <c r="K187" s="84">
        <f t="shared" si="3"/>
        <v>1849</v>
      </c>
      <c r="L187" s="84">
        <f t="shared" si="3"/>
        <v>787799</v>
      </c>
      <c r="M187" s="74">
        <f t="shared" si="3"/>
        <v>952383000</v>
      </c>
    </row>
    <row r="191" spans="1:13">
      <c r="M191" s="85"/>
    </row>
    <row r="192" spans="1:13" ht="16.5">
      <c r="A192" s="50">
        <v>1</v>
      </c>
      <c r="B192" s="86" t="s">
        <v>0</v>
      </c>
      <c r="C192" s="9" t="s">
        <v>516</v>
      </c>
      <c r="D192" s="52">
        <f>VLOOKUP(B192,'[1]Defi-01-TC &amp; QC'!$C$4:$AF$189,22,0)</f>
        <v>5</v>
      </c>
      <c r="E192" s="52">
        <f>VLOOKUP(B192,'[1]Defi-01-TC &amp; QC'!$C$4:$AF$189,23,0)</f>
        <v>0</v>
      </c>
      <c r="F192" s="52">
        <f>VLOOKUP(B192,'[1]Defi-01-TC &amp; QC'!$C$4:$AF$189,24,0)</f>
        <v>0</v>
      </c>
      <c r="G192" s="52">
        <f>VLOOKUP(B192,'[1]Defi-01-TC &amp; QC'!$C$4:$AF$189,25,0)</f>
        <v>2</v>
      </c>
      <c r="H192" s="52">
        <f>VLOOKUP(B192,'[1]Defi-01-TC &amp; QC'!$C$4:$AF$189,26,0)</f>
        <v>0</v>
      </c>
      <c r="I192" s="52">
        <f>VLOOKUP(B192,'[1]Defi-01-TC &amp; QC'!$C$4:$AF$189,27,0)</f>
        <v>0</v>
      </c>
      <c r="J192" s="52">
        <f>VLOOKUP(B192,'[1]Defi-01-TC &amp; QC'!$C$4:$AF$189,28,0)</f>
        <v>1</v>
      </c>
      <c r="K192" s="52">
        <f>VLOOKUP(B192,'[1]Defi-01-TC &amp; QC'!$C$4:$AF$189,29,0)</f>
        <v>0</v>
      </c>
      <c r="L192" s="52">
        <f>VLOOKUP(B192,'[1]Defi-01-TC &amp; QC'!$C$4:$AF$189,30,0)</f>
        <v>85</v>
      </c>
      <c r="M192" s="74"/>
    </row>
    <row r="193" spans="1:13" ht="16.5">
      <c r="A193" s="50">
        <v>2</v>
      </c>
      <c r="B193" s="86" t="s">
        <v>11</v>
      </c>
      <c r="C193" s="9" t="s">
        <v>527</v>
      </c>
      <c r="D193" s="52">
        <f>VLOOKUP(B193,'[1]Defi-01-TC &amp; QC'!$C$4:$AF$189,22,0)</f>
        <v>8371</v>
      </c>
      <c r="E193" s="52">
        <f>VLOOKUP(B193,'[1]Defi-01-TC &amp; QC'!$C$4:$AF$189,23,0)</f>
        <v>9</v>
      </c>
      <c r="F193" s="52">
        <f>VLOOKUP(B193,'[1]Defi-01-TC &amp; QC'!$C$4:$AF$189,24,0)</f>
        <v>0</v>
      </c>
      <c r="G193" s="52">
        <f>VLOOKUP(B193,'[1]Defi-01-TC &amp; QC'!$C$4:$AF$189,25,0)</f>
        <v>185</v>
      </c>
      <c r="H193" s="52">
        <f>VLOOKUP(B193,'[1]Defi-01-TC &amp; QC'!$C$4:$AF$189,26,0)</f>
        <v>0</v>
      </c>
      <c r="I193" s="52">
        <f>VLOOKUP(B193,'[1]Defi-01-TC &amp; QC'!$C$4:$AF$189,27,0)</f>
        <v>4</v>
      </c>
      <c r="J193" s="52">
        <f>VLOOKUP(B193,'[1]Defi-01-TC &amp; QC'!$C$4:$AF$189,28,0)</f>
        <v>1</v>
      </c>
      <c r="K193" s="52">
        <f>VLOOKUP(B193,'[1]Defi-01-TC &amp; QC'!$C$4:$AF$189,29,0)</f>
        <v>71</v>
      </c>
      <c r="L193" s="52">
        <f>VLOOKUP(B193,'[1]Defi-01-TC &amp; QC'!$C$4:$AF$189,30,0)</f>
        <v>18856</v>
      </c>
      <c r="M193" s="74"/>
    </row>
    <row r="195" spans="1:13" s="41" customFormat="1" ht="16.5">
      <c r="C195" s="41" t="s">
        <v>1377</v>
      </c>
      <c r="D195" s="41">
        <f t="shared" ref="D195:L195" si="4">D187+D192+D193</f>
        <v>106801</v>
      </c>
      <c r="E195" s="41">
        <f t="shared" si="4"/>
        <v>135</v>
      </c>
      <c r="F195" s="41">
        <f t="shared" si="4"/>
        <v>21</v>
      </c>
      <c r="G195" s="41">
        <f t="shared" si="4"/>
        <v>7802</v>
      </c>
      <c r="H195" s="41">
        <f t="shared" si="4"/>
        <v>256</v>
      </c>
      <c r="I195" s="41">
        <f t="shared" si="4"/>
        <v>37</v>
      </c>
      <c r="J195" s="41">
        <f t="shared" si="4"/>
        <v>420</v>
      </c>
      <c r="K195" s="41">
        <f t="shared" si="4"/>
        <v>1920</v>
      </c>
      <c r="L195" s="41">
        <f t="shared" si="4"/>
        <v>806740</v>
      </c>
      <c r="M195" s="74"/>
    </row>
    <row r="198" spans="1:13">
      <c r="M198" s="85"/>
    </row>
  </sheetData>
  <pageMargins left="0.21" right="0.2" top="0.31" bottom="0.28999999999999998" header="0.2" footer="0.2"/>
  <pageSetup scale="83" fitToHeight="0" orientation="landscape" horizontalDpi="300" verticalDpi="300" r:id="rId1"/>
</worksheet>
</file>

<file path=xl/worksheets/sheet6.xml><?xml version="1.0" encoding="utf-8"?>
<worksheet xmlns="http://schemas.openxmlformats.org/spreadsheetml/2006/main" xmlns:r="http://schemas.openxmlformats.org/officeDocument/2006/relationships">
  <sheetPr>
    <pageSetUpPr fitToPage="1"/>
  </sheetPr>
  <dimension ref="B2:H77"/>
  <sheetViews>
    <sheetView topLeftCell="A28" workbookViewId="0">
      <selection activeCell="D38" sqref="D38"/>
    </sheetView>
  </sheetViews>
  <sheetFormatPr defaultColWidth="9.140625" defaultRowHeight="16.5"/>
  <cols>
    <col min="1" max="1" width="3.5703125" style="44" customWidth="1"/>
    <col min="2" max="2" width="7.7109375" style="44" customWidth="1"/>
    <col min="3" max="3" width="11.28515625" style="44" customWidth="1"/>
    <col min="4" max="4" width="39.7109375" style="44" customWidth="1"/>
    <col min="5" max="5" width="46.28515625" style="44" customWidth="1"/>
    <col min="6" max="6" width="7.28515625" style="44" bestFit="1" customWidth="1"/>
    <col min="7" max="7" width="11.7109375" style="44" customWidth="1"/>
    <col min="8" max="8" width="21.28515625" style="44" bestFit="1" customWidth="1"/>
    <col min="9" max="16384" width="9.140625" style="44"/>
  </cols>
  <sheetData>
    <row r="2" spans="2:8">
      <c r="B2" s="97" t="s">
        <v>1439</v>
      </c>
      <c r="C2" s="98"/>
      <c r="D2" s="98"/>
      <c r="E2" s="98"/>
      <c r="F2" s="98"/>
      <c r="G2" s="98"/>
      <c r="H2" s="98"/>
    </row>
    <row r="3" spans="2:8">
      <c r="B3" s="97"/>
      <c r="C3" s="98"/>
      <c r="D3" s="98"/>
      <c r="E3" s="98"/>
      <c r="F3" s="98"/>
      <c r="G3" s="98"/>
      <c r="H3" s="98"/>
    </row>
    <row r="4" spans="2:8" ht="36" customHeight="1">
      <c r="B4" s="123" t="s">
        <v>1507</v>
      </c>
      <c r="C4" s="123"/>
      <c r="D4" s="123"/>
      <c r="E4" s="123"/>
      <c r="F4" s="123"/>
      <c r="G4" s="123"/>
      <c r="H4" s="123"/>
    </row>
    <row r="5" spans="2:8" ht="13.5" customHeight="1">
      <c r="B5" s="99"/>
      <c r="C5" s="99"/>
      <c r="D5" s="99"/>
      <c r="E5" s="99"/>
      <c r="F5" s="99"/>
      <c r="G5" s="99"/>
      <c r="H5" s="99"/>
    </row>
    <row r="6" spans="2:8" ht="36" customHeight="1">
      <c r="B6" s="122" t="s">
        <v>1501</v>
      </c>
      <c r="C6" s="122"/>
      <c r="D6" s="122"/>
      <c r="E6" s="122"/>
      <c r="F6" s="122"/>
      <c r="G6" s="122"/>
      <c r="H6" s="122"/>
    </row>
    <row r="7" spans="2:8" ht="14.25" customHeight="1">
      <c r="B7" s="100"/>
      <c r="C7" s="100"/>
      <c r="D7" s="100"/>
      <c r="E7" s="100"/>
      <c r="F7" s="100"/>
      <c r="G7" s="100"/>
      <c r="H7" s="100"/>
    </row>
    <row r="8" spans="2:8" ht="36" customHeight="1">
      <c r="B8" s="122" t="s">
        <v>1508</v>
      </c>
      <c r="C8" s="122"/>
      <c r="D8" s="122"/>
      <c r="E8" s="122"/>
      <c r="F8" s="122"/>
      <c r="G8" s="122"/>
      <c r="H8" s="122"/>
    </row>
    <row r="9" spans="2:8" ht="12" customHeight="1">
      <c r="B9" s="99"/>
      <c r="C9" s="99"/>
      <c r="D9" s="99"/>
      <c r="E9" s="99"/>
      <c r="F9" s="99"/>
      <c r="G9" s="99"/>
      <c r="H9" s="99"/>
    </row>
    <row r="10" spans="2:8" ht="61.5" customHeight="1">
      <c r="B10" s="122" t="s">
        <v>1459</v>
      </c>
      <c r="C10" s="122"/>
      <c r="D10" s="122"/>
      <c r="E10" s="122"/>
      <c r="F10" s="122"/>
      <c r="G10" s="122"/>
      <c r="H10" s="122"/>
    </row>
    <row r="11" spans="2:8" ht="13.5" customHeight="1"/>
    <row r="12" spans="2:8" ht="19.5" customHeight="1">
      <c r="B12" s="48" t="s">
        <v>1381</v>
      </c>
      <c r="C12" s="48" t="s">
        <v>1427</v>
      </c>
      <c r="D12" s="48" t="s">
        <v>1428</v>
      </c>
      <c r="E12" s="48" t="s">
        <v>1429</v>
      </c>
      <c r="F12" s="48" t="s">
        <v>1430</v>
      </c>
      <c r="G12" s="48" t="s">
        <v>1431</v>
      </c>
      <c r="H12" s="48" t="s">
        <v>1432</v>
      </c>
    </row>
    <row r="13" spans="2:8" ht="19.5" customHeight="1">
      <c r="B13" s="45">
        <v>1</v>
      </c>
      <c r="C13" s="45">
        <v>671</v>
      </c>
      <c r="D13" s="95" t="s">
        <v>1460</v>
      </c>
      <c r="E13" s="46" t="s">
        <v>1461</v>
      </c>
      <c r="F13" s="46">
        <v>2</v>
      </c>
      <c r="G13" s="46">
        <v>0</v>
      </c>
      <c r="H13" s="88">
        <f>F13*50000+G13*100000</f>
        <v>100000</v>
      </c>
    </row>
    <row r="14" spans="2:8" ht="19.5" customHeight="1">
      <c r="B14" s="45">
        <v>2</v>
      </c>
      <c r="C14" s="45">
        <v>221</v>
      </c>
      <c r="D14" s="46" t="s">
        <v>1462</v>
      </c>
      <c r="E14" s="46" t="s">
        <v>1463</v>
      </c>
      <c r="F14" s="46">
        <v>12</v>
      </c>
      <c r="G14" s="46">
        <v>0</v>
      </c>
      <c r="H14" s="88">
        <f t="shared" ref="H14:H20" si="0">F14*50000+G14*100000</f>
        <v>600000</v>
      </c>
    </row>
    <row r="15" spans="2:8" ht="19.5" customHeight="1">
      <c r="B15" s="45">
        <v>3</v>
      </c>
      <c r="C15" s="45">
        <v>108</v>
      </c>
      <c r="D15" s="46" t="s">
        <v>1464</v>
      </c>
      <c r="E15" s="46" t="s">
        <v>1457</v>
      </c>
      <c r="F15" s="46">
        <v>14</v>
      </c>
      <c r="G15" s="46">
        <v>0</v>
      </c>
      <c r="H15" s="88">
        <f t="shared" si="0"/>
        <v>700000</v>
      </c>
    </row>
    <row r="16" spans="2:8" ht="19.5" customHeight="1">
      <c r="B16" s="45">
        <v>4</v>
      </c>
      <c r="C16" s="45">
        <v>108</v>
      </c>
      <c r="D16" s="46" t="s">
        <v>1464</v>
      </c>
      <c r="E16" s="46" t="s">
        <v>1465</v>
      </c>
      <c r="F16" s="46">
        <v>1</v>
      </c>
      <c r="G16" s="46">
        <v>0</v>
      </c>
      <c r="H16" s="88">
        <f t="shared" si="0"/>
        <v>50000</v>
      </c>
    </row>
    <row r="17" spans="2:8" ht="19.5" customHeight="1">
      <c r="B17" s="45">
        <v>5</v>
      </c>
      <c r="C17" s="45">
        <v>820</v>
      </c>
      <c r="D17" s="46" t="s">
        <v>1466</v>
      </c>
      <c r="E17" s="46" t="s">
        <v>1467</v>
      </c>
      <c r="F17" s="46">
        <v>27</v>
      </c>
      <c r="G17" s="46">
        <v>0</v>
      </c>
      <c r="H17" s="88">
        <f t="shared" si="0"/>
        <v>1350000</v>
      </c>
    </row>
    <row r="18" spans="2:8" ht="19.5" customHeight="1">
      <c r="B18" s="45">
        <v>6</v>
      </c>
      <c r="C18" s="45">
        <v>820</v>
      </c>
      <c r="D18" s="46" t="s">
        <v>1466</v>
      </c>
      <c r="E18" s="46" t="s">
        <v>1468</v>
      </c>
      <c r="F18" s="46">
        <v>8</v>
      </c>
      <c r="G18" s="46">
        <v>0</v>
      </c>
      <c r="H18" s="88">
        <f t="shared" si="0"/>
        <v>400000</v>
      </c>
    </row>
    <row r="19" spans="2:8" ht="19.5" customHeight="1">
      <c r="B19" s="45">
        <v>7</v>
      </c>
      <c r="C19" s="45">
        <v>653</v>
      </c>
      <c r="D19" s="46" t="s">
        <v>754</v>
      </c>
      <c r="E19" s="46" t="s">
        <v>754</v>
      </c>
      <c r="F19" s="46">
        <v>11</v>
      </c>
      <c r="G19" s="46">
        <v>0</v>
      </c>
      <c r="H19" s="88">
        <f t="shared" si="0"/>
        <v>550000</v>
      </c>
    </row>
    <row r="20" spans="2:8" ht="19.5" customHeight="1">
      <c r="B20" s="45">
        <v>8</v>
      </c>
      <c r="C20" s="45">
        <v>852</v>
      </c>
      <c r="D20" s="46" t="s">
        <v>1458</v>
      </c>
      <c r="E20" s="46" t="s">
        <v>1502</v>
      </c>
      <c r="F20" s="46">
        <v>3</v>
      </c>
      <c r="G20" s="46">
        <v>0</v>
      </c>
      <c r="H20" s="88">
        <f t="shared" si="0"/>
        <v>150000</v>
      </c>
    </row>
    <row r="21" spans="2:8" ht="19.5" customHeight="1">
      <c r="B21" s="121" t="s">
        <v>1377</v>
      </c>
      <c r="C21" s="121"/>
      <c r="D21" s="121"/>
      <c r="E21" s="121"/>
      <c r="F21" s="47">
        <f>SUM(F13:F20)</f>
        <v>78</v>
      </c>
      <c r="G21" s="47">
        <f>SUM(G13:G20)</f>
        <v>0</v>
      </c>
      <c r="H21" s="96">
        <f>SUM(H13:H20)</f>
        <v>3900000</v>
      </c>
    </row>
    <row r="22" spans="2:8" ht="18" customHeight="1">
      <c r="B22" s="89"/>
      <c r="C22" s="89"/>
      <c r="D22" s="89"/>
      <c r="E22" s="89"/>
      <c r="F22" s="89"/>
      <c r="G22" s="89"/>
      <c r="H22" s="89"/>
    </row>
    <row r="23" spans="2:8" ht="38.25" customHeight="1">
      <c r="B23" s="124" t="s">
        <v>1503</v>
      </c>
      <c r="C23" s="124"/>
      <c r="D23" s="124"/>
      <c r="E23" s="124"/>
      <c r="F23" s="124"/>
      <c r="G23" s="124"/>
      <c r="H23" s="124"/>
    </row>
    <row r="24" spans="2:8" ht="22.5" customHeight="1">
      <c r="B24" s="55" t="s">
        <v>1381</v>
      </c>
      <c r="C24" s="55" t="s">
        <v>1427</v>
      </c>
      <c r="D24" s="55" t="s">
        <v>1428</v>
      </c>
      <c r="E24" s="55" t="s">
        <v>1429</v>
      </c>
      <c r="F24" s="55" t="s">
        <v>1430</v>
      </c>
      <c r="G24" s="55" t="s">
        <v>1431</v>
      </c>
      <c r="H24" s="55" t="s">
        <v>1432</v>
      </c>
    </row>
    <row r="25" spans="2:8" ht="19.5" customHeight="1">
      <c r="B25" s="45">
        <v>1</v>
      </c>
      <c r="C25" s="45">
        <v>118</v>
      </c>
      <c r="D25" s="95" t="s">
        <v>1469</v>
      </c>
      <c r="E25" s="46" t="s">
        <v>1492</v>
      </c>
      <c r="F25" s="46">
        <v>1</v>
      </c>
      <c r="G25" s="46">
        <v>0</v>
      </c>
      <c r="H25" s="88">
        <f>F25*50000+G25*100000</f>
        <v>50000</v>
      </c>
    </row>
    <row r="26" spans="2:8" ht="19.5" customHeight="1">
      <c r="B26" s="45">
        <v>2</v>
      </c>
      <c r="C26" s="45">
        <v>118</v>
      </c>
      <c r="D26" s="95" t="s">
        <v>1469</v>
      </c>
      <c r="E26" s="46" t="s">
        <v>1493</v>
      </c>
      <c r="F26" s="46">
        <v>1</v>
      </c>
      <c r="G26" s="46">
        <v>0</v>
      </c>
      <c r="H26" s="88">
        <f t="shared" ref="H26:H33" si="1">F26*50000+G26*100000</f>
        <v>50000</v>
      </c>
    </row>
    <row r="27" spans="2:8" ht="19.5" customHeight="1">
      <c r="B27" s="45">
        <v>3</v>
      </c>
      <c r="C27" s="45">
        <v>118</v>
      </c>
      <c r="D27" s="95" t="s">
        <v>1469</v>
      </c>
      <c r="E27" s="46" t="s">
        <v>1494</v>
      </c>
      <c r="F27" s="46">
        <v>1</v>
      </c>
      <c r="G27" s="46">
        <v>0</v>
      </c>
      <c r="H27" s="88">
        <f t="shared" si="1"/>
        <v>50000</v>
      </c>
    </row>
    <row r="28" spans="2:8" ht="19.5" customHeight="1">
      <c r="B28" s="45">
        <v>4</v>
      </c>
      <c r="C28" s="45">
        <v>118</v>
      </c>
      <c r="D28" s="95" t="s">
        <v>1469</v>
      </c>
      <c r="E28" s="46" t="s">
        <v>1495</v>
      </c>
      <c r="F28" s="46">
        <v>1</v>
      </c>
      <c r="G28" s="46">
        <v>0</v>
      </c>
      <c r="H28" s="88">
        <f t="shared" si="1"/>
        <v>50000</v>
      </c>
    </row>
    <row r="29" spans="2:8" ht="19.5" customHeight="1">
      <c r="B29" s="45">
        <v>5</v>
      </c>
      <c r="C29" s="45">
        <v>118</v>
      </c>
      <c r="D29" s="95" t="s">
        <v>1469</v>
      </c>
      <c r="E29" s="46" t="s">
        <v>1496</v>
      </c>
      <c r="F29" s="46">
        <v>1</v>
      </c>
      <c r="G29" s="46">
        <v>0</v>
      </c>
      <c r="H29" s="88">
        <f t="shared" si="1"/>
        <v>50000</v>
      </c>
    </row>
    <row r="30" spans="2:8" ht="19.5" customHeight="1">
      <c r="B30" s="45">
        <v>6</v>
      </c>
      <c r="C30" s="45">
        <v>118</v>
      </c>
      <c r="D30" s="95" t="s">
        <v>1469</v>
      </c>
      <c r="E30" s="46" t="s">
        <v>1497</v>
      </c>
      <c r="F30" s="46">
        <v>1</v>
      </c>
      <c r="G30" s="46">
        <v>0</v>
      </c>
      <c r="H30" s="88">
        <f t="shared" si="1"/>
        <v>50000</v>
      </c>
    </row>
    <row r="31" spans="2:8" ht="19.5" customHeight="1">
      <c r="B31" s="45">
        <v>7</v>
      </c>
      <c r="C31" s="45">
        <v>118</v>
      </c>
      <c r="D31" s="95" t="s">
        <v>1469</v>
      </c>
      <c r="E31" s="46" t="s">
        <v>1498</v>
      </c>
      <c r="F31" s="46">
        <v>1</v>
      </c>
      <c r="G31" s="46">
        <v>0</v>
      </c>
      <c r="H31" s="88">
        <f t="shared" si="1"/>
        <v>50000</v>
      </c>
    </row>
    <row r="32" spans="2:8" ht="19.5" customHeight="1">
      <c r="B32" s="45">
        <v>8</v>
      </c>
      <c r="C32" s="45">
        <v>118</v>
      </c>
      <c r="D32" s="95" t="s">
        <v>1469</v>
      </c>
      <c r="E32" s="46" t="s">
        <v>1499</v>
      </c>
      <c r="F32" s="46">
        <v>1</v>
      </c>
      <c r="G32" s="46">
        <v>0</v>
      </c>
      <c r="H32" s="88">
        <f t="shared" si="1"/>
        <v>50000</v>
      </c>
    </row>
    <row r="33" spans="2:8" ht="19.5" customHeight="1">
      <c r="B33" s="45">
        <v>9</v>
      </c>
      <c r="C33" s="45">
        <v>118</v>
      </c>
      <c r="D33" s="95" t="s">
        <v>1469</v>
      </c>
      <c r="E33" s="46" t="s">
        <v>1500</v>
      </c>
      <c r="F33" s="46">
        <v>3</v>
      </c>
      <c r="G33" s="46">
        <v>0</v>
      </c>
      <c r="H33" s="88">
        <f t="shared" si="1"/>
        <v>150000</v>
      </c>
    </row>
    <row r="34" spans="2:8" ht="19.5" customHeight="1">
      <c r="B34" s="121" t="s">
        <v>1377</v>
      </c>
      <c r="C34" s="121"/>
      <c r="D34" s="121"/>
      <c r="E34" s="121"/>
      <c r="F34" s="47">
        <f>SUM(F25:F33)</f>
        <v>11</v>
      </c>
      <c r="G34" s="47">
        <f>SUM(G25:G33)</f>
        <v>0</v>
      </c>
      <c r="H34" s="96">
        <f>SUM(H25:H33)</f>
        <v>550000</v>
      </c>
    </row>
    <row r="35" spans="2:8">
      <c r="B35" s="90"/>
      <c r="C35" s="90"/>
      <c r="D35" s="90"/>
      <c r="E35" s="90"/>
      <c r="F35" s="90"/>
      <c r="G35" s="90"/>
      <c r="H35" s="91"/>
    </row>
    <row r="36" spans="2:8" ht="36" customHeight="1">
      <c r="B36" s="124" t="s">
        <v>1511</v>
      </c>
      <c r="C36" s="124"/>
      <c r="D36" s="124"/>
      <c r="E36" s="124"/>
      <c r="F36" s="124"/>
      <c r="G36" s="124"/>
      <c r="H36" s="124"/>
    </row>
    <row r="37" spans="2:8" ht="27" customHeight="1">
      <c r="B37" s="115" t="s">
        <v>1381</v>
      </c>
      <c r="C37" s="115" t="s">
        <v>1427</v>
      </c>
      <c r="D37" s="115" t="s">
        <v>1428</v>
      </c>
      <c r="E37" s="115" t="s">
        <v>1429</v>
      </c>
      <c r="F37" s="115" t="s">
        <v>1430</v>
      </c>
      <c r="G37" s="115" t="s">
        <v>1431</v>
      </c>
      <c r="H37" s="115" t="s">
        <v>1432</v>
      </c>
    </row>
    <row r="38" spans="2:8" ht="31.5" customHeight="1">
      <c r="B38" s="116">
        <v>1</v>
      </c>
      <c r="C38" s="116">
        <v>818</v>
      </c>
      <c r="D38" s="117" t="s">
        <v>1509</v>
      </c>
      <c r="E38" s="118" t="s">
        <v>1510</v>
      </c>
      <c r="F38" s="118">
        <v>3</v>
      </c>
      <c r="G38" s="118">
        <v>0</v>
      </c>
      <c r="H38" s="88">
        <f>F38*50000+G38*100000</f>
        <v>150000</v>
      </c>
    </row>
    <row r="39" spans="2:8" ht="15" customHeight="1">
      <c r="B39" s="127" t="s">
        <v>1377</v>
      </c>
      <c r="C39" s="127"/>
      <c r="D39" s="127"/>
      <c r="E39" s="127"/>
      <c r="F39" s="119">
        <f>SUM(F38:F38)</f>
        <v>3</v>
      </c>
      <c r="G39" s="119">
        <f>SUM(G38:G38)</f>
        <v>0</v>
      </c>
      <c r="H39" s="96">
        <f>SUM(H38:H38)</f>
        <v>150000</v>
      </c>
    </row>
    <row r="40" spans="2:8" ht="16.5" customHeight="1">
      <c r="B40" s="114"/>
      <c r="C40" s="114"/>
      <c r="D40" s="114"/>
      <c r="E40" s="114"/>
      <c r="F40" s="114"/>
      <c r="G40" s="114"/>
      <c r="H40" s="114"/>
    </row>
    <row r="41" spans="2:8" ht="36" customHeight="1">
      <c r="B41" s="125" t="s">
        <v>1474</v>
      </c>
      <c r="C41" s="125"/>
      <c r="D41" s="125"/>
      <c r="E41" s="125"/>
      <c r="F41" s="125"/>
      <c r="G41" s="125"/>
      <c r="H41" s="125"/>
    </row>
    <row r="42" spans="2:8" ht="9" customHeight="1"/>
    <row r="43" spans="2:8" ht="36" customHeight="1">
      <c r="B43" s="55" t="s">
        <v>1381</v>
      </c>
      <c r="C43" s="55" t="s">
        <v>1427</v>
      </c>
      <c r="D43" s="55" t="s">
        <v>1428</v>
      </c>
      <c r="E43" s="55" t="s">
        <v>1429</v>
      </c>
      <c r="F43" s="55" t="s">
        <v>1430</v>
      </c>
      <c r="G43" s="55" t="s">
        <v>1431</v>
      </c>
      <c r="H43" s="55" t="s">
        <v>1432</v>
      </c>
    </row>
    <row r="44" spans="2:8" ht="16.5" customHeight="1">
      <c r="B44" s="45">
        <v>1</v>
      </c>
      <c r="C44" s="45">
        <v>670</v>
      </c>
      <c r="D44" s="46" t="s">
        <v>804</v>
      </c>
      <c r="E44" s="46" t="s">
        <v>1470</v>
      </c>
      <c r="F44" s="46">
        <v>8</v>
      </c>
      <c r="G44" s="46">
        <v>0</v>
      </c>
      <c r="H44" s="88">
        <f>F44*50000+G44*100000</f>
        <v>400000</v>
      </c>
    </row>
    <row r="45" spans="2:8" ht="16.5" customHeight="1">
      <c r="B45" s="45">
        <v>2</v>
      </c>
      <c r="C45" s="45">
        <v>670</v>
      </c>
      <c r="D45" s="46" t="s">
        <v>804</v>
      </c>
      <c r="E45" s="46" t="s">
        <v>1471</v>
      </c>
      <c r="F45" s="46">
        <v>1</v>
      </c>
      <c r="G45" s="46">
        <v>0</v>
      </c>
      <c r="H45" s="88">
        <f t="shared" ref="H45:H47" si="2">F45*50000+G45*100000</f>
        <v>50000</v>
      </c>
    </row>
    <row r="46" spans="2:8" ht="16.5" customHeight="1">
      <c r="B46" s="45">
        <v>3</v>
      </c>
      <c r="C46" s="45">
        <v>670</v>
      </c>
      <c r="D46" s="46" t="s">
        <v>804</v>
      </c>
      <c r="E46" s="46" t="s">
        <v>1472</v>
      </c>
      <c r="F46" s="46">
        <v>2</v>
      </c>
      <c r="G46" s="46">
        <v>0</v>
      </c>
      <c r="H46" s="88">
        <f t="shared" si="2"/>
        <v>100000</v>
      </c>
    </row>
    <row r="47" spans="2:8" ht="16.5" customHeight="1">
      <c r="B47" s="45">
        <v>4</v>
      </c>
      <c r="C47" s="45">
        <v>728</v>
      </c>
      <c r="D47" s="46" t="s">
        <v>844</v>
      </c>
      <c r="E47" s="46" t="s">
        <v>1473</v>
      </c>
      <c r="F47" s="46">
        <v>6</v>
      </c>
      <c r="G47" s="46">
        <v>0</v>
      </c>
      <c r="H47" s="88">
        <f t="shared" si="2"/>
        <v>300000</v>
      </c>
    </row>
    <row r="48" spans="2:8" ht="16.5" customHeight="1">
      <c r="B48" s="121" t="s">
        <v>1377</v>
      </c>
      <c r="C48" s="121"/>
      <c r="D48" s="121"/>
      <c r="E48" s="121"/>
      <c r="F48" s="47">
        <f>SUM(F44:F47)</f>
        <v>17</v>
      </c>
      <c r="G48" s="47">
        <f>SUM(G44:G47)</f>
        <v>0</v>
      </c>
      <c r="H48" s="96">
        <f>SUM(H44:H47)</f>
        <v>850000</v>
      </c>
    </row>
    <row r="49" spans="2:8">
      <c r="B49" s="87"/>
      <c r="C49" s="87"/>
      <c r="D49" s="87"/>
      <c r="E49" s="87"/>
      <c r="F49" s="87"/>
      <c r="G49" s="87"/>
      <c r="H49" s="87"/>
    </row>
    <row r="50" spans="2:8" ht="39" customHeight="1">
      <c r="B50" s="125" t="s">
        <v>1475</v>
      </c>
      <c r="C50" s="125"/>
      <c r="D50" s="125"/>
      <c r="E50" s="125"/>
      <c r="F50" s="125"/>
      <c r="G50" s="125"/>
      <c r="H50" s="125"/>
    </row>
    <row r="51" spans="2:8">
      <c r="B51" s="92"/>
      <c r="C51" s="92"/>
      <c r="D51" s="92"/>
      <c r="E51" s="92"/>
      <c r="F51" s="92"/>
      <c r="G51" s="93"/>
      <c r="H51" s="92"/>
    </row>
    <row r="52" spans="2:8">
      <c r="B52" s="55" t="s">
        <v>1381</v>
      </c>
      <c r="C52" s="55" t="s">
        <v>1427</v>
      </c>
      <c r="D52" s="55" t="s">
        <v>1428</v>
      </c>
      <c r="E52" s="55" t="s">
        <v>1429</v>
      </c>
      <c r="F52" s="55" t="s">
        <v>1430</v>
      </c>
      <c r="G52" s="55" t="s">
        <v>1431</v>
      </c>
      <c r="H52" s="55" t="s">
        <v>1432</v>
      </c>
    </row>
    <row r="53" spans="2:8">
      <c r="B53" s="45">
        <v>1</v>
      </c>
      <c r="C53" s="45">
        <v>648</v>
      </c>
      <c r="D53" s="46" t="s">
        <v>1476</v>
      </c>
      <c r="E53" s="46" t="s">
        <v>1477</v>
      </c>
      <c r="F53" s="46">
        <v>0</v>
      </c>
      <c r="G53" s="46">
        <v>2</v>
      </c>
      <c r="H53" s="88">
        <f>F53*50000+G53*100000</f>
        <v>200000</v>
      </c>
    </row>
    <row r="54" spans="2:8">
      <c r="B54" s="45">
        <v>2</v>
      </c>
      <c r="C54" s="45">
        <v>649</v>
      </c>
      <c r="D54" s="46" t="s">
        <v>1478</v>
      </c>
      <c r="E54" s="46" t="s">
        <v>1479</v>
      </c>
      <c r="F54" s="46">
        <v>1</v>
      </c>
      <c r="G54" s="46">
        <v>1</v>
      </c>
      <c r="H54" s="88">
        <f t="shared" ref="H54:H61" si="3">F54*50000+G54*100000</f>
        <v>150000</v>
      </c>
    </row>
    <row r="55" spans="2:8">
      <c r="B55" s="45">
        <v>3</v>
      </c>
      <c r="C55" s="45">
        <v>662</v>
      </c>
      <c r="D55" s="46" t="s">
        <v>1436</v>
      </c>
      <c r="E55" s="46" t="s">
        <v>1437</v>
      </c>
      <c r="F55" s="46">
        <v>2</v>
      </c>
      <c r="G55" s="46">
        <v>0</v>
      </c>
      <c r="H55" s="88">
        <f t="shared" si="3"/>
        <v>100000</v>
      </c>
    </row>
    <row r="56" spans="2:8">
      <c r="B56" s="45">
        <v>4</v>
      </c>
      <c r="C56" s="45">
        <v>983</v>
      </c>
      <c r="D56" s="46" t="s">
        <v>1480</v>
      </c>
      <c r="E56" s="46" t="s">
        <v>1481</v>
      </c>
      <c r="F56" s="46">
        <v>3</v>
      </c>
      <c r="G56" s="46">
        <v>0</v>
      </c>
      <c r="H56" s="88">
        <f t="shared" si="3"/>
        <v>150000</v>
      </c>
    </row>
    <row r="57" spans="2:8">
      <c r="B57" s="45">
        <v>5</v>
      </c>
      <c r="C57" s="45">
        <v>650</v>
      </c>
      <c r="D57" s="46" t="s">
        <v>1482</v>
      </c>
      <c r="E57" s="46" t="s">
        <v>1483</v>
      </c>
      <c r="F57" s="46">
        <v>0</v>
      </c>
      <c r="G57" s="46">
        <v>1</v>
      </c>
      <c r="H57" s="88">
        <f t="shared" si="3"/>
        <v>100000</v>
      </c>
    </row>
    <row r="58" spans="2:8">
      <c r="B58" s="45">
        <v>6</v>
      </c>
      <c r="C58" s="45">
        <v>127</v>
      </c>
      <c r="D58" s="46" t="s">
        <v>1484</v>
      </c>
      <c r="E58" s="46" t="s">
        <v>1438</v>
      </c>
      <c r="F58" s="46">
        <v>7</v>
      </c>
      <c r="G58" s="46">
        <v>0</v>
      </c>
      <c r="H58" s="88">
        <f t="shared" si="3"/>
        <v>350000</v>
      </c>
    </row>
    <row r="59" spans="2:8">
      <c r="B59" s="45">
        <v>7</v>
      </c>
      <c r="C59" s="45">
        <v>628</v>
      </c>
      <c r="D59" s="46" t="s">
        <v>715</v>
      </c>
      <c r="E59" s="46" t="s">
        <v>1485</v>
      </c>
      <c r="F59" s="46">
        <v>1</v>
      </c>
      <c r="G59" s="46">
        <v>0</v>
      </c>
      <c r="H59" s="88">
        <f t="shared" si="3"/>
        <v>50000</v>
      </c>
    </row>
    <row r="60" spans="2:8">
      <c r="B60" s="45">
        <v>8</v>
      </c>
      <c r="C60" s="45">
        <v>854</v>
      </c>
      <c r="D60" s="46" t="s">
        <v>1486</v>
      </c>
      <c r="E60" s="46" t="s">
        <v>1487</v>
      </c>
      <c r="F60" s="46">
        <v>5</v>
      </c>
      <c r="G60" s="46">
        <v>0</v>
      </c>
      <c r="H60" s="88">
        <f t="shared" si="3"/>
        <v>250000</v>
      </c>
    </row>
    <row r="61" spans="2:8">
      <c r="B61" s="45">
        <v>9</v>
      </c>
      <c r="C61" s="45">
        <v>854</v>
      </c>
      <c r="D61" s="46" t="s">
        <v>1486</v>
      </c>
      <c r="E61" s="46" t="s">
        <v>1504</v>
      </c>
      <c r="F61" s="46">
        <v>2</v>
      </c>
      <c r="G61" s="46">
        <v>0</v>
      </c>
      <c r="H61" s="88">
        <f t="shared" si="3"/>
        <v>100000</v>
      </c>
    </row>
    <row r="62" spans="2:8">
      <c r="B62" s="121" t="s">
        <v>1377</v>
      </c>
      <c r="C62" s="121"/>
      <c r="D62" s="121"/>
      <c r="E62" s="121"/>
      <c r="F62" s="47">
        <f>SUM(F53:F61)</f>
        <v>21</v>
      </c>
      <c r="G62" s="47">
        <f>SUM(G53:G61)</f>
        <v>4</v>
      </c>
      <c r="H62" s="96">
        <f>SUM(H53:H61)</f>
        <v>1450000</v>
      </c>
    </row>
    <row r="63" spans="2:8">
      <c r="B63" s="94"/>
      <c r="C63" s="94"/>
      <c r="D63" s="94"/>
      <c r="E63" s="94"/>
      <c r="F63" s="94"/>
      <c r="G63" s="94"/>
      <c r="H63" s="94"/>
    </row>
    <row r="64" spans="2:8" ht="34.5" customHeight="1">
      <c r="B64" s="126" t="s">
        <v>1505</v>
      </c>
      <c r="C64" s="126"/>
      <c r="D64" s="126"/>
      <c r="E64" s="126"/>
      <c r="F64" s="126"/>
      <c r="G64" s="126"/>
      <c r="H64" s="126"/>
    </row>
    <row r="65" spans="2:8">
      <c r="B65" s="92"/>
      <c r="C65" s="92"/>
      <c r="D65" s="92"/>
      <c r="E65" s="92"/>
      <c r="F65" s="92"/>
      <c r="G65" s="92"/>
      <c r="H65" s="92"/>
    </row>
    <row r="66" spans="2:8">
      <c r="B66" s="55" t="s">
        <v>1381</v>
      </c>
      <c r="C66" s="55" t="s">
        <v>1427</v>
      </c>
      <c r="D66" s="55" t="s">
        <v>1428</v>
      </c>
      <c r="E66" s="55" t="s">
        <v>1429</v>
      </c>
      <c r="F66" s="55" t="s">
        <v>1430</v>
      </c>
      <c r="G66" s="55" t="s">
        <v>1431</v>
      </c>
      <c r="H66" s="55" t="s">
        <v>1432</v>
      </c>
    </row>
    <row r="67" spans="2:8">
      <c r="B67" s="45">
        <v>1</v>
      </c>
      <c r="C67" s="45">
        <v>169</v>
      </c>
      <c r="D67" s="46" t="s">
        <v>638</v>
      </c>
      <c r="E67" s="46" t="s">
        <v>1433</v>
      </c>
      <c r="F67" s="46">
        <v>3</v>
      </c>
      <c r="G67" s="46">
        <v>0</v>
      </c>
      <c r="H67" s="88">
        <f>F67*50000+G67*100000</f>
        <v>150000</v>
      </c>
    </row>
    <row r="68" spans="2:8">
      <c r="B68" s="45">
        <v>2</v>
      </c>
      <c r="C68" s="45">
        <v>169</v>
      </c>
      <c r="D68" s="46" t="s">
        <v>638</v>
      </c>
      <c r="E68" s="46" t="s">
        <v>1488</v>
      </c>
      <c r="F68" s="46">
        <v>1</v>
      </c>
      <c r="G68" s="46">
        <v>0</v>
      </c>
      <c r="H68" s="88">
        <f>F68*50000+G68*100000</f>
        <v>50000</v>
      </c>
    </row>
    <row r="69" spans="2:8">
      <c r="B69" s="45">
        <v>3</v>
      </c>
      <c r="C69" s="45">
        <v>169</v>
      </c>
      <c r="D69" s="46" t="s">
        <v>638</v>
      </c>
      <c r="E69" s="46" t="s">
        <v>1489</v>
      </c>
      <c r="F69" s="46">
        <v>2</v>
      </c>
      <c r="G69" s="46">
        <v>1</v>
      </c>
      <c r="H69" s="88">
        <f t="shared" ref="H69:H72" si="4">F69*50000+G69*100000</f>
        <v>200000</v>
      </c>
    </row>
    <row r="70" spans="2:8">
      <c r="B70" s="45">
        <v>4</v>
      </c>
      <c r="C70" s="45">
        <v>169</v>
      </c>
      <c r="D70" s="46" t="s">
        <v>638</v>
      </c>
      <c r="E70" s="46" t="s">
        <v>1434</v>
      </c>
      <c r="F70" s="46">
        <v>2</v>
      </c>
      <c r="G70" s="46">
        <v>0</v>
      </c>
      <c r="H70" s="88">
        <f t="shared" si="4"/>
        <v>100000</v>
      </c>
    </row>
    <row r="71" spans="2:8">
      <c r="B71" s="45">
        <v>5</v>
      </c>
      <c r="C71" s="45">
        <v>169</v>
      </c>
      <c r="D71" s="46" t="s">
        <v>638</v>
      </c>
      <c r="E71" s="46" t="s">
        <v>1435</v>
      </c>
      <c r="F71" s="46">
        <v>3</v>
      </c>
      <c r="G71" s="46">
        <v>0</v>
      </c>
      <c r="H71" s="88">
        <f t="shared" si="4"/>
        <v>150000</v>
      </c>
    </row>
    <row r="72" spans="2:8">
      <c r="B72" s="45">
        <v>6</v>
      </c>
      <c r="C72" s="45">
        <v>804</v>
      </c>
      <c r="D72" s="46" t="s">
        <v>1490</v>
      </c>
      <c r="E72" s="46" t="s">
        <v>1491</v>
      </c>
      <c r="F72" s="46">
        <v>1</v>
      </c>
      <c r="G72" s="46">
        <v>0</v>
      </c>
      <c r="H72" s="88">
        <f t="shared" si="4"/>
        <v>50000</v>
      </c>
    </row>
    <row r="73" spans="2:8">
      <c r="B73" s="121" t="s">
        <v>1377</v>
      </c>
      <c r="C73" s="121"/>
      <c r="D73" s="121"/>
      <c r="E73" s="121"/>
      <c r="F73" s="47">
        <f>SUM(F67:F72)</f>
        <v>12</v>
      </c>
      <c r="G73" s="47">
        <f>SUM(G67:G72)</f>
        <v>1</v>
      </c>
      <c r="H73" s="96">
        <f>SUM(H67:H72)</f>
        <v>700000</v>
      </c>
    </row>
    <row r="75" spans="2:8">
      <c r="E75" s="43"/>
      <c r="F75" s="43"/>
      <c r="G75" s="43"/>
      <c r="H75" s="43"/>
    </row>
    <row r="77" spans="2:8">
      <c r="E77" s="47" t="s">
        <v>1441</v>
      </c>
      <c r="F77" s="47">
        <f>F21+F34+F39+F48+F62+F73</f>
        <v>142</v>
      </c>
      <c r="G77" s="47">
        <f t="shared" ref="G77:H77" si="5">G21+G34+G39+G48+G62+G73</f>
        <v>5</v>
      </c>
      <c r="H77" s="96">
        <f t="shared" si="5"/>
        <v>7600000</v>
      </c>
    </row>
  </sheetData>
  <mergeCells count="15">
    <mergeCell ref="B73:E73"/>
    <mergeCell ref="B34:E34"/>
    <mergeCell ref="B8:H8"/>
    <mergeCell ref="B4:H4"/>
    <mergeCell ref="B6:H6"/>
    <mergeCell ref="B10:H10"/>
    <mergeCell ref="B23:H23"/>
    <mergeCell ref="B21:E21"/>
    <mergeCell ref="B36:H36"/>
    <mergeCell ref="B41:H41"/>
    <mergeCell ref="B50:H50"/>
    <mergeCell ref="B64:H64"/>
    <mergeCell ref="B48:E48"/>
    <mergeCell ref="B62:E62"/>
    <mergeCell ref="B39:E39"/>
  </mergeCells>
  <pageMargins left="0.23622047244094491" right="0.19685039370078741" top="0.74803149606299213" bottom="0.35433070866141736" header="0.31496062992125984" footer="0.31496062992125984"/>
  <pageSetup paperSize="9" scale="66" fitToHeight="0" orientation="portrait" horizontalDpi="300" verticalDpi="300" r:id="rId1"/>
</worksheet>
</file>

<file path=xl/worksheets/sheet7.xml><?xml version="1.0" encoding="utf-8"?>
<worksheet xmlns="http://schemas.openxmlformats.org/spreadsheetml/2006/main" xmlns:r="http://schemas.openxmlformats.org/officeDocument/2006/relationships">
  <sheetPr>
    <pageSetUpPr fitToPage="1"/>
  </sheetPr>
  <dimension ref="B2:H42"/>
  <sheetViews>
    <sheetView topLeftCell="A19" workbookViewId="0">
      <selection activeCell="G37" sqref="G37"/>
    </sheetView>
  </sheetViews>
  <sheetFormatPr defaultColWidth="9.140625" defaultRowHeight="16.5"/>
  <cols>
    <col min="1" max="1" width="3.5703125" style="44" customWidth="1"/>
    <col min="2" max="2" width="7.7109375" style="44" customWidth="1"/>
    <col min="3" max="3" width="11.28515625" style="44" customWidth="1"/>
    <col min="4" max="4" width="39.7109375" style="44" customWidth="1"/>
    <col min="5" max="5" width="46.28515625" style="44" customWidth="1"/>
    <col min="6" max="6" width="7.28515625" style="44" bestFit="1" customWidth="1"/>
    <col min="7" max="7" width="11.7109375" style="44" customWidth="1"/>
    <col min="8" max="8" width="21.28515625" style="44" bestFit="1" customWidth="1"/>
    <col min="9" max="16384" width="9.140625" style="44"/>
  </cols>
  <sheetData>
    <row r="2" spans="2:8">
      <c r="B2" s="97" t="s">
        <v>1439</v>
      </c>
      <c r="C2" s="98"/>
      <c r="D2" s="98"/>
      <c r="E2" s="98"/>
      <c r="F2" s="98"/>
      <c r="G2" s="98"/>
      <c r="H2" s="98"/>
    </row>
    <row r="3" spans="2:8">
      <c r="B3" s="97"/>
      <c r="C3" s="98"/>
      <c r="D3" s="98"/>
      <c r="E3" s="98"/>
      <c r="F3" s="98"/>
      <c r="G3" s="98"/>
      <c r="H3" s="98"/>
    </row>
    <row r="4" spans="2:8" ht="19.5" customHeight="1">
      <c r="B4" s="55" t="s">
        <v>1381</v>
      </c>
      <c r="C4" s="55" t="s">
        <v>1427</v>
      </c>
      <c r="D4" s="55" t="s">
        <v>1428</v>
      </c>
      <c r="E4" s="55" t="s">
        <v>1429</v>
      </c>
      <c r="F4" s="55" t="s">
        <v>1430</v>
      </c>
      <c r="G4" s="55" t="s">
        <v>1431</v>
      </c>
      <c r="H4" s="55" t="s">
        <v>1432</v>
      </c>
    </row>
    <row r="5" spans="2:8" ht="19.5" customHeight="1">
      <c r="B5" s="45">
        <v>1</v>
      </c>
      <c r="C5" s="45">
        <v>108</v>
      </c>
      <c r="D5" s="46" t="s">
        <v>1464</v>
      </c>
      <c r="E5" s="46" t="s">
        <v>1457</v>
      </c>
      <c r="F5" s="46">
        <v>14</v>
      </c>
      <c r="G5" s="46">
        <v>0</v>
      </c>
      <c r="H5" s="88">
        <f t="shared" ref="H5:H41" si="0">F5*50000+G5*100000</f>
        <v>700000</v>
      </c>
    </row>
    <row r="6" spans="2:8" ht="19.5" customHeight="1">
      <c r="B6" s="45">
        <v>2</v>
      </c>
      <c r="C6" s="45">
        <v>108</v>
      </c>
      <c r="D6" s="46" t="s">
        <v>1464</v>
      </c>
      <c r="E6" s="46" t="s">
        <v>1465</v>
      </c>
      <c r="F6" s="46">
        <v>1</v>
      </c>
      <c r="G6" s="46">
        <v>0</v>
      </c>
      <c r="H6" s="88">
        <f t="shared" si="0"/>
        <v>50000</v>
      </c>
    </row>
    <row r="7" spans="2:8" ht="19.5" customHeight="1">
      <c r="B7" s="45">
        <v>3</v>
      </c>
      <c r="C7" s="45">
        <v>118</v>
      </c>
      <c r="D7" s="95" t="s">
        <v>1469</v>
      </c>
      <c r="E7" s="46" t="s">
        <v>1492</v>
      </c>
      <c r="F7" s="46">
        <v>1</v>
      </c>
      <c r="G7" s="46">
        <v>0</v>
      </c>
      <c r="H7" s="88">
        <f t="shared" si="0"/>
        <v>50000</v>
      </c>
    </row>
    <row r="8" spans="2:8" ht="19.5" customHeight="1">
      <c r="B8" s="45">
        <v>4</v>
      </c>
      <c r="C8" s="45">
        <v>118</v>
      </c>
      <c r="D8" s="95" t="s">
        <v>1469</v>
      </c>
      <c r="E8" s="46" t="s">
        <v>1493</v>
      </c>
      <c r="F8" s="46">
        <v>1</v>
      </c>
      <c r="G8" s="46">
        <v>0</v>
      </c>
      <c r="H8" s="88">
        <f t="shared" si="0"/>
        <v>50000</v>
      </c>
    </row>
    <row r="9" spans="2:8" ht="19.5" customHeight="1">
      <c r="B9" s="45">
        <v>5</v>
      </c>
      <c r="C9" s="45">
        <v>118</v>
      </c>
      <c r="D9" s="95" t="s">
        <v>1469</v>
      </c>
      <c r="E9" s="46" t="s">
        <v>1494</v>
      </c>
      <c r="F9" s="46">
        <v>1</v>
      </c>
      <c r="G9" s="46">
        <v>0</v>
      </c>
      <c r="H9" s="88">
        <f t="shared" si="0"/>
        <v>50000</v>
      </c>
    </row>
    <row r="10" spans="2:8" ht="19.5" customHeight="1">
      <c r="B10" s="45">
        <v>6</v>
      </c>
      <c r="C10" s="45">
        <v>118</v>
      </c>
      <c r="D10" s="95" t="s">
        <v>1469</v>
      </c>
      <c r="E10" s="46" t="s">
        <v>1495</v>
      </c>
      <c r="F10" s="46">
        <v>1</v>
      </c>
      <c r="G10" s="46">
        <v>0</v>
      </c>
      <c r="H10" s="88">
        <f t="shared" si="0"/>
        <v>50000</v>
      </c>
    </row>
    <row r="11" spans="2:8" ht="19.5" customHeight="1">
      <c r="B11" s="45">
        <v>7</v>
      </c>
      <c r="C11" s="45">
        <v>118</v>
      </c>
      <c r="D11" s="95" t="s">
        <v>1469</v>
      </c>
      <c r="E11" s="46" t="s">
        <v>1496</v>
      </c>
      <c r="F11" s="46">
        <v>1</v>
      </c>
      <c r="G11" s="46">
        <v>0</v>
      </c>
      <c r="H11" s="88">
        <f t="shared" si="0"/>
        <v>50000</v>
      </c>
    </row>
    <row r="12" spans="2:8" ht="19.5" customHeight="1">
      <c r="B12" s="45">
        <v>8</v>
      </c>
      <c r="C12" s="45">
        <v>118</v>
      </c>
      <c r="D12" s="95" t="s">
        <v>1469</v>
      </c>
      <c r="E12" s="46" t="s">
        <v>1497</v>
      </c>
      <c r="F12" s="46">
        <v>1</v>
      </c>
      <c r="G12" s="46">
        <v>0</v>
      </c>
      <c r="H12" s="88">
        <f t="shared" si="0"/>
        <v>50000</v>
      </c>
    </row>
    <row r="13" spans="2:8" ht="19.5" customHeight="1">
      <c r="B13" s="45">
        <v>9</v>
      </c>
      <c r="C13" s="45">
        <v>118</v>
      </c>
      <c r="D13" s="95" t="s">
        <v>1469</v>
      </c>
      <c r="E13" s="46" t="s">
        <v>1498</v>
      </c>
      <c r="F13" s="46">
        <v>1</v>
      </c>
      <c r="G13" s="46">
        <v>0</v>
      </c>
      <c r="H13" s="88">
        <f t="shared" si="0"/>
        <v>50000</v>
      </c>
    </row>
    <row r="14" spans="2:8" ht="19.5" customHeight="1">
      <c r="B14" s="45">
        <v>10</v>
      </c>
      <c r="C14" s="45">
        <v>118</v>
      </c>
      <c r="D14" s="95" t="s">
        <v>1469</v>
      </c>
      <c r="E14" s="46" t="s">
        <v>1499</v>
      </c>
      <c r="F14" s="46">
        <v>1</v>
      </c>
      <c r="G14" s="46">
        <v>0</v>
      </c>
      <c r="H14" s="88">
        <f t="shared" si="0"/>
        <v>50000</v>
      </c>
    </row>
    <row r="15" spans="2:8" ht="19.5" customHeight="1">
      <c r="B15" s="45">
        <v>11</v>
      </c>
      <c r="C15" s="45">
        <v>118</v>
      </c>
      <c r="D15" s="95" t="s">
        <v>1469</v>
      </c>
      <c r="E15" s="46" t="s">
        <v>1500</v>
      </c>
      <c r="F15" s="46">
        <v>3</v>
      </c>
      <c r="G15" s="46">
        <v>0</v>
      </c>
      <c r="H15" s="88">
        <f t="shared" si="0"/>
        <v>150000</v>
      </c>
    </row>
    <row r="16" spans="2:8" ht="19.5" customHeight="1">
      <c r="B16" s="45">
        <v>12</v>
      </c>
      <c r="C16" s="45">
        <v>127</v>
      </c>
      <c r="D16" s="46" t="s">
        <v>1484</v>
      </c>
      <c r="E16" s="46" t="s">
        <v>1438</v>
      </c>
      <c r="F16" s="46">
        <v>7</v>
      </c>
      <c r="G16" s="46">
        <v>0</v>
      </c>
      <c r="H16" s="88">
        <f t="shared" si="0"/>
        <v>350000</v>
      </c>
    </row>
    <row r="17" spans="2:8" ht="19.5" customHeight="1">
      <c r="B17" s="45">
        <v>13</v>
      </c>
      <c r="C17" s="45">
        <v>169</v>
      </c>
      <c r="D17" s="46" t="s">
        <v>638</v>
      </c>
      <c r="E17" s="46" t="s">
        <v>1433</v>
      </c>
      <c r="F17" s="46">
        <v>3</v>
      </c>
      <c r="G17" s="46">
        <v>0</v>
      </c>
      <c r="H17" s="88">
        <f t="shared" si="0"/>
        <v>150000</v>
      </c>
    </row>
    <row r="18" spans="2:8" ht="19.5" customHeight="1">
      <c r="B18" s="45">
        <v>14</v>
      </c>
      <c r="C18" s="45">
        <v>169</v>
      </c>
      <c r="D18" s="46" t="s">
        <v>638</v>
      </c>
      <c r="E18" s="46" t="s">
        <v>1488</v>
      </c>
      <c r="F18" s="46">
        <v>1</v>
      </c>
      <c r="G18" s="46">
        <v>0</v>
      </c>
      <c r="H18" s="88">
        <f t="shared" si="0"/>
        <v>50000</v>
      </c>
    </row>
    <row r="19" spans="2:8" ht="19.5" customHeight="1">
      <c r="B19" s="45">
        <v>15</v>
      </c>
      <c r="C19" s="45">
        <v>169</v>
      </c>
      <c r="D19" s="46" t="s">
        <v>638</v>
      </c>
      <c r="E19" s="46" t="s">
        <v>1489</v>
      </c>
      <c r="F19" s="46">
        <v>2</v>
      </c>
      <c r="G19" s="46">
        <v>1</v>
      </c>
      <c r="H19" s="88">
        <f t="shared" si="0"/>
        <v>200000</v>
      </c>
    </row>
    <row r="20" spans="2:8" ht="19.5" customHeight="1">
      <c r="B20" s="45">
        <v>16</v>
      </c>
      <c r="C20" s="45">
        <v>169</v>
      </c>
      <c r="D20" s="46" t="s">
        <v>638</v>
      </c>
      <c r="E20" s="46" t="s">
        <v>1434</v>
      </c>
      <c r="F20" s="46">
        <v>2</v>
      </c>
      <c r="G20" s="46">
        <v>0</v>
      </c>
      <c r="H20" s="88">
        <f t="shared" si="0"/>
        <v>100000</v>
      </c>
    </row>
    <row r="21" spans="2:8" ht="19.5" customHeight="1">
      <c r="B21" s="45">
        <v>17</v>
      </c>
      <c r="C21" s="45">
        <v>169</v>
      </c>
      <c r="D21" s="46" t="s">
        <v>638</v>
      </c>
      <c r="E21" s="46" t="s">
        <v>1435</v>
      </c>
      <c r="F21" s="46">
        <v>3</v>
      </c>
      <c r="G21" s="46">
        <v>0</v>
      </c>
      <c r="H21" s="88">
        <f t="shared" si="0"/>
        <v>150000</v>
      </c>
    </row>
    <row r="22" spans="2:8" ht="16.5" customHeight="1">
      <c r="B22" s="45">
        <v>18</v>
      </c>
      <c r="C22" s="45">
        <v>221</v>
      </c>
      <c r="D22" s="46" t="s">
        <v>1462</v>
      </c>
      <c r="E22" s="46" t="s">
        <v>1463</v>
      </c>
      <c r="F22" s="46">
        <v>12</v>
      </c>
      <c r="G22" s="46">
        <v>0</v>
      </c>
      <c r="H22" s="88">
        <f t="shared" si="0"/>
        <v>600000</v>
      </c>
    </row>
    <row r="23" spans="2:8" ht="16.5" customHeight="1">
      <c r="B23" s="45">
        <v>19</v>
      </c>
      <c r="C23" s="45">
        <v>628</v>
      </c>
      <c r="D23" s="46" t="s">
        <v>715</v>
      </c>
      <c r="E23" s="46" t="s">
        <v>1485</v>
      </c>
      <c r="F23" s="46">
        <v>1</v>
      </c>
      <c r="G23" s="46">
        <v>0</v>
      </c>
      <c r="H23" s="88">
        <f t="shared" si="0"/>
        <v>50000</v>
      </c>
    </row>
    <row r="24" spans="2:8" ht="16.5" customHeight="1">
      <c r="B24" s="45">
        <v>20</v>
      </c>
      <c r="C24" s="45">
        <v>648</v>
      </c>
      <c r="D24" s="46" t="s">
        <v>1476</v>
      </c>
      <c r="E24" s="46" t="s">
        <v>1477</v>
      </c>
      <c r="F24" s="46">
        <v>0</v>
      </c>
      <c r="G24" s="46">
        <v>2</v>
      </c>
      <c r="H24" s="88">
        <f t="shared" si="0"/>
        <v>200000</v>
      </c>
    </row>
    <row r="25" spans="2:8" ht="16.5" customHeight="1">
      <c r="B25" s="45">
        <v>21</v>
      </c>
      <c r="C25" s="45">
        <v>649</v>
      </c>
      <c r="D25" s="46" t="s">
        <v>1478</v>
      </c>
      <c r="E25" s="46" t="s">
        <v>1479</v>
      </c>
      <c r="F25" s="46">
        <v>1</v>
      </c>
      <c r="G25" s="46">
        <v>1</v>
      </c>
      <c r="H25" s="88">
        <f t="shared" si="0"/>
        <v>150000</v>
      </c>
    </row>
    <row r="26" spans="2:8">
      <c r="B26" s="45">
        <v>22</v>
      </c>
      <c r="C26" s="45">
        <v>650</v>
      </c>
      <c r="D26" s="46" t="s">
        <v>1482</v>
      </c>
      <c r="E26" s="46" t="s">
        <v>1483</v>
      </c>
      <c r="F26" s="46">
        <v>0</v>
      </c>
      <c r="G26" s="46">
        <v>1</v>
      </c>
      <c r="H26" s="88">
        <f t="shared" si="0"/>
        <v>100000</v>
      </c>
    </row>
    <row r="27" spans="2:8">
      <c r="B27" s="45">
        <v>23</v>
      </c>
      <c r="C27" s="45">
        <v>653</v>
      </c>
      <c r="D27" s="46" t="s">
        <v>754</v>
      </c>
      <c r="E27" s="46" t="s">
        <v>754</v>
      </c>
      <c r="F27" s="46">
        <v>11</v>
      </c>
      <c r="G27" s="46">
        <v>0</v>
      </c>
      <c r="H27" s="88">
        <f t="shared" si="0"/>
        <v>550000</v>
      </c>
    </row>
    <row r="28" spans="2:8">
      <c r="B28" s="45">
        <v>24</v>
      </c>
      <c r="C28" s="45">
        <v>662</v>
      </c>
      <c r="D28" s="46" t="s">
        <v>1436</v>
      </c>
      <c r="E28" s="46" t="s">
        <v>1437</v>
      </c>
      <c r="F28" s="46">
        <v>2</v>
      </c>
      <c r="G28" s="46">
        <v>0</v>
      </c>
      <c r="H28" s="88">
        <f t="shared" si="0"/>
        <v>100000</v>
      </c>
    </row>
    <row r="29" spans="2:8">
      <c r="B29" s="45">
        <v>25</v>
      </c>
      <c r="C29" s="45">
        <v>670</v>
      </c>
      <c r="D29" s="46" t="s">
        <v>804</v>
      </c>
      <c r="E29" s="46" t="s">
        <v>1470</v>
      </c>
      <c r="F29" s="46">
        <v>8</v>
      </c>
      <c r="G29" s="46">
        <v>0</v>
      </c>
      <c r="H29" s="88">
        <f t="shared" si="0"/>
        <v>400000</v>
      </c>
    </row>
    <row r="30" spans="2:8">
      <c r="B30" s="45">
        <v>26</v>
      </c>
      <c r="C30" s="45">
        <v>670</v>
      </c>
      <c r="D30" s="46" t="s">
        <v>804</v>
      </c>
      <c r="E30" s="46" t="s">
        <v>1471</v>
      </c>
      <c r="F30" s="46">
        <v>1</v>
      </c>
      <c r="G30" s="46">
        <v>0</v>
      </c>
      <c r="H30" s="88">
        <f t="shared" si="0"/>
        <v>50000</v>
      </c>
    </row>
    <row r="31" spans="2:8">
      <c r="B31" s="45">
        <v>27</v>
      </c>
      <c r="C31" s="45">
        <v>670</v>
      </c>
      <c r="D31" s="46" t="s">
        <v>804</v>
      </c>
      <c r="E31" s="46" t="s">
        <v>1472</v>
      </c>
      <c r="F31" s="46">
        <v>2</v>
      </c>
      <c r="G31" s="46">
        <v>0</v>
      </c>
      <c r="H31" s="88">
        <f t="shared" si="0"/>
        <v>100000</v>
      </c>
    </row>
    <row r="32" spans="2:8" ht="33">
      <c r="B32" s="45">
        <v>28</v>
      </c>
      <c r="C32" s="45">
        <v>671</v>
      </c>
      <c r="D32" s="95" t="s">
        <v>1460</v>
      </c>
      <c r="E32" s="46" t="s">
        <v>1461</v>
      </c>
      <c r="F32" s="46">
        <v>2</v>
      </c>
      <c r="G32" s="46">
        <v>0</v>
      </c>
      <c r="H32" s="88">
        <f t="shared" si="0"/>
        <v>100000</v>
      </c>
    </row>
    <row r="33" spans="2:8">
      <c r="B33" s="45">
        <v>29</v>
      </c>
      <c r="C33" s="45">
        <v>728</v>
      </c>
      <c r="D33" s="46" t="s">
        <v>844</v>
      </c>
      <c r="E33" s="46" t="s">
        <v>1473</v>
      </c>
      <c r="F33" s="46">
        <v>6</v>
      </c>
      <c r="G33" s="46">
        <v>0</v>
      </c>
      <c r="H33" s="88">
        <f t="shared" si="0"/>
        <v>300000</v>
      </c>
    </row>
    <row r="34" spans="2:8">
      <c r="B34" s="45">
        <v>30</v>
      </c>
      <c r="C34" s="45">
        <v>804</v>
      </c>
      <c r="D34" s="46" t="s">
        <v>1490</v>
      </c>
      <c r="E34" s="46" t="s">
        <v>1491</v>
      </c>
      <c r="F34" s="46">
        <v>1</v>
      </c>
      <c r="G34" s="46">
        <v>0</v>
      </c>
      <c r="H34" s="88">
        <f t="shared" si="0"/>
        <v>50000</v>
      </c>
    </row>
    <row r="35" spans="2:8">
      <c r="B35" s="45">
        <v>31</v>
      </c>
      <c r="C35" s="116">
        <v>818</v>
      </c>
      <c r="D35" s="117" t="s">
        <v>1509</v>
      </c>
      <c r="E35" s="118" t="s">
        <v>1510</v>
      </c>
      <c r="F35" s="118">
        <v>3</v>
      </c>
      <c r="G35" s="118">
        <v>0</v>
      </c>
      <c r="H35" s="88">
        <f>F35*50000+G35*100000</f>
        <v>150000</v>
      </c>
    </row>
    <row r="36" spans="2:8">
      <c r="B36" s="45">
        <v>32</v>
      </c>
      <c r="C36" s="45">
        <v>820</v>
      </c>
      <c r="D36" s="46" t="s">
        <v>1466</v>
      </c>
      <c r="E36" s="46" t="s">
        <v>1467</v>
      </c>
      <c r="F36" s="46">
        <v>27</v>
      </c>
      <c r="G36" s="46">
        <v>0</v>
      </c>
      <c r="H36" s="88">
        <f t="shared" si="0"/>
        <v>1350000</v>
      </c>
    </row>
    <row r="37" spans="2:8">
      <c r="B37" s="45">
        <v>33</v>
      </c>
      <c r="C37" s="45">
        <v>820</v>
      </c>
      <c r="D37" s="46" t="s">
        <v>1466</v>
      </c>
      <c r="E37" s="46" t="s">
        <v>1468</v>
      </c>
      <c r="F37" s="46">
        <v>8</v>
      </c>
      <c r="G37" s="46">
        <v>0</v>
      </c>
      <c r="H37" s="88">
        <f t="shared" si="0"/>
        <v>400000</v>
      </c>
    </row>
    <row r="38" spans="2:8">
      <c r="B38" s="45">
        <v>34</v>
      </c>
      <c r="C38" s="45">
        <v>852</v>
      </c>
      <c r="D38" s="46" t="s">
        <v>1458</v>
      </c>
      <c r="E38" s="46" t="s">
        <v>1502</v>
      </c>
      <c r="F38" s="46">
        <v>3</v>
      </c>
      <c r="G38" s="46">
        <v>0</v>
      </c>
      <c r="H38" s="88">
        <f t="shared" si="0"/>
        <v>150000</v>
      </c>
    </row>
    <row r="39" spans="2:8">
      <c r="B39" s="45">
        <v>35</v>
      </c>
      <c r="C39" s="45">
        <v>854</v>
      </c>
      <c r="D39" s="46" t="s">
        <v>1486</v>
      </c>
      <c r="E39" s="46" t="s">
        <v>1487</v>
      </c>
      <c r="F39" s="46">
        <v>5</v>
      </c>
      <c r="G39" s="46">
        <v>0</v>
      </c>
      <c r="H39" s="88">
        <f t="shared" si="0"/>
        <v>250000</v>
      </c>
    </row>
    <row r="40" spans="2:8">
      <c r="B40" s="45">
        <v>36</v>
      </c>
      <c r="C40" s="45">
        <v>854</v>
      </c>
      <c r="D40" s="46" t="s">
        <v>1486</v>
      </c>
      <c r="E40" s="46" t="s">
        <v>1504</v>
      </c>
      <c r="F40" s="46">
        <v>2</v>
      </c>
      <c r="G40" s="46">
        <v>0</v>
      </c>
      <c r="H40" s="88">
        <f t="shared" si="0"/>
        <v>100000</v>
      </c>
    </row>
    <row r="41" spans="2:8">
      <c r="B41" s="45">
        <v>37</v>
      </c>
      <c r="C41" s="45">
        <v>983</v>
      </c>
      <c r="D41" s="46" t="s">
        <v>1480</v>
      </c>
      <c r="E41" s="46" t="s">
        <v>1481</v>
      </c>
      <c r="F41" s="46">
        <v>3</v>
      </c>
      <c r="G41" s="46">
        <v>0</v>
      </c>
      <c r="H41" s="88">
        <f t="shared" si="0"/>
        <v>150000</v>
      </c>
    </row>
    <row r="42" spans="2:8">
      <c r="B42" s="101"/>
      <c r="C42" s="102"/>
      <c r="D42" s="102"/>
      <c r="E42" s="101" t="s">
        <v>1377</v>
      </c>
      <c r="F42" s="47">
        <f>SUM(F5:F41)</f>
        <v>142</v>
      </c>
      <c r="G42" s="47">
        <f t="shared" ref="G42:H42" si="1">SUM(G5:G41)</f>
        <v>5</v>
      </c>
      <c r="H42" s="96">
        <f t="shared" si="1"/>
        <v>7600000</v>
      </c>
    </row>
  </sheetData>
  <autoFilter ref="B4:H4">
    <sortState ref="B5:H41">
      <sortCondition ref="C4"/>
    </sortState>
  </autoFilter>
  <pageMargins left="0.23622047244094491" right="0.19685039370078741" top="0.74803149606299213" bottom="0.35433070866141736" header="0.31496062992125984" footer="0.31496062992125984"/>
  <pageSetup paperSize="9" scale="66" fitToHeight="0" orientation="portrait" horizontalDpi="300" verticalDpi="300" r:id="rId1"/>
</worksheet>
</file>

<file path=xl/worksheets/sheet8.xml><?xml version="1.0" encoding="utf-8"?>
<worksheet xmlns="http://schemas.openxmlformats.org/spreadsheetml/2006/main" xmlns:r="http://schemas.openxmlformats.org/officeDocument/2006/relationships">
  <sheetPr>
    <pageSetUpPr fitToPage="1"/>
  </sheetPr>
  <dimension ref="B2:G25"/>
  <sheetViews>
    <sheetView topLeftCell="A7" workbookViewId="0">
      <selection activeCell="G20" sqref="G20"/>
    </sheetView>
  </sheetViews>
  <sheetFormatPr defaultColWidth="9.140625" defaultRowHeight="16.5"/>
  <cols>
    <col min="1" max="1" width="8.140625" style="44" customWidth="1"/>
    <col min="2" max="2" width="10.85546875" style="44" customWidth="1"/>
    <col min="3" max="3" width="14.28515625" style="44" customWidth="1"/>
    <col min="4" max="4" width="56.42578125" style="44" customWidth="1"/>
    <col min="5" max="5" width="16" style="44" customWidth="1"/>
    <col min="6" max="6" width="15.28515625" style="44" customWidth="1"/>
    <col min="7" max="7" width="21.28515625" style="44" bestFit="1" customWidth="1"/>
    <col min="8" max="16384" width="9.140625" style="44"/>
  </cols>
  <sheetData>
    <row r="2" spans="2:7">
      <c r="B2" s="97" t="s">
        <v>1439</v>
      </c>
      <c r="C2" s="98"/>
      <c r="D2" s="98"/>
      <c r="E2" s="98"/>
      <c r="F2" s="98"/>
      <c r="G2" s="98"/>
    </row>
    <row r="3" spans="2:7">
      <c r="B3" s="97"/>
      <c r="C3" s="98"/>
      <c r="D3" s="98"/>
      <c r="E3" s="98"/>
      <c r="F3" s="98"/>
      <c r="G3" s="98"/>
    </row>
    <row r="4" spans="2:7" ht="19.5" customHeight="1">
      <c r="B4" s="55" t="s">
        <v>1381</v>
      </c>
      <c r="C4" s="55" t="s">
        <v>1427</v>
      </c>
      <c r="D4" s="55" t="s">
        <v>1428</v>
      </c>
      <c r="E4" s="55" t="s">
        <v>1430</v>
      </c>
      <c r="F4" s="55" t="s">
        <v>1431</v>
      </c>
      <c r="G4" s="55" t="s">
        <v>1432</v>
      </c>
    </row>
    <row r="5" spans="2:7" ht="19.5" customHeight="1">
      <c r="B5" s="45">
        <v>1</v>
      </c>
      <c r="C5" s="45">
        <v>108</v>
      </c>
      <c r="D5" s="46" t="s">
        <v>1464</v>
      </c>
      <c r="E5" s="46">
        <v>15</v>
      </c>
      <c r="F5" s="46">
        <v>0</v>
      </c>
      <c r="G5" s="88">
        <f t="shared" ref="G5:G24" si="0">E5*50000+F5*100000</f>
        <v>750000</v>
      </c>
    </row>
    <row r="6" spans="2:7" ht="19.5" customHeight="1">
      <c r="B6" s="45">
        <v>2</v>
      </c>
      <c r="C6" s="45">
        <v>118</v>
      </c>
      <c r="D6" s="95" t="s">
        <v>1469</v>
      </c>
      <c r="E6" s="46">
        <v>11</v>
      </c>
      <c r="F6" s="46">
        <v>0</v>
      </c>
      <c r="G6" s="88">
        <f t="shared" si="0"/>
        <v>550000</v>
      </c>
    </row>
    <row r="7" spans="2:7" ht="19.5" customHeight="1">
      <c r="B7" s="45">
        <v>3</v>
      </c>
      <c r="C7" s="45">
        <v>127</v>
      </c>
      <c r="D7" s="46" t="s">
        <v>1484</v>
      </c>
      <c r="E7" s="46">
        <v>7</v>
      </c>
      <c r="F7" s="46">
        <v>0</v>
      </c>
      <c r="G7" s="88">
        <f t="shared" si="0"/>
        <v>350000</v>
      </c>
    </row>
    <row r="8" spans="2:7" ht="19.5" customHeight="1">
      <c r="B8" s="45">
        <v>4</v>
      </c>
      <c r="C8" s="45">
        <v>169</v>
      </c>
      <c r="D8" s="46" t="s">
        <v>638</v>
      </c>
      <c r="E8" s="46">
        <v>11</v>
      </c>
      <c r="F8" s="46">
        <v>1</v>
      </c>
      <c r="G8" s="88">
        <f t="shared" si="0"/>
        <v>650000</v>
      </c>
    </row>
    <row r="9" spans="2:7" ht="16.5" customHeight="1">
      <c r="B9" s="45">
        <v>5</v>
      </c>
      <c r="C9" s="45">
        <v>221</v>
      </c>
      <c r="D9" s="46" t="s">
        <v>1462</v>
      </c>
      <c r="E9" s="46">
        <v>12</v>
      </c>
      <c r="F9" s="46">
        <v>0</v>
      </c>
      <c r="G9" s="88">
        <f t="shared" si="0"/>
        <v>600000</v>
      </c>
    </row>
    <row r="10" spans="2:7" ht="16.5" customHeight="1">
      <c r="B10" s="45">
        <v>6</v>
      </c>
      <c r="C10" s="45">
        <v>628</v>
      </c>
      <c r="D10" s="46" t="s">
        <v>715</v>
      </c>
      <c r="E10" s="46">
        <v>1</v>
      </c>
      <c r="F10" s="46">
        <v>0</v>
      </c>
      <c r="G10" s="88">
        <f t="shared" si="0"/>
        <v>50000</v>
      </c>
    </row>
    <row r="11" spans="2:7" ht="16.5" customHeight="1">
      <c r="B11" s="45">
        <v>7</v>
      </c>
      <c r="C11" s="45">
        <v>648</v>
      </c>
      <c r="D11" s="46" t="s">
        <v>1476</v>
      </c>
      <c r="E11" s="46">
        <v>0</v>
      </c>
      <c r="F11" s="46">
        <v>2</v>
      </c>
      <c r="G11" s="88">
        <f t="shared" si="0"/>
        <v>200000</v>
      </c>
    </row>
    <row r="12" spans="2:7" ht="16.5" customHeight="1">
      <c r="B12" s="45">
        <v>8</v>
      </c>
      <c r="C12" s="45">
        <v>649</v>
      </c>
      <c r="D12" s="46" t="s">
        <v>1478</v>
      </c>
      <c r="E12" s="46">
        <v>1</v>
      </c>
      <c r="F12" s="46">
        <v>1</v>
      </c>
      <c r="G12" s="88">
        <f t="shared" si="0"/>
        <v>150000</v>
      </c>
    </row>
    <row r="13" spans="2:7">
      <c r="B13" s="45">
        <v>9</v>
      </c>
      <c r="C13" s="45">
        <v>650</v>
      </c>
      <c r="D13" s="46" t="s">
        <v>1482</v>
      </c>
      <c r="E13" s="46">
        <v>0</v>
      </c>
      <c r="F13" s="46">
        <v>1</v>
      </c>
      <c r="G13" s="88">
        <f t="shared" si="0"/>
        <v>100000</v>
      </c>
    </row>
    <row r="14" spans="2:7">
      <c r="B14" s="45">
        <v>10</v>
      </c>
      <c r="C14" s="45">
        <v>653</v>
      </c>
      <c r="D14" s="46" t="s">
        <v>754</v>
      </c>
      <c r="E14" s="46">
        <v>11</v>
      </c>
      <c r="F14" s="46">
        <v>0</v>
      </c>
      <c r="G14" s="88">
        <f t="shared" si="0"/>
        <v>550000</v>
      </c>
    </row>
    <row r="15" spans="2:7">
      <c r="B15" s="45">
        <v>11</v>
      </c>
      <c r="C15" s="45">
        <v>662</v>
      </c>
      <c r="D15" s="46" t="s">
        <v>1436</v>
      </c>
      <c r="E15" s="46">
        <v>2</v>
      </c>
      <c r="F15" s="46">
        <v>0</v>
      </c>
      <c r="G15" s="88">
        <f t="shared" si="0"/>
        <v>100000</v>
      </c>
    </row>
    <row r="16" spans="2:7">
      <c r="B16" s="45">
        <v>12</v>
      </c>
      <c r="C16" s="45">
        <v>670</v>
      </c>
      <c r="D16" s="46" t="s">
        <v>804</v>
      </c>
      <c r="E16" s="46">
        <v>11</v>
      </c>
      <c r="F16" s="46">
        <v>0</v>
      </c>
      <c r="G16" s="88">
        <f t="shared" si="0"/>
        <v>550000</v>
      </c>
    </row>
    <row r="17" spans="2:7">
      <c r="B17" s="45">
        <v>13</v>
      </c>
      <c r="C17" s="45">
        <v>671</v>
      </c>
      <c r="D17" s="95" t="s">
        <v>1460</v>
      </c>
      <c r="E17" s="46">
        <v>2</v>
      </c>
      <c r="F17" s="46">
        <v>0</v>
      </c>
      <c r="G17" s="88">
        <f t="shared" si="0"/>
        <v>100000</v>
      </c>
    </row>
    <row r="18" spans="2:7">
      <c r="B18" s="45">
        <v>14</v>
      </c>
      <c r="C18" s="45">
        <v>728</v>
      </c>
      <c r="D18" s="46" t="s">
        <v>844</v>
      </c>
      <c r="E18" s="46">
        <v>6</v>
      </c>
      <c r="F18" s="46">
        <v>0</v>
      </c>
      <c r="G18" s="88">
        <f t="shared" si="0"/>
        <v>300000</v>
      </c>
    </row>
    <row r="19" spans="2:7">
      <c r="B19" s="45">
        <v>15</v>
      </c>
      <c r="C19" s="45">
        <v>804</v>
      </c>
      <c r="D19" s="46" t="s">
        <v>1490</v>
      </c>
      <c r="E19" s="46">
        <v>1</v>
      </c>
      <c r="F19" s="46">
        <v>0</v>
      </c>
      <c r="G19" s="88">
        <f t="shared" si="0"/>
        <v>50000</v>
      </c>
    </row>
    <row r="20" spans="2:7">
      <c r="B20" s="45">
        <v>16</v>
      </c>
      <c r="C20" s="116">
        <v>818</v>
      </c>
      <c r="D20" s="117" t="s">
        <v>1509</v>
      </c>
      <c r="E20" s="118">
        <v>3</v>
      </c>
      <c r="F20" s="118">
        <v>0</v>
      </c>
      <c r="G20" s="88">
        <f>E20*50000+F20*100000</f>
        <v>150000</v>
      </c>
    </row>
    <row r="21" spans="2:7">
      <c r="B21" s="45">
        <v>17</v>
      </c>
      <c r="C21" s="45">
        <v>820</v>
      </c>
      <c r="D21" s="46" t="s">
        <v>1466</v>
      </c>
      <c r="E21" s="46">
        <v>35</v>
      </c>
      <c r="F21" s="46">
        <v>0</v>
      </c>
      <c r="G21" s="88">
        <f t="shared" si="0"/>
        <v>1750000</v>
      </c>
    </row>
    <row r="22" spans="2:7">
      <c r="B22" s="45">
        <v>18</v>
      </c>
      <c r="C22" s="45">
        <v>852</v>
      </c>
      <c r="D22" s="46" t="s">
        <v>1458</v>
      </c>
      <c r="E22" s="46">
        <v>3</v>
      </c>
      <c r="F22" s="46">
        <v>0</v>
      </c>
      <c r="G22" s="88">
        <f t="shared" si="0"/>
        <v>150000</v>
      </c>
    </row>
    <row r="23" spans="2:7">
      <c r="B23" s="45">
        <v>19</v>
      </c>
      <c r="C23" s="45">
        <v>854</v>
      </c>
      <c r="D23" s="46" t="s">
        <v>1486</v>
      </c>
      <c r="E23" s="46">
        <v>7</v>
      </c>
      <c r="F23" s="46">
        <v>0</v>
      </c>
      <c r="G23" s="88">
        <f t="shared" si="0"/>
        <v>350000</v>
      </c>
    </row>
    <row r="24" spans="2:7">
      <c r="B24" s="45">
        <v>20</v>
      </c>
      <c r="C24" s="45">
        <v>983</v>
      </c>
      <c r="D24" s="46" t="s">
        <v>1480</v>
      </c>
      <c r="E24" s="46">
        <v>3</v>
      </c>
      <c r="F24" s="46">
        <v>0</v>
      </c>
      <c r="G24" s="88">
        <f t="shared" si="0"/>
        <v>150000</v>
      </c>
    </row>
    <row r="25" spans="2:7">
      <c r="B25" s="101"/>
      <c r="C25" s="102"/>
      <c r="D25" s="102"/>
      <c r="E25" s="47">
        <f>SUM(E5:E24)</f>
        <v>142</v>
      </c>
      <c r="F25" s="47">
        <f>SUM(F5:F24)</f>
        <v>5</v>
      </c>
      <c r="G25" s="96">
        <f>SUM(G5:G24)</f>
        <v>7600000</v>
      </c>
    </row>
  </sheetData>
  <autoFilter ref="B4:G4">
    <sortState ref="B5:H41">
      <sortCondition ref="C4"/>
    </sortState>
  </autoFilter>
  <pageMargins left="0.23622047244094491" right="0.19685039370078741" top="0.74803149606299213" bottom="0.35433070866141736" header="0.31496062992125984" footer="0.31496062992125984"/>
  <pageSetup paperSize="9" scale="6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Sheet2</vt:lpstr>
      <vt:lpstr>Consolidated Report_01</vt:lpstr>
      <vt:lpstr>Calculation sheet-01</vt:lpstr>
      <vt:lpstr>In-House</vt:lpstr>
      <vt:lpstr>Defi Report-01</vt:lpstr>
      <vt:lpstr>RO WISE</vt:lpstr>
      <vt:lpstr>Reg_EA_Wise</vt:lpstr>
      <vt:lpstr>Reg Wise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Sowmya R</dc:creator>
  <cp:lastModifiedBy>rajendra.singh</cp:lastModifiedBy>
  <cp:lastPrinted>2023-03-28T09:34:17Z</cp:lastPrinted>
  <dcterms:created xsi:type="dcterms:W3CDTF">2021-01-07T07:23:25Z</dcterms:created>
  <dcterms:modified xsi:type="dcterms:W3CDTF">2023-04-06T10:27:30Z</dcterms:modified>
</cp:coreProperties>
</file>