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Default Extension="xlsx" ContentType="application/vnd.openxmlformats-officedocument.spreadsheetml.sheet"/>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755" activeTab="1"/>
  </bookViews>
  <sheets>
    <sheet name="Tech. Centre Data" sheetId="2" r:id="rId1"/>
    <sheet name="Calculation Sheet" sheetId="3" r:id="rId2"/>
    <sheet name="In-House" sheetId="4" r:id="rId3"/>
    <sheet name="RO-wise" sheetId="5" r:id="rId4"/>
    <sheet name="REG-EA wise" sheetId="6" r:id="rId5"/>
    <sheet name="Reg-wise" sheetId="7" r:id="rId6"/>
    <sheet name="Def. Report" sheetId="8" r:id="rId7"/>
  </sheets>
  <definedNames>
    <definedName name="_xlnm._FilterDatabase" localSheetId="1" hidden="1">'Calculation Sheet'!$A$1:$U$180</definedName>
    <definedName name="_xlnm._FilterDatabase" localSheetId="6" hidden="1">'Def. Report'!$A$1:$N$183</definedName>
    <definedName name="_xlnm._FilterDatabase" localSheetId="2" hidden="1">'In-House'!$B$4:$F$85</definedName>
    <definedName name="_xlnm._FilterDatabase" localSheetId="5" hidden="1">'Reg-wise'!$B$4:$G$19</definedName>
    <definedName name="_xlnm._FilterDatabase" localSheetId="0" hidden="1">'Tech. Centre Data'!$A$1:$L$442</definedName>
    <definedName name="_xlnm.Print_Area" localSheetId="2">'In-House'!$B$2:$E$69</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83" i="8"/>
  <c r="L183"/>
  <c r="K183"/>
  <c r="J183"/>
  <c r="I183"/>
  <c r="H183"/>
  <c r="G183"/>
  <c r="F183"/>
  <c r="E183"/>
  <c r="D183"/>
  <c r="N182"/>
  <c r="N181"/>
  <c r="N180"/>
  <c r="N179"/>
  <c r="N178"/>
  <c r="N177"/>
  <c r="N176"/>
  <c r="N175"/>
  <c r="N174"/>
  <c r="N173"/>
  <c r="N172"/>
  <c r="N171"/>
  <c r="N170"/>
  <c r="N169"/>
  <c r="N168"/>
  <c r="N167"/>
  <c r="N166"/>
  <c r="N165"/>
  <c r="N164"/>
  <c r="N163"/>
  <c r="N162"/>
  <c r="N161"/>
  <c r="N160"/>
  <c r="N159"/>
  <c r="N158"/>
  <c r="N157"/>
  <c r="N156"/>
  <c r="N155"/>
  <c r="N154"/>
  <c r="N153"/>
  <c r="N152"/>
  <c r="N151"/>
  <c r="N150"/>
  <c r="N149"/>
  <c r="N148"/>
  <c r="N147"/>
  <c r="N146"/>
  <c r="N145"/>
  <c r="N144"/>
  <c r="N143"/>
  <c r="N142"/>
  <c r="N141"/>
  <c r="N140"/>
  <c r="N139"/>
  <c r="N138"/>
  <c r="N137"/>
  <c r="N136"/>
  <c r="N135"/>
  <c r="N134"/>
  <c r="N133"/>
  <c r="N132"/>
  <c r="N131"/>
  <c r="N130"/>
  <c r="N129"/>
  <c r="N128"/>
  <c r="N127"/>
  <c r="N126"/>
  <c r="N125"/>
  <c r="N12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N9"/>
  <c r="N8"/>
  <c r="N7"/>
  <c r="N6"/>
  <c r="N5"/>
  <c r="N4"/>
  <c r="N3"/>
  <c r="L444" i="2"/>
  <c r="K444"/>
  <c r="J444"/>
  <c r="I444"/>
  <c r="H444"/>
  <c r="G444"/>
  <c r="F444"/>
  <c r="L442"/>
  <c r="K442"/>
  <c r="J442"/>
  <c r="I442"/>
  <c r="H442"/>
  <c r="G442"/>
  <c r="F442"/>
  <c r="E16" i="7"/>
  <c r="F15"/>
  <c r="F14"/>
  <c r="F13"/>
  <c r="F12"/>
  <c r="F11"/>
  <c r="F10"/>
  <c r="F9"/>
  <c r="F8"/>
  <c r="F7"/>
  <c r="F6"/>
  <c r="F5"/>
  <c r="F4"/>
  <c r="F17" i="6"/>
  <c r="G16"/>
  <c r="G15"/>
  <c r="G14"/>
  <c r="G13"/>
  <c r="G12"/>
  <c r="G11"/>
  <c r="G10"/>
  <c r="G9"/>
  <c r="G8"/>
  <c r="G7"/>
  <c r="G6"/>
  <c r="G5"/>
  <c r="G4"/>
  <c r="F55" i="5"/>
  <c r="G54"/>
  <c r="G53"/>
  <c r="G52"/>
  <c r="G51"/>
  <c r="F45"/>
  <c r="G44"/>
  <c r="G45" s="1"/>
  <c r="F38"/>
  <c r="G37"/>
  <c r="G38" s="1"/>
  <c r="F28"/>
  <c r="G27"/>
  <c r="G26"/>
  <c r="G25"/>
  <c r="G24"/>
  <c r="G23"/>
  <c r="F17"/>
  <c r="G16"/>
  <c r="G15"/>
  <c r="F16" i="7" l="1"/>
  <c r="G28" i="5"/>
  <c r="G55"/>
  <c r="G17"/>
  <c r="G17" i="6"/>
  <c r="N183" i="8"/>
  <c r="N186" s="1"/>
  <c r="N185" s="1"/>
  <c r="N180" i="3"/>
  <c r="R180"/>
  <c r="P180"/>
  <c r="K180"/>
  <c r="J177"/>
  <c r="J178"/>
  <c r="L178" s="1"/>
  <c r="M178" s="1"/>
  <c r="L177" l="1"/>
  <c r="M177" s="1"/>
  <c r="Q177"/>
  <c r="S177" s="1"/>
  <c r="T177" s="1"/>
  <c r="O178"/>
  <c r="Q178"/>
  <c r="S178" s="1"/>
  <c r="T178" s="1"/>
  <c r="O177" l="1"/>
  <c r="U177" s="1"/>
  <c r="U178"/>
  <c r="J149"/>
  <c r="J146"/>
  <c r="J143"/>
  <c r="J140"/>
  <c r="J139"/>
  <c r="J137"/>
  <c r="J134"/>
  <c r="J125"/>
  <c r="J123"/>
  <c r="J122"/>
  <c r="J118"/>
  <c r="J117"/>
  <c r="J115"/>
  <c r="J113"/>
  <c r="J112"/>
  <c r="J109"/>
  <c r="J107"/>
  <c r="J100"/>
  <c r="J99"/>
  <c r="J97"/>
  <c r="J94"/>
  <c r="J89"/>
  <c r="J79"/>
  <c r="J78"/>
  <c r="J77"/>
  <c r="J154"/>
  <c r="J155"/>
  <c r="J76"/>
  <c r="J75"/>
  <c r="J60"/>
  <c r="J59"/>
  <c r="J58"/>
  <c r="J57"/>
  <c r="J55"/>
  <c r="J54"/>
  <c r="J53"/>
  <c r="J156"/>
  <c r="J52"/>
  <c r="J51"/>
  <c r="J50"/>
  <c r="J49"/>
  <c r="J48"/>
  <c r="J157"/>
  <c r="J158"/>
  <c r="J160"/>
  <c r="J161"/>
  <c r="J47"/>
  <c r="J46"/>
  <c r="J45"/>
  <c r="J44"/>
  <c r="J43"/>
  <c r="J167"/>
  <c r="J168"/>
  <c r="J171"/>
  <c r="J173"/>
  <c r="J42"/>
  <c r="J40"/>
  <c r="J39"/>
  <c r="J38"/>
  <c r="J34"/>
  <c r="J33"/>
  <c r="J31"/>
  <c r="J29"/>
  <c r="J27"/>
  <c r="J26"/>
  <c r="J23"/>
  <c r="J21"/>
  <c r="J20"/>
  <c r="J18"/>
  <c r="J15"/>
  <c r="J13"/>
  <c r="J10"/>
  <c r="J9"/>
  <c r="J86"/>
  <c r="J85"/>
  <c r="J84"/>
  <c r="J87"/>
  <c r="J88"/>
  <c r="J90"/>
  <c r="J91"/>
  <c r="J92"/>
  <c r="J83"/>
  <c r="J82"/>
  <c r="J81"/>
  <c r="J80"/>
  <c r="J74"/>
  <c r="J73"/>
  <c r="J72"/>
  <c r="J71"/>
  <c r="J70"/>
  <c r="J93"/>
  <c r="J95"/>
  <c r="J69"/>
  <c r="J68"/>
  <c r="J67"/>
  <c r="J66"/>
  <c r="J65"/>
  <c r="J64"/>
  <c r="J63"/>
  <c r="J62"/>
  <c r="J61"/>
  <c r="J56"/>
  <c r="J41"/>
  <c r="J37"/>
  <c r="J36"/>
  <c r="J35"/>
  <c r="J32"/>
  <c r="J30"/>
  <c r="J96"/>
  <c r="J28"/>
  <c r="J25"/>
  <c r="J24"/>
  <c r="J22"/>
  <c r="J19"/>
  <c r="J17"/>
  <c r="J16"/>
  <c r="J14"/>
  <c r="J12"/>
  <c r="J11"/>
  <c r="J8"/>
  <c r="J7"/>
  <c r="J6"/>
  <c r="J5"/>
  <c r="J3"/>
  <c r="J98"/>
  <c r="J101"/>
  <c r="J102"/>
  <c r="J103"/>
  <c r="J104"/>
  <c r="J105"/>
  <c r="J106"/>
  <c r="J108"/>
  <c r="J110"/>
  <c r="J111"/>
  <c r="J114"/>
  <c r="J116"/>
  <c r="J119"/>
  <c r="J120"/>
  <c r="J121"/>
  <c r="J124"/>
  <c r="J126"/>
  <c r="J127"/>
  <c r="J128"/>
  <c r="J129"/>
  <c r="J130"/>
  <c r="J131"/>
  <c r="J132"/>
  <c r="J133"/>
  <c r="J135"/>
  <c r="J136"/>
  <c r="J138"/>
  <c r="J141"/>
  <c r="J142"/>
  <c r="J144"/>
  <c r="J145"/>
  <c r="J147"/>
  <c r="J148"/>
  <c r="J150"/>
  <c r="J151"/>
  <c r="J152"/>
  <c r="J153"/>
  <c r="J159"/>
  <c r="J162"/>
  <c r="J163"/>
  <c r="J164"/>
  <c r="J165"/>
  <c r="J166"/>
  <c r="J169"/>
  <c r="J170"/>
  <c r="J172"/>
  <c r="J174"/>
  <c r="J175"/>
  <c r="J176"/>
  <c r="J179"/>
  <c r="J4"/>
  <c r="Q47" l="1"/>
  <c r="S47" s="1"/>
  <c r="T47" s="1"/>
  <c r="Q175"/>
  <c r="S175" s="1"/>
  <c r="T175" s="1"/>
  <c r="Q169"/>
  <c r="S169" s="1"/>
  <c r="T169" s="1"/>
  <c r="Q163"/>
  <c r="S163" s="1"/>
  <c r="T163" s="1"/>
  <c r="Q152"/>
  <c r="S152" s="1"/>
  <c r="T152" s="1"/>
  <c r="Q147"/>
  <c r="S147" s="1"/>
  <c r="T147" s="1"/>
  <c r="Q141"/>
  <c r="S141" s="1"/>
  <c r="T141" s="1"/>
  <c r="Q133"/>
  <c r="S133" s="1"/>
  <c r="T133" s="1"/>
  <c r="Q129"/>
  <c r="S129" s="1"/>
  <c r="T129" s="1"/>
  <c r="Q124"/>
  <c r="S124" s="1"/>
  <c r="T124" s="1"/>
  <c r="Q119"/>
  <c r="S119" s="1"/>
  <c r="T119" s="1"/>
  <c r="Q110"/>
  <c r="S110" s="1"/>
  <c r="T110" s="1"/>
  <c r="Q104"/>
  <c r="S104" s="1"/>
  <c r="T104" s="1"/>
  <c r="Q98"/>
  <c r="S98" s="1"/>
  <c r="T98" s="1"/>
  <c r="Q7"/>
  <c r="S7" s="1"/>
  <c r="T7" s="1"/>
  <c r="Q14"/>
  <c r="S14" s="1"/>
  <c r="T14" s="1"/>
  <c r="Q22"/>
  <c r="S22" s="1"/>
  <c r="T22" s="1"/>
  <c r="Q96"/>
  <c r="S96" s="1"/>
  <c r="T96" s="1"/>
  <c r="Q36"/>
  <c r="S36" s="1"/>
  <c r="T36" s="1"/>
  <c r="Q61"/>
  <c r="S61" s="1"/>
  <c r="T61" s="1"/>
  <c r="Q65"/>
  <c r="S65" s="1"/>
  <c r="T65" s="1"/>
  <c r="Q69"/>
  <c r="S69" s="1"/>
  <c r="T69" s="1"/>
  <c r="Q71"/>
  <c r="S71" s="1"/>
  <c r="T71" s="1"/>
  <c r="Q80"/>
  <c r="S80" s="1"/>
  <c r="T80" s="1"/>
  <c r="Q92"/>
  <c r="S92" s="1"/>
  <c r="T92" s="1"/>
  <c r="Q87"/>
  <c r="S87" s="1"/>
  <c r="T87" s="1"/>
  <c r="Q9"/>
  <c r="S9" s="1"/>
  <c r="T9" s="1"/>
  <c r="Q18"/>
  <c r="S18" s="1"/>
  <c r="T18" s="1"/>
  <c r="Q26"/>
  <c r="S26" s="1"/>
  <c r="T26" s="1"/>
  <c r="Q33"/>
  <c r="S33" s="1"/>
  <c r="T33" s="1"/>
  <c r="Q40"/>
  <c r="S40" s="1"/>
  <c r="T40" s="1"/>
  <c r="Q168"/>
  <c r="S168" s="1"/>
  <c r="T168" s="1"/>
  <c r="Q45"/>
  <c r="S45" s="1"/>
  <c r="T45" s="1"/>
  <c r="Q160"/>
  <c r="S160" s="1"/>
  <c r="T160" s="1"/>
  <c r="Q49"/>
  <c r="S49" s="1"/>
  <c r="T49" s="1"/>
  <c r="Q156"/>
  <c r="S156" s="1"/>
  <c r="T156" s="1"/>
  <c r="Q57"/>
  <c r="S57" s="1"/>
  <c r="T57" s="1"/>
  <c r="Q75"/>
  <c r="S75" s="1"/>
  <c r="T75" s="1"/>
  <c r="Q77"/>
  <c r="S77" s="1"/>
  <c r="T77" s="1"/>
  <c r="Q94"/>
  <c r="S94" s="1"/>
  <c r="T94" s="1"/>
  <c r="Q107"/>
  <c r="S107" s="1"/>
  <c r="T107" s="1"/>
  <c r="Q115"/>
  <c r="S115" s="1"/>
  <c r="T115" s="1"/>
  <c r="Q123"/>
  <c r="S123" s="1"/>
  <c r="T123" s="1"/>
  <c r="Q139"/>
  <c r="S139" s="1"/>
  <c r="T139" s="1"/>
  <c r="Q149"/>
  <c r="S149" s="1"/>
  <c r="T149" s="1"/>
  <c r="Q176"/>
  <c r="S176" s="1"/>
  <c r="T176" s="1"/>
  <c r="Q170"/>
  <c r="S170" s="1"/>
  <c r="T170" s="1"/>
  <c r="Q164"/>
  <c r="S164" s="1"/>
  <c r="T164" s="1"/>
  <c r="Q153"/>
  <c r="S153" s="1"/>
  <c r="T153" s="1"/>
  <c r="Q148"/>
  <c r="S148" s="1"/>
  <c r="T148" s="1"/>
  <c r="Q142"/>
  <c r="S142" s="1"/>
  <c r="T142" s="1"/>
  <c r="Q135"/>
  <c r="S135" s="1"/>
  <c r="T135" s="1"/>
  <c r="Q130"/>
  <c r="S130" s="1"/>
  <c r="T130" s="1"/>
  <c r="Q126"/>
  <c r="S126" s="1"/>
  <c r="T126" s="1"/>
  <c r="Q120"/>
  <c r="S120" s="1"/>
  <c r="T120" s="1"/>
  <c r="Q111"/>
  <c r="S111" s="1"/>
  <c r="T111" s="1"/>
  <c r="Q105"/>
  <c r="S105" s="1"/>
  <c r="T105" s="1"/>
  <c r="Q101"/>
  <c r="S101" s="1"/>
  <c r="T101" s="1"/>
  <c r="Q6"/>
  <c r="S6" s="1"/>
  <c r="T6" s="1"/>
  <c r="Q12"/>
  <c r="S12" s="1"/>
  <c r="T12" s="1"/>
  <c r="Q19"/>
  <c r="S19" s="1"/>
  <c r="T19" s="1"/>
  <c r="Q28"/>
  <c r="S28" s="1"/>
  <c r="T28" s="1"/>
  <c r="Q35"/>
  <c r="S35" s="1"/>
  <c r="T35" s="1"/>
  <c r="Q56"/>
  <c r="S56" s="1"/>
  <c r="T56" s="1"/>
  <c r="Q64"/>
  <c r="S64" s="1"/>
  <c r="T64" s="1"/>
  <c r="Q68"/>
  <c r="S68" s="1"/>
  <c r="T68" s="1"/>
  <c r="Q70"/>
  <c r="S70" s="1"/>
  <c r="T70" s="1"/>
  <c r="Q74"/>
  <c r="S74" s="1"/>
  <c r="T74" s="1"/>
  <c r="Q83"/>
  <c r="S83" s="1"/>
  <c r="T83" s="1"/>
  <c r="Q88"/>
  <c r="S88" s="1"/>
  <c r="T88" s="1"/>
  <c r="Q86"/>
  <c r="S86" s="1"/>
  <c r="T86" s="1"/>
  <c r="Q15"/>
  <c r="S15" s="1"/>
  <c r="T15" s="1"/>
  <c r="Q23"/>
  <c r="S23" s="1"/>
  <c r="T23" s="1"/>
  <c r="Q31"/>
  <c r="S31" s="1"/>
  <c r="T31" s="1"/>
  <c r="Q39"/>
  <c r="S39" s="1"/>
  <c r="T39" s="1"/>
  <c r="Q171"/>
  <c r="S171" s="1"/>
  <c r="T171" s="1"/>
  <c r="Q44"/>
  <c r="S44" s="1"/>
  <c r="T44" s="1"/>
  <c r="Q161"/>
  <c r="S161" s="1"/>
  <c r="T161" s="1"/>
  <c r="Q48"/>
  <c r="S48" s="1"/>
  <c r="T48" s="1"/>
  <c r="Q52"/>
  <c r="S52" s="1"/>
  <c r="T52" s="1"/>
  <c r="Q55"/>
  <c r="S55" s="1"/>
  <c r="T55" s="1"/>
  <c r="Q60"/>
  <c r="S60" s="1"/>
  <c r="T60" s="1"/>
  <c r="Q154"/>
  <c r="S154" s="1"/>
  <c r="T154" s="1"/>
  <c r="Q89"/>
  <c r="S89" s="1"/>
  <c r="T89" s="1"/>
  <c r="Q100"/>
  <c r="S100" s="1"/>
  <c r="T100" s="1"/>
  <c r="Q113"/>
  <c r="S113" s="1"/>
  <c r="T113" s="1"/>
  <c r="Q122"/>
  <c r="S122" s="1"/>
  <c r="T122" s="1"/>
  <c r="Q137"/>
  <c r="S137" s="1"/>
  <c r="T137" s="1"/>
  <c r="Q146"/>
  <c r="S146" s="1"/>
  <c r="T146" s="1"/>
  <c r="Q179"/>
  <c r="S179" s="1"/>
  <c r="T179" s="1"/>
  <c r="Q172"/>
  <c r="S172" s="1"/>
  <c r="T172" s="1"/>
  <c r="Q165"/>
  <c r="S165" s="1"/>
  <c r="T165" s="1"/>
  <c r="Q159"/>
  <c r="S159" s="1"/>
  <c r="T159" s="1"/>
  <c r="Q150"/>
  <c r="S150" s="1"/>
  <c r="T150" s="1"/>
  <c r="Q144"/>
  <c r="S144" s="1"/>
  <c r="T144" s="1"/>
  <c r="Q136"/>
  <c r="S136" s="1"/>
  <c r="T136" s="1"/>
  <c r="Q131"/>
  <c r="S131" s="1"/>
  <c r="T131" s="1"/>
  <c r="Q127"/>
  <c r="S127" s="1"/>
  <c r="T127" s="1"/>
  <c r="Q121"/>
  <c r="S121" s="1"/>
  <c r="T121" s="1"/>
  <c r="Q114"/>
  <c r="S114" s="1"/>
  <c r="T114" s="1"/>
  <c r="Q106"/>
  <c r="S106" s="1"/>
  <c r="T106" s="1"/>
  <c r="Q102"/>
  <c r="S102" s="1"/>
  <c r="T102" s="1"/>
  <c r="Q5"/>
  <c r="S5" s="1"/>
  <c r="T5" s="1"/>
  <c r="Q11"/>
  <c r="S11" s="1"/>
  <c r="T11" s="1"/>
  <c r="Q17"/>
  <c r="S17" s="1"/>
  <c r="T17" s="1"/>
  <c r="Q25"/>
  <c r="S25" s="1"/>
  <c r="T25" s="1"/>
  <c r="Q32"/>
  <c r="S32" s="1"/>
  <c r="T32" s="1"/>
  <c r="Q41"/>
  <c r="S41" s="1"/>
  <c r="T41" s="1"/>
  <c r="Q63"/>
  <c r="S63" s="1"/>
  <c r="T63" s="1"/>
  <c r="Q67"/>
  <c r="S67" s="1"/>
  <c r="T67" s="1"/>
  <c r="Q93"/>
  <c r="S93" s="1"/>
  <c r="T93" s="1"/>
  <c r="Q73"/>
  <c r="S73" s="1"/>
  <c r="T73" s="1"/>
  <c r="Q82"/>
  <c r="S82" s="1"/>
  <c r="T82" s="1"/>
  <c r="Q90"/>
  <c r="S90" s="1"/>
  <c r="T90" s="1"/>
  <c r="Q85"/>
  <c r="S85" s="1"/>
  <c r="T85" s="1"/>
  <c r="Q13"/>
  <c r="S13" s="1"/>
  <c r="T13" s="1"/>
  <c r="Q21"/>
  <c r="S21" s="1"/>
  <c r="T21" s="1"/>
  <c r="Q29"/>
  <c r="S29" s="1"/>
  <c r="T29" s="1"/>
  <c r="Q38"/>
  <c r="S38" s="1"/>
  <c r="T38" s="1"/>
  <c r="Q173"/>
  <c r="S173" s="1"/>
  <c r="T173" s="1"/>
  <c r="Q43"/>
  <c r="S43" s="1"/>
  <c r="T43" s="1"/>
  <c r="Q157"/>
  <c r="S157" s="1"/>
  <c r="T157" s="1"/>
  <c r="Q51"/>
  <c r="S51" s="1"/>
  <c r="T51" s="1"/>
  <c r="Q54"/>
  <c r="S54" s="1"/>
  <c r="T54" s="1"/>
  <c r="Q59"/>
  <c r="S59" s="1"/>
  <c r="T59" s="1"/>
  <c r="Q155"/>
  <c r="S155" s="1"/>
  <c r="T155" s="1"/>
  <c r="Q79"/>
  <c r="S79" s="1"/>
  <c r="T79" s="1"/>
  <c r="Q99"/>
  <c r="S99" s="1"/>
  <c r="T99" s="1"/>
  <c r="Q112"/>
  <c r="S112" s="1"/>
  <c r="T112" s="1"/>
  <c r="Q118"/>
  <c r="S118" s="1"/>
  <c r="T118" s="1"/>
  <c r="Q134"/>
  <c r="S134" s="1"/>
  <c r="T134" s="1"/>
  <c r="Q143"/>
  <c r="S143" s="1"/>
  <c r="T143" s="1"/>
  <c r="Q4"/>
  <c r="S4" s="1"/>
  <c r="T4" s="1"/>
  <c r="Q174"/>
  <c r="S174" s="1"/>
  <c r="T174" s="1"/>
  <c r="Q166"/>
  <c r="S166" s="1"/>
  <c r="T166" s="1"/>
  <c r="Q162"/>
  <c r="S162" s="1"/>
  <c r="T162" s="1"/>
  <c r="Q151"/>
  <c r="S151" s="1"/>
  <c r="T151" s="1"/>
  <c r="Q145"/>
  <c r="S145" s="1"/>
  <c r="T145" s="1"/>
  <c r="Q138"/>
  <c r="S138" s="1"/>
  <c r="T138" s="1"/>
  <c r="Q132"/>
  <c r="S132" s="1"/>
  <c r="T132" s="1"/>
  <c r="Q128"/>
  <c r="S128" s="1"/>
  <c r="T128" s="1"/>
  <c r="Q116"/>
  <c r="S116" s="1"/>
  <c r="T116" s="1"/>
  <c r="Q108"/>
  <c r="S108" s="1"/>
  <c r="T108" s="1"/>
  <c r="Q103"/>
  <c r="S103" s="1"/>
  <c r="T103" s="1"/>
  <c r="Q3"/>
  <c r="Q8"/>
  <c r="S8" s="1"/>
  <c r="T8" s="1"/>
  <c r="Q16"/>
  <c r="S16" s="1"/>
  <c r="T16" s="1"/>
  <c r="Q24"/>
  <c r="S24" s="1"/>
  <c r="T24" s="1"/>
  <c r="Q30"/>
  <c r="S30" s="1"/>
  <c r="T30" s="1"/>
  <c r="Q37"/>
  <c r="S37" s="1"/>
  <c r="T37" s="1"/>
  <c r="Q62"/>
  <c r="S62" s="1"/>
  <c r="T62" s="1"/>
  <c r="Q66"/>
  <c r="S66" s="1"/>
  <c r="T66" s="1"/>
  <c r="Q95"/>
  <c r="S95" s="1"/>
  <c r="T95" s="1"/>
  <c r="Q72"/>
  <c r="S72" s="1"/>
  <c r="T72" s="1"/>
  <c r="Q81"/>
  <c r="S81" s="1"/>
  <c r="T81" s="1"/>
  <c r="Q91"/>
  <c r="S91" s="1"/>
  <c r="T91" s="1"/>
  <c r="Q84"/>
  <c r="S84" s="1"/>
  <c r="T84" s="1"/>
  <c r="Q10"/>
  <c r="S10" s="1"/>
  <c r="T10" s="1"/>
  <c r="Q20"/>
  <c r="S20" s="1"/>
  <c r="T20" s="1"/>
  <c r="Q27"/>
  <c r="S27" s="1"/>
  <c r="T27" s="1"/>
  <c r="Q34"/>
  <c r="S34" s="1"/>
  <c r="T34" s="1"/>
  <c r="Q42"/>
  <c r="S42" s="1"/>
  <c r="T42" s="1"/>
  <c r="Q167"/>
  <c r="S167" s="1"/>
  <c r="T167" s="1"/>
  <c r="Q46"/>
  <c r="S46" s="1"/>
  <c r="T46" s="1"/>
  <c r="Q158"/>
  <c r="S158" s="1"/>
  <c r="T158" s="1"/>
  <c r="Q50"/>
  <c r="S50" s="1"/>
  <c r="T50" s="1"/>
  <c r="Q53"/>
  <c r="S53" s="1"/>
  <c r="T53" s="1"/>
  <c r="Q58"/>
  <c r="S58" s="1"/>
  <c r="T58" s="1"/>
  <c r="Q76"/>
  <c r="S76" s="1"/>
  <c r="T76" s="1"/>
  <c r="Q78"/>
  <c r="S78" s="1"/>
  <c r="T78" s="1"/>
  <c r="Q97"/>
  <c r="S97" s="1"/>
  <c r="T97" s="1"/>
  <c r="Q109"/>
  <c r="S109" s="1"/>
  <c r="T109" s="1"/>
  <c r="S117"/>
  <c r="T117" s="1"/>
  <c r="Q125"/>
  <c r="S125" s="1"/>
  <c r="T125" s="1"/>
  <c r="Q140"/>
  <c r="S140" s="1"/>
  <c r="T140" s="1"/>
  <c r="L169"/>
  <c r="M169" s="1"/>
  <c r="L147"/>
  <c r="M147" s="1"/>
  <c r="L129"/>
  <c r="M129" s="1"/>
  <c r="L119"/>
  <c r="M119" s="1"/>
  <c r="L104"/>
  <c r="M104" s="1"/>
  <c r="L7"/>
  <c r="M7" s="1"/>
  <c r="L22"/>
  <c r="M22" s="1"/>
  <c r="L96"/>
  <c r="M96" s="1"/>
  <c r="L61"/>
  <c r="M61" s="1"/>
  <c r="L65"/>
  <c r="M65" s="1"/>
  <c r="L69"/>
  <c r="M69" s="1"/>
  <c r="L71"/>
  <c r="M71" s="1"/>
  <c r="L80"/>
  <c r="M80" s="1"/>
  <c r="L92"/>
  <c r="M92" s="1"/>
  <c r="L87"/>
  <c r="M87" s="1"/>
  <c r="L9"/>
  <c r="M9" s="1"/>
  <c r="L18"/>
  <c r="M18" s="1"/>
  <c r="L26"/>
  <c r="M26" s="1"/>
  <c r="L33"/>
  <c r="M33" s="1"/>
  <c r="L40"/>
  <c r="M40" s="1"/>
  <c r="L168"/>
  <c r="M168" s="1"/>
  <c r="L45"/>
  <c r="M45" s="1"/>
  <c r="L160"/>
  <c r="M160" s="1"/>
  <c r="L49"/>
  <c r="M49" s="1"/>
  <c r="L156"/>
  <c r="M156" s="1"/>
  <c r="L57"/>
  <c r="M57" s="1"/>
  <c r="L75"/>
  <c r="M75" s="1"/>
  <c r="L77"/>
  <c r="M77" s="1"/>
  <c r="L94"/>
  <c r="M94" s="1"/>
  <c r="L107"/>
  <c r="M107" s="1"/>
  <c r="L115"/>
  <c r="M115" s="1"/>
  <c r="L123"/>
  <c r="M123" s="1"/>
  <c r="L139"/>
  <c r="M139" s="1"/>
  <c r="L149"/>
  <c r="M149" s="1"/>
  <c r="L176"/>
  <c r="M176" s="1"/>
  <c r="L170"/>
  <c r="M170" s="1"/>
  <c r="L164"/>
  <c r="M164" s="1"/>
  <c r="L153"/>
  <c r="M153" s="1"/>
  <c r="L148"/>
  <c r="M148" s="1"/>
  <c r="L142"/>
  <c r="M142" s="1"/>
  <c r="L135"/>
  <c r="M135" s="1"/>
  <c r="L130"/>
  <c r="M130" s="1"/>
  <c r="L126"/>
  <c r="M126" s="1"/>
  <c r="L120"/>
  <c r="M120" s="1"/>
  <c r="L111"/>
  <c r="M111" s="1"/>
  <c r="L105"/>
  <c r="M105" s="1"/>
  <c r="L101"/>
  <c r="M101" s="1"/>
  <c r="L6"/>
  <c r="M6" s="1"/>
  <c r="L12"/>
  <c r="M12" s="1"/>
  <c r="L19"/>
  <c r="M19" s="1"/>
  <c r="L28"/>
  <c r="M28" s="1"/>
  <c r="L35"/>
  <c r="M35" s="1"/>
  <c r="L56"/>
  <c r="M56" s="1"/>
  <c r="L64"/>
  <c r="M64" s="1"/>
  <c r="L68"/>
  <c r="M68" s="1"/>
  <c r="L70"/>
  <c r="M70" s="1"/>
  <c r="L74"/>
  <c r="M74" s="1"/>
  <c r="L83"/>
  <c r="M83" s="1"/>
  <c r="L88"/>
  <c r="M88" s="1"/>
  <c r="L86"/>
  <c r="M86" s="1"/>
  <c r="L15"/>
  <c r="M15" s="1"/>
  <c r="L23"/>
  <c r="M23" s="1"/>
  <c r="L31"/>
  <c r="M31" s="1"/>
  <c r="L39"/>
  <c r="M39" s="1"/>
  <c r="L171"/>
  <c r="M171" s="1"/>
  <c r="L44"/>
  <c r="M44" s="1"/>
  <c r="L161"/>
  <c r="M161" s="1"/>
  <c r="L48"/>
  <c r="M48" s="1"/>
  <c r="L52"/>
  <c r="M52" s="1"/>
  <c r="L55"/>
  <c r="M55" s="1"/>
  <c r="L60"/>
  <c r="M60" s="1"/>
  <c r="L154"/>
  <c r="M154" s="1"/>
  <c r="L89"/>
  <c r="M89" s="1"/>
  <c r="L100"/>
  <c r="M100" s="1"/>
  <c r="L113"/>
  <c r="M113" s="1"/>
  <c r="L122"/>
  <c r="M122" s="1"/>
  <c r="L137"/>
  <c r="M137" s="1"/>
  <c r="L146"/>
  <c r="M146" s="1"/>
  <c r="L152"/>
  <c r="M152" s="1"/>
  <c r="L114"/>
  <c r="M114" s="1"/>
  <c r="L175"/>
  <c r="M175" s="1"/>
  <c r="L163"/>
  <c r="M163" s="1"/>
  <c r="L141"/>
  <c r="M141" s="1"/>
  <c r="L133"/>
  <c r="M133" s="1"/>
  <c r="L124"/>
  <c r="M124" s="1"/>
  <c r="L110"/>
  <c r="M110" s="1"/>
  <c r="L98"/>
  <c r="M98" s="1"/>
  <c r="L14"/>
  <c r="M14" s="1"/>
  <c r="L36"/>
  <c r="M36" s="1"/>
  <c r="L179"/>
  <c r="M179" s="1"/>
  <c r="L172"/>
  <c r="M172" s="1"/>
  <c r="L165"/>
  <c r="M165" s="1"/>
  <c r="L159"/>
  <c r="M159" s="1"/>
  <c r="L150"/>
  <c r="M150" s="1"/>
  <c r="L144"/>
  <c r="M144" s="1"/>
  <c r="L136"/>
  <c r="M136" s="1"/>
  <c r="L131"/>
  <c r="M131" s="1"/>
  <c r="L127"/>
  <c r="M127" s="1"/>
  <c r="L121"/>
  <c r="M121" s="1"/>
  <c r="L106"/>
  <c r="M106" s="1"/>
  <c r="L102"/>
  <c r="M102" s="1"/>
  <c r="L5"/>
  <c r="M5" s="1"/>
  <c r="L11"/>
  <c r="M11" s="1"/>
  <c r="L17"/>
  <c r="M17" s="1"/>
  <c r="L25"/>
  <c r="M25" s="1"/>
  <c r="L32"/>
  <c r="M32" s="1"/>
  <c r="L41"/>
  <c r="M41" s="1"/>
  <c r="L63"/>
  <c r="M63" s="1"/>
  <c r="L67"/>
  <c r="M67" s="1"/>
  <c r="L93"/>
  <c r="M93" s="1"/>
  <c r="L73"/>
  <c r="M73" s="1"/>
  <c r="L82"/>
  <c r="M82" s="1"/>
  <c r="L90"/>
  <c r="M90" s="1"/>
  <c r="L85"/>
  <c r="M85" s="1"/>
  <c r="L13"/>
  <c r="M13" s="1"/>
  <c r="L21"/>
  <c r="M21" s="1"/>
  <c r="L29"/>
  <c r="M29" s="1"/>
  <c r="L38"/>
  <c r="M38" s="1"/>
  <c r="L173"/>
  <c r="M173" s="1"/>
  <c r="L43"/>
  <c r="M43" s="1"/>
  <c r="L47"/>
  <c r="M47" s="1"/>
  <c r="L157"/>
  <c r="M157" s="1"/>
  <c r="L51"/>
  <c r="M51" s="1"/>
  <c r="L54"/>
  <c r="M54" s="1"/>
  <c r="L59"/>
  <c r="M59" s="1"/>
  <c r="L155"/>
  <c r="M155" s="1"/>
  <c r="L79"/>
  <c r="M79" s="1"/>
  <c r="L99"/>
  <c r="M99" s="1"/>
  <c r="L112"/>
  <c r="M112" s="1"/>
  <c r="L118"/>
  <c r="M118" s="1"/>
  <c r="L134"/>
  <c r="M134" s="1"/>
  <c r="L143"/>
  <c r="M143" s="1"/>
  <c r="L4"/>
  <c r="M4" s="1"/>
  <c r="L174"/>
  <c r="M174" s="1"/>
  <c r="L166"/>
  <c r="M166" s="1"/>
  <c r="L162"/>
  <c r="M162" s="1"/>
  <c r="L151"/>
  <c r="M151" s="1"/>
  <c r="L145"/>
  <c r="M145" s="1"/>
  <c r="L138"/>
  <c r="M138" s="1"/>
  <c r="L132"/>
  <c r="M132" s="1"/>
  <c r="L128"/>
  <c r="M128" s="1"/>
  <c r="L116"/>
  <c r="M116" s="1"/>
  <c r="L108"/>
  <c r="M108" s="1"/>
  <c r="L103"/>
  <c r="M103" s="1"/>
  <c r="L3"/>
  <c r="O3" s="1"/>
  <c r="L8"/>
  <c r="M8" s="1"/>
  <c r="L16"/>
  <c r="M16" s="1"/>
  <c r="L24"/>
  <c r="M24" s="1"/>
  <c r="L30"/>
  <c r="M30" s="1"/>
  <c r="L37"/>
  <c r="M37" s="1"/>
  <c r="L62"/>
  <c r="M62" s="1"/>
  <c r="L66"/>
  <c r="M66" s="1"/>
  <c r="L95"/>
  <c r="M95" s="1"/>
  <c r="L72"/>
  <c r="M72" s="1"/>
  <c r="L81"/>
  <c r="M81" s="1"/>
  <c r="L91"/>
  <c r="M91" s="1"/>
  <c r="L84"/>
  <c r="M84" s="1"/>
  <c r="L10"/>
  <c r="M10" s="1"/>
  <c r="L20"/>
  <c r="M20" s="1"/>
  <c r="L27"/>
  <c r="M27" s="1"/>
  <c r="L34"/>
  <c r="M34" s="1"/>
  <c r="L42"/>
  <c r="M42" s="1"/>
  <c r="L167"/>
  <c r="M167" s="1"/>
  <c r="L46"/>
  <c r="M46" s="1"/>
  <c r="L158"/>
  <c r="M158" s="1"/>
  <c r="L50"/>
  <c r="M50" s="1"/>
  <c r="L53"/>
  <c r="M53" s="1"/>
  <c r="L58"/>
  <c r="M58" s="1"/>
  <c r="L76"/>
  <c r="M76" s="1"/>
  <c r="L78"/>
  <c r="M78" s="1"/>
  <c r="L97"/>
  <c r="M97" s="1"/>
  <c r="L109"/>
  <c r="M109" s="1"/>
  <c r="L117"/>
  <c r="M117" s="1"/>
  <c r="L125"/>
  <c r="M125" s="1"/>
  <c r="L140"/>
  <c r="M140" s="1"/>
  <c r="J180"/>
  <c r="H180"/>
  <c r="G180"/>
  <c r="F180"/>
  <c r="E180"/>
  <c r="D180"/>
  <c r="O42" l="1"/>
  <c r="U42" s="1"/>
  <c r="O85"/>
  <c r="U85" s="1"/>
  <c r="O121"/>
  <c r="U121" s="1"/>
  <c r="O15"/>
  <c r="U15" s="1"/>
  <c r="O70"/>
  <c r="U70" s="1"/>
  <c r="O105"/>
  <c r="U105" s="1"/>
  <c r="O164"/>
  <c r="U164" s="1"/>
  <c r="O149"/>
  <c r="U149" s="1"/>
  <c r="O75"/>
  <c r="U75" s="1"/>
  <c r="O33"/>
  <c r="U33" s="1"/>
  <c r="O9"/>
  <c r="U9" s="1"/>
  <c r="O141"/>
  <c r="U141" s="1"/>
  <c r="O152"/>
  <c r="U152" s="1"/>
  <c r="O109"/>
  <c r="U109" s="1"/>
  <c r="O66"/>
  <c r="U66" s="1"/>
  <c r="O171"/>
  <c r="U171" s="1"/>
  <c r="O86"/>
  <c r="U86" s="1"/>
  <c r="O12"/>
  <c r="U12" s="1"/>
  <c r="O126"/>
  <c r="U126" s="1"/>
  <c r="O77"/>
  <c r="U77" s="1"/>
  <c r="O160"/>
  <c r="U160" s="1"/>
  <c r="O65"/>
  <c r="U65" s="1"/>
  <c r="O37"/>
  <c r="U37" s="1"/>
  <c r="O5"/>
  <c r="U5" s="1"/>
  <c r="O89"/>
  <c r="U89" s="1"/>
  <c r="O52"/>
  <c r="U52" s="1"/>
  <c r="O153"/>
  <c r="U153" s="1"/>
  <c r="O96"/>
  <c r="U96" s="1"/>
  <c r="O97"/>
  <c r="U97" s="1"/>
  <c r="O58"/>
  <c r="U58" s="1"/>
  <c r="O128"/>
  <c r="U128" s="1"/>
  <c r="O93"/>
  <c r="U93" s="1"/>
  <c r="O106"/>
  <c r="U106" s="1"/>
  <c r="O144"/>
  <c r="U144" s="1"/>
  <c r="O137"/>
  <c r="U137" s="1"/>
  <c r="O49"/>
  <c r="U49" s="1"/>
  <c r="O129"/>
  <c r="U129" s="1"/>
  <c r="O147"/>
  <c r="U147" s="1"/>
  <c r="O125"/>
  <c r="U125" s="1"/>
  <c r="O78"/>
  <c r="U78" s="1"/>
  <c r="O50"/>
  <c r="U50" s="1"/>
  <c r="O46"/>
  <c r="U46" s="1"/>
  <c r="O10"/>
  <c r="U10" s="1"/>
  <c r="O21"/>
  <c r="U21" s="1"/>
  <c r="O82"/>
  <c r="U82" s="1"/>
  <c r="O17"/>
  <c r="U17" s="1"/>
  <c r="O172"/>
  <c r="U172" s="1"/>
  <c r="O6"/>
  <c r="U6" s="1"/>
  <c r="O57"/>
  <c r="U57" s="1"/>
  <c r="O45"/>
  <c r="U45" s="1"/>
  <c r="O22"/>
  <c r="U22" s="1"/>
  <c r="O169"/>
  <c r="U169" s="1"/>
  <c r="O27"/>
  <c r="U27" s="1"/>
  <c r="O91"/>
  <c r="U91" s="1"/>
  <c r="O72"/>
  <c r="U72" s="1"/>
  <c r="O24"/>
  <c r="U24" s="1"/>
  <c r="O8"/>
  <c r="U8" s="1"/>
  <c r="O103"/>
  <c r="U103" s="1"/>
  <c r="O116"/>
  <c r="U116" s="1"/>
  <c r="O138"/>
  <c r="U138" s="1"/>
  <c r="O151"/>
  <c r="U151" s="1"/>
  <c r="O166"/>
  <c r="U166" s="1"/>
  <c r="O4"/>
  <c r="U4" s="1"/>
  <c r="O134"/>
  <c r="U134" s="1"/>
  <c r="O112"/>
  <c r="U112" s="1"/>
  <c r="O79"/>
  <c r="U79" s="1"/>
  <c r="O59"/>
  <c r="U59" s="1"/>
  <c r="O51"/>
  <c r="U51" s="1"/>
  <c r="O43"/>
  <c r="U43" s="1"/>
  <c r="O38"/>
  <c r="U38" s="1"/>
  <c r="O63"/>
  <c r="U63" s="1"/>
  <c r="O32"/>
  <c r="U32" s="1"/>
  <c r="O131"/>
  <c r="U131" s="1"/>
  <c r="O159"/>
  <c r="U159" s="1"/>
  <c r="O146"/>
  <c r="U146" s="1"/>
  <c r="O122"/>
  <c r="U122" s="1"/>
  <c r="O100"/>
  <c r="U100" s="1"/>
  <c r="O154"/>
  <c r="U154" s="1"/>
  <c r="O55"/>
  <c r="U55" s="1"/>
  <c r="O48"/>
  <c r="U48" s="1"/>
  <c r="O44"/>
  <c r="U44" s="1"/>
  <c r="O39"/>
  <c r="U39" s="1"/>
  <c r="O23"/>
  <c r="U23" s="1"/>
  <c r="O83"/>
  <c r="U83" s="1"/>
  <c r="O64"/>
  <c r="U64" s="1"/>
  <c r="O35"/>
  <c r="U35" s="1"/>
  <c r="O19"/>
  <c r="U19" s="1"/>
  <c r="O120"/>
  <c r="U120" s="1"/>
  <c r="O130"/>
  <c r="U130" s="1"/>
  <c r="O142"/>
  <c r="U142" s="1"/>
  <c r="O170"/>
  <c r="U170" s="1"/>
  <c r="O123"/>
  <c r="U123" s="1"/>
  <c r="O107"/>
  <c r="U107" s="1"/>
  <c r="O40"/>
  <c r="U40" s="1"/>
  <c r="O26"/>
  <c r="U26" s="1"/>
  <c r="O92"/>
  <c r="U92" s="1"/>
  <c r="O71"/>
  <c r="U71" s="1"/>
  <c r="O36"/>
  <c r="U36" s="1"/>
  <c r="O7"/>
  <c r="U7" s="1"/>
  <c r="O104"/>
  <c r="U104" s="1"/>
  <c r="O119"/>
  <c r="U119" s="1"/>
  <c r="O47"/>
  <c r="U47" s="1"/>
  <c r="S3"/>
  <c r="Q180"/>
  <c r="O140"/>
  <c r="U140" s="1"/>
  <c r="O117"/>
  <c r="U117" s="1"/>
  <c r="O53"/>
  <c r="U53" s="1"/>
  <c r="O34"/>
  <c r="U34" s="1"/>
  <c r="O81"/>
  <c r="U81" s="1"/>
  <c r="O62"/>
  <c r="U62" s="1"/>
  <c r="O30"/>
  <c r="U30" s="1"/>
  <c r="O132"/>
  <c r="U132" s="1"/>
  <c r="O145"/>
  <c r="U145" s="1"/>
  <c r="O118"/>
  <c r="U118" s="1"/>
  <c r="O54"/>
  <c r="U54" s="1"/>
  <c r="O157"/>
  <c r="U157" s="1"/>
  <c r="O173"/>
  <c r="U173" s="1"/>
  <c r="O29"/>
  <c r="U29" s="1"/>
  <c r="O13"/>
  <c r="U13" s="1"/>
  <c r="O90"/>
  <c r="U90" s="1"/>
  <c r="O73"/>
  <c r="U73" s="1"/>
  <c r="O41"/>
  <c r="U41" s="1"/>
  <c r="O25"/>
  <c r="U25" s="1"/>
  <c r="O102"/>
  <c r="U102" s="1"/>
  <c r="O114"/>
  <c r="U114" s="1"/>
  <c r="O136"/>
  <c r="U136" s="1"/>
  <c r="O165"/>
  <c r="U165" s="1"/>
  <c r="O113"/>
  <c r="U113" s="1"/>
  <c r="O161"/>
  <c r="U161" s="1"/>
  <c r="O74"/>
  <c r="U74" s="1"/>
  <c r="O101"/>
  <c r="U101" s="1"/>
  <c r="O148"/>
  <c r="U148" s="1"/>
  <c r="O176"/>
  <c r="U176" s="1"/>
  <c r="O94"/>
  <c r="U94" s="1"/>
  <c r="O156"/>
  <c r="U156" s="1"/>
  <c r="O168"/>
  <c r="U168" s="1"/>
  <c r="O69"/>
  <c r="U69" s="1"/>
  <c r="O61"/>
  <c r="U61" s="1"/>
  <c r="O98"/>
  <c r="U98" s="1"/>
  <c r="O110"/>
  <c r="U110" s="1"/>
  <c r="O124"/>
  <c r="U124" s="1"/>
  <c r="O133"/>
  <c r="U133" s="1"/>
  <c r="O76"/>
  <c r="U76" s="1"/>
  <c r="O158"/>
  <c r="U158" s="1"/>
  <c r="O167"/>
  <c r="U167" s="1"/>
  <c r="O20"/>
  <c r="U20" s="1"/>
  <c r="O84"/>
  <c r="U84" s="1"/>
  <c r="O95"/>
  <c r="U95" s="1"/>
  <c r="O16"/>
  <c r="U16" s="1"/>
  <c r="O108"/>
  <c r="U108" s="1"/>
  <c r="O162"/>
  <c r="U162" s="1"/>
  <c r="O174"/>
  <c r="U174" s="1"/>
  <c r="O143"/>
  <c r="U143" s="1"/>
  <c r="O99"/>
  <c r="U99" s="1"/>
  <c r="O155"/>
  <c r="U155" s="1"/>
  <c r="O67"/>
  <c r="U67" s="1"/>
  <c r="O11"/>
  <c r="U11" s="1"/>
  <c r="O127"/>
  <c r="U127" s="1"/>
  <c r="O150"/>
  <c r="U150" s="1"/>
  <c r="O179"/>
  <c r="U179" s="1"/>
  <c r="O60"/>
  <c r="U60" s="1"/>
  <c r="O31"/>
  <c r="U31" s="1"/>
  <c r="O88"/>
  <c r="U88" s="1"/>
  <c r="O68"/>
  <c r="U68" s="1"/>
  <c r="O56"/>
  <c r="U56" s="1"/>
  <c r="O28"/>
  <c r="U28" s="1"/>
  <c r="O111"/>
  <c r="U111" s="1"/>
  <c r="O135"/>
  <c r="U135" s="1"/>
  <c r="O139"/>
  <c r="U139" s="1"/>
  <c r="O115"/>
  <c r="U115" s="1"/>
  <c r="O18"/>
  <c r="U18" s="1"/>
  <c r="O87"/>
  <c r="U87" s="1"/>
  <c r="O80"/>
  <c r="U80" s="1"/>
  <c r="O14"/>
  <c r="U14" s="1"/>
  <c r="O163"/>
  <c r="U163" s="1"/>
  <c r="O175"/>
  <c r="U175" s="1"/>
  <c r="L180"/>
  <c r="M3"/>
  <c r="M180" s="1"/>
  <c r="S180" l="1"/>
  <c r="T3"/>
  <c r="O180"/>
  <c r="T180" l="1"/>
  <c r="U3"/>
  <c r="U180" s="1"/>
</calcChain>
</file>

<file path=xl/comments1.xml><?xml version="1.0" encoding="utf-8"?>
<comments xmlns="http://schemas.openxmlformats.org/spreadsheetml/2006/main">
  <authors>
    <author>ashok.bisht</author>
  </authors>
  <commentList>
    <comment ref="N1" authorId="0">
      <text>
        <r>
          <rPr>
            <b/>
            <sz val="9"/>
            <color indexed="81"/>
            <rFont val="Tahoma"/>
            <family val="2"/>
          </rPr>
          <t>Ashok.Bisht:
The detail is available in the excel sheet below this table.</t>
        </r>
        <r>
          <rPr>
            <sz val="9"/>
            <color indexed="81"/>
            <rFont val="Tahoma"/>
            <family val="2"/>
          </rPr>
          <t xml:space="preserve">
</t>
        </r>
      </text>
    </comment>
  </commentList>
</comments>
</file>

<file path=xl/sharedStrings.xml><?xml version="1.0" encoding="utf-8"?>
<sst xmlns="http://schemas.openxmlformats.org/spreadsheetml/2006/main" count="2644" uniqueCount="1313">
  <si>
    <t>000</t>
  </si>
  <si>
    <t>0002</t>
  </si>
  <si>
    <t>0003</t>
  </si>
  <si>
    <t>0004</t>
  </si>
  <si>
    <t>0005</t>
  </si>
  <si>
    <t>0006</t>
  </si>
  <si>
    <t>0007</t>
  </si>
  <si>
    <t>0008</t>
  </si>
  <si>
    <t>0009</t>
  </si>
  <si>
    <t>0010</t>
  </si>
  <si>
    <t>0011</t>
  </si>
  <si>
    <t>001</t>
  </si>
  <si>
    <t>0012</t>
  </si>
  <si>
    <t>0013</t>
  </si>
  <si>
    <t>101</t>
  </si>
  <si>
    <t>0101</t>
  </si>
  <si>
    <t>102</t>
  </si>
  <si>
    <t>0102</t>
  </si>
  <si>
    <t>103</t>
  </si>
  <si>
    <t>0972</t>
  </si>
  <si>
    <t>2309</t>
  </si>
  <si>
    <t>105</t>
  </si>
  <si>
    <t>0105</t>
  </si>
  <si>
    <t>106</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</si>
  <si>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</si>
  <si>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</si>
  <si>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</si>
  <si>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</si>
  <si>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</si>
  <si>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</si>
  <si>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</si>
  <si>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</si>
  <si>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</si>
  <si>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</si>
  <si>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</si>
  <si>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</si>
  <si>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</si>
  <si>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</si>
  <si>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</si>
  <si>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</si>
  <si>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</si>
  <si>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</si>
  <si>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</si>
  <si>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</si>
  <si>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</si>
  <si>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108</t>
  </si>
  <si>
    <t>0516</t>
  </si>
  <si>
    <t>2091</t>
  </si>
  <si>
    <t>2898</t>
  </si>
  <si>
    <t>111</t>
  </si>
  <si>
    <t>0111</t>
  </si>
  <si>
    <t>116</t>
  </si>
  <si>
    <t>2179</t>
  </si>
  <si>
    <t>2180</t>
  </si>
  <si>
    <t>2181</t>
  </si>
  <si>
    <t>2182</t>
  </si>
  <si>
    <t>2183</t>
  </si>
  <si>
    <t>2184</t>
  </si>
  <si>
    <t>2185</t>
  </si>
  <si>
    <t>2186</t>
  </si>
  <si>
    <t>118</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</si>
  <si>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</si>
  <si>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</si>
  <si>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</si>
  <si>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</si>
  <si>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</si>
  <si>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</si>
  <si>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</si>
  <si>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</si>
  <si>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</si>
  <si>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</si>
  <si>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</si>
  <si>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</si>
  <si>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</si>
  <si>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</si>
  <si>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</si>
  <si>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</si>
  <si>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</si>
  <si>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</si>
  <si>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</si>
  <si>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</si>
  <si>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</si>
  <si>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</si>
  <si>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</si>
  <si>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</si>
  <si>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</si>
  <si>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</si>
  <si>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</si>
  <si>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</si>
  <si>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</si>
  <si>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</si>
  <si>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</si>
  <si>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</si>
  <si>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</si>
  <si>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124</t>
  </si>
  <si>
    <t>0124</t>
  </si>
  <si>
    <t>125</t>
  </si>
  <si>
    <t>0125</t>
  </si>
  <si>
    <t>126</t>
  </si>
  <si>
    <t>0126</t>
  </si>
  <si>
    <t>127</t>
  </si>
  <si>
    <t>2006</t>
  </si>
  <si>
    <t>2821</t>
  </si>
  <si>
    <t>129</t>
  </si>
  <si>
    <t>0129</t>
  </si>
  <si>
    <t>2086</t>
  </si>
  <si>
    <t>130</t>
  </si>
  <si>
    <t>0130</t>
  </si>
  <si>
    <t>2076</t>
  </si>
  <si>
    <t>132</t>
  </si>
  <si>
    <t>2003</t>
  </si>
  <si>
    <t>134</t>
  </si>
  <si>
    <t>0134</t>
  </si>
  <si>
    <t>135</t>
  </si>
  <si>
    <t>2820</t>
  </si>
  <si>
    <t>138</t>
  </si>
  <si>
    <t>0138</t>
  </si>
  <si>
    <t>143</t>
  </si>
  <si>
    <t>0143</t>
  </si>
  <si>
    <t>145</t>
  </si>
  <si>
    <t>2543</t>
  </si>
  <si>
    <t>146</t>
  </si>
  <si>
    <t>2314</t>
  </si>
  <si>
    <t>147</t>
  </si>
  <si>
    <t>2465</t>
  </si>
  <si>
    <t>148</t>
  </si>
  <si>
    <t>2289</t>
  </si>
  <si>
    <t>149</t>
  </si>
  <si>
    <t>2283</t>
  </si>
  <si>
    <t>150</t>
  </si>
  <si>
    <t>2560</t>
  </si>
  <si>
    <t>151</t>
  </si>
  <si>
    <t>2507</t>
  </si>
  <si>
    <t>152</t>
  </si>
  <si>
    <t>2497</t>
  </si>
  <si>
    <t>153</t>
  </si>
  <si>
    <t>2441</t>
  </si>
  <si>
    <t>154</t>
  </si>
  <si>
    <t>2394</t>
  </si>
  <si>
    <t>155</t>
  </si>
  <si>
    <t>2492</t>
  </si>
  <si>
    <t>156</t>
  </si>
  <si>
    <t>2348</t>
  </si>
  <si>
    <t>157</t>
  </si>
  <si>
    <t>2382</t>
  </si>
  <si>
    <t>158</t>
  </si>
  <si>
    <t>2365</t>
  </si>
  <si>
    <t>159</t>
  </si>
  <si>
    <t>2272</t>
  </si>
  <si>
    <t>160</t>
  </si>
  <si>
    <t>2352</t>
  </si>
  <si>
    <t>2354</t>
  </si>
  <si>
    <t>2356</t>
  </si>
  <si>
    <t>162</t>
  </si>
  <si>
    <t>2335</t>
  </si>
  <si>
    <t>2339</t>
  </si>
  <si>
    <t>163</t>
  </si>
  <si>
    <t>2417</t>
  </si>
  <si>
    <t>2430</t>
  </si>
  <si>
    <t>164</t>
  </si>
  <si>
    <t>2362</t>
  </si>
  <si>
    <t>165</t>
  </si>
  <si>
    <t>2376</t>
  </si>
  <si>
    <t>166</t>
  </si>
  <si>
    <t>0166</t>
  </si>
  <si>
    <t>167</t>
  </si>
  <si>
    <t>0167</t>
  </si>
  <si>
    <t>169</t>
  </si>
  <si>
    <t>0169</t>
  </si>
  <si>
    <t>171</t>
  </si>
  <si>
    <t>0171</t>
  </si>
  <si>
    <t>172</t>
  </si>
  <si>
    <t>0172</t>
  </si>
  <si>
    <t>175</t>
  </si>
  <si>
    <t>1393</t>
  </si>
  <si>
    <t>2903</t>
  </si>
  <si>
    <t>208</t>
  </si>
  <si>
    <t>2192</t>
  </si>
  <si>
    <t>2193</t>
  </si>
  <si>
    <t>212</t>
  </si>
  <si>
    <t>2214</t>
  </si>
  <si>
    <t>2215</t>
  </si>
  <si>
    <t>2217</t>
  </si>
  <si>
    <t>2218</t>
  </si>
  <si>
    <t>2219</t>
  </si>
  <si>
    <t>2224</t>
  </si>
  <si>
    <t>2226</t>
  </si>
  <si>
    <t>2229</t>
  </si>
  <si>
    <t>2232</t>
  </si>
  <si>
    <t>2233</t>
  </si>
  <si>
    <t>2234</t>
  </si>
  <si>
    <t>2235</t>
  </si>
  <si>
    <t>2240</t>
  </si>
  <si>
    <t>2242</t>
  </si>
  <si>
    <t>2244</t>
  </si>
  <si>
    <t>2245</t>
  </si>
  <si>
    <t>2246</t>
  </si>
  <si>
    <t>2249</t>
  </si>
  <si>
    <t>2250</t>
  </si>
  <si>
    <t>2258</t>
  </si>
  <si>
    <t>2259</t>
  </si>
  <si>
    <t>2266</t>
  </si>
  <si>
    <t>2267</t>
  </si>
  <si>
    <t>2268</t>
  </si>
  <si>
    <t>213</t>
  </si>
  <si>
    <t>0213</t>
  </si>
  <si>
    <t>2009</t>
  </si>
  <si>
    <t>214</t>
  </si>
  <si>
    <t>2206</t>
  </si>
  <si>
    <t>2207</t>
  </si>
  <si>
    <t>2208</t>
  </si>
  <si>
    <t>2209</t>
  </si>
  <si>
    <t>2210</t>
  </si>
  <si>
    <t>2211</t>
  </si>
  <si>
    <t>2212</t>
  </si>
  <si>
    <t>2213</t>
  </si>
  <si>
    <t>2932</t>
  </si>
  <si>
    <t>2933</t>
  </si>
  <si>
    <t>217</t>
  </si>
  <si>
    <t>0217</t>
  </si>
  <si>
    <t>218</t>
  </si>
  <si>
    <t>2650</t>
  </si>
  <si>
    <t>2651</t>
  </si>
  <si>
    <t>2652</t>
  </si>
  <si>
    <t>2653</t>
  </si>
  <si>
    <t>2654</t>
  </si>
  <si>
    <t>2655</t>
  </si>
  <si>
    <t>2656</t>
  </si>
  <si>
    <t>2657</t>
  </si>
  <si>
    <t>2658</t>
  </si>
  <si>
    <t>2659</t>
  </si>
  <si>
    <t>2660</t>
  </si>
  <si>
    <t>221</t>
  </si>
  <si>
    <t>0221</t>
  </si>
  <si>
    <t>222</t>
  </si>
  <si>
    <t>0222</t>
  </si>
  <si>
    <t>513</t>
  </si>
  <si>
    <t>0513</t>
  </si>
  <si>
    <t>514</t>
  </si>
  <si>
    <t>0514</t>
  </si>
  <si>
    <t>516</t>
  </si>
  <si>
    <t>2936</t>
  </si>
  <si>
    <t>604</t>
  </si>
  <si>
    <t>0604</t>
  </si>
  <si>
    <t>619</t>
  </si>
  <si>
    <t>0619</t>
  </si>
  <si>
    <t>620</t>
  </si>
  <si>
    <t>0620</t>
  </si>
  <si>
    <t>2770</t>
  </si>
  <si>
    <t>623</t>
  </si>
  <si>
    <t>0623</t>
  </si>
  <si>
    <t>2739</t>
  </si>
  <si>
    <t>628</t>
  </si>
  <si>
    <t>0628</t>
  </si>
  <si>
    <t>629</t>
  </si>
  <si>
    <t>0629</t>
  </si>
  <si>
    <t>630</t>
  </si>
  <si>
    <t>0630</t>
  </si>
  <si>
    <t>632</t>
  </si>
  <si>
    <t>0632</t>
  </si>
  <si>
    <t>633</t>
  </si>
  <si>
    <t>0633</t>
  </si>
  <si>
    <t>634</t>
  </si>
  <si>
    <t>0634</t>
  </si>
  <si>
    <t>635</t>
  </si>
  <si>
    <t>0635</t>
  </si>
  <si>
    <t>636</t>
  </si>
  <si>
    <t>0636</t>
  </si>
  <si>
    <t>637</t>
  </si>
  <si>
    <t>0637</t>
  </si>
  <si>
    <t>638</t>
  </si>
  <si>
    <t>0638</t>
  </si>
  <si>
    <t>639</t>
  </si>
  <si>
    <t>0639</t>
  </si>
  <si>
    <t>640</t>
  </si>
  <si>
    <t>0640</t>
  </si>
  <si>
    <t>641</t>
  </si>
  <si>
    <t>0641</t>
  </si>
  <si>
    <t>642</t>
  </si>
  <si>
    <t>0642</t>
  </si>
  <si>
    <t>643</t>
  </si>
  <si>
    <t>0643</t>
  </si>
  <si>
    <t>644</t>
  </si>
  <si>
    <t>0644</t>
  </si>
  <si>
    <t>645</t>
  </si>
  <si>
    <t>0645</t>
  </si>
  <si>
    <t>646</t>
  </si>
  <si>
    <t>0646</t>
  </si>
  <si>
    <t>647</t>
  </si>
  <si>
    <t>0647</t>
  </si>
  <si>
    <t>648</t>
  </si>
  <si>
    <t>0648</t>
  </si>
  <si>
    <t>2765</t>
  </si>
  <si>
    <t>649</t>
  </si>
  <si>
    <t>0649</t>
  </si>
  <si>
    <t>2758</t>
  </si>
  <si>
    <t>2759</t>
  </si>
  <si>
    <t>2761</t>
  </si>
  <si>
    <t>650</t>
  </si>
  <si>
    <t>0650</t>
  </si>
  <si>
    <t>2767</t>
  </si>
  <si>
    <t>2769</t>
  </si>
  <si>
    <t>651</t>
  </si>
  <si>
    <t>0651</t>
  </si>
  <si>
    <t>653</t>
  </si>
  <si>
    <t>0653</t>
  </si>
  <si>
    <t>654</t>
  </si>
  <si>
    <t>0698</t>
  </si>
  <si>
    <t>2740</t>
  </si>
  <si>
    <t>2741</t>
  </si>
  <si>
    <t>2742</t>
  </si>
  <si>
    <t>2746</t>
  </si>
  <si>
    <t>2751</t>
  </si>
  <si>
    <t>2752</t>
  </si>
  <si>
    <t>2753</t>
  </si>
  <si>
    <t>2754</t>
  </si>
  <si>
    <t>2755</t>
  </si>
  <si>
    <t>2756</t>
  </si>
  <si>
    <t>2823</t>
  </si>
  <si>
    <t>2824</t>
  </si>
  <si>
    <t>2825</t>
  </si>
  <si>
    <t>2826</t>
  </si>
  <si>
    <t>2827</t>
  </si>
  <si>
    <t>2828</t>
  </si>
  <si>
    <t>2829</t>
  </si>
  <si>
    <t>2830</t>
  </si>
  <si>
    <t>2831</t>
  </si>
  <si>
    <t>2832</t>
  </si>
  <si>
    <t>2833</t>
  </si>
  <si>
    <t>2834</t>
  </si>
  <si>
    <t>2835</t>
  </si>
  <si>
    <t>2836</t>
  </si>
  <si>
    <t>2837</t>
  </si>
  <si>
    <t>2838</t>
  </si>
  <si>
    <t>656</t>
  </si>
  <si>
    <t>0656</t>
  </si>
  <si>
    <t>2897</t>
  </si>
  <si>
    <t>657</t>
  </si>
  <si>
    <t>0657</t>
  </si>
  <si>
    <t>2737</t>
  </si>
  <si>
    <t>2738</t>
  </si>
  <si>
    <t>658</t>
  </si>
  <si>
    <t>0658</t>
  </si>
  <si>
    <t>2762</t>
  </si>
  <si>
    <t>2763</t>
  </si>
  <si>
    <t>659</t>
  </si>
  <si>
    <t>0659</t>
  </si>
  <si>
    <t>2771</t>
  </si>
  <si>
    <t>660</t>
  </si>
  <si>
    <t>0660</t>
  </si>
  <si>
    <t>662</t>
  </si>
  <si>
    <t>0662</t>
  </si>
  <si>
    <t>2766</t>
  </si>
  <si>
    <t>664</t>
  </si>
  <si>
    <t>0664</t>
  </si>
  <si>
    <t>667</t>
  </si>
  <si>
    <t>0667</t>
  </si>
  <si>
    <t>670</t>
  </si>
  <si>
    <t>0670</t>
  </si>
  <si>
    <t>671</t>
  </si>
  <si>
    <t>0671</t>
  </si>
  <si>
    <t>689</t>
  </si>
  <si>
    <t>0689</t>
  </si>
  <si>
    <t>690</t>
  </si>
  <si>
    <t>0690</t>
  </si>
  <si>
    <t>691</t>
  </si>
  <si>
    <t>0691</t>
  </si>
  <si>
    <t>692</t>
  </si>
  <si>
    <t>0692</t>
  </si>
  <si>
    <t>694</t>
  </si>
  <si>
    <t>0694</t>
  </si>
  <si>
    <t>696</t>
  </si>
  <si>
    <t>0696</t>
  </si>
  <si>
    <t>702</t>
  </si>
  <si>
    <t>2841</t>
  </si>
  <si>
    <t>2842</t>
  </si>
  <si>
    <t>2843</t>
  </si>
  <si>
    <t>2854</t>
  </si>
  <si>
    <t>2855</t>
  </si>
  <si>
    <t>2856</t>
  </si>
  <si>
    <t>2858</t>
  </si>
  <si>
    <t>2859</t>
  </si>
  <si>
    <t>2860</t>
  </si>
  <si>
    <t>2862</t>
  </si>
  <si>
    <t>2864</t>
  </si>
  <si>
    <t>2866</t>
  </si>
  <si>
    <t>703</t>
  </si>
  <si>
    <t>0174</t>
  </si>
  <si>
    <t>0219</t>
  </si>
  <si>
    <t>704</t>
  </si>
  <si>
    <t>0704</t>
  </si>
  <si>
    <t>705</t>
  </si>
  <si>
    <t>0705</t>
  </si>
  <si>
    <t>710</t>
  </si>
  <si>
    <t>0710</t>
  </si>
  <si>
    <t>711</t>
  </si>
  <si>
    <t>0711</t>
  </si>
  <si>
    <t>712</t>
  </si>
  <si>
    <t>0712</t>
  </si>
  <si>
    <t>713</t>
  </si>
  <si>
    <t>0713</t>
  </si>
  <si>
    <t>715</t>
  </si>
  <si>
    <t>0715</t>
  </si>
  <si>
    <t>716</t>
  </si>
  <si>
    <t>0716</t>
  </si>
  <si>
    <t>717</t>
  </si>
  <si>
    <t>0717</t>
  </si>
  <si>
    <t>718</t>
  </si>
  <si>
    <t>0718</t>
  </si>
  <si>
    <t>719</t>
  </si>
  <si>
    <t>0719</t>
  </si>
  <si>
    <t>728</t>
  </si>
  <si>
    <t>0728</t>
  </si>
  <si>
    <t>804</t>
  </si>
  <si>
    <t>0804</t>
  </si>
  <si>
    <t>2707</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</si>
  <si>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</si>
  <si>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</si>
  <si>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</si>
  <si>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</si>
  <si>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</si>
  <si>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</si>
  <si>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</si>
  <si>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</si>
  <si>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</si>
  <si>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</si>
  <si>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</si>
  <si>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</si>
  <si>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</si>
  <si>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</si>
  <si>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</si>
  <si>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</si>
  <si>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</si>
  <si>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</si>
  <si>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</si>
  <si>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</si>
  <si>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</si>
  <si>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805</t>
  </si>
  <si>
    <t>0805</t>
  </si>
  <si>
    <t>806</t>
  </si>
  <si>
    <t>0806</t>
  </si>
  <si>
    <t>807</t>
  </si>
  <si>
    <t>0807</t>
  </si>
  <si>
    <t>808</t>
  </si>
  <si>
    <t>0808</t>
  </si>
  <si>
    <t>810</t>
  </si>
  <si>
    <t>0810</t>
  </si>
  <si>
    <t>811</t>
  </si>
  <si>
    <t>0811</t>
  </si>
  <si>
    <t>812</t>
  </si>
  <si>
    <t>0812</t>
  </si>
  <si>
    <t>813</t>
  </si>
  <si>
    <t>0813</t>
  </si>
  <si>
    <t>815</t>
  </si>
  <si>
    <t>0815</t>
  </si>
  <si>
    <t>816</t>
  </si>
  <si>
    <t>2052</t>
  </si>
  <si>
    <t>818</t>
  </si>
  <si>
    <t>2081</t>
  </si>
  <si>
    <t>820</t>
  </si>
  <si>
    <t>0515</t>
  </si>
  <si>
    <t>0820</t>
  </si>
  <si>
    <t>821</t>
  </si>
  <si>
    <t>0821</t>
  </si>
  <si>
    <t>826</t>
  </si>
  <si>
    <t>0826</t>
  </si>
  <si>
    <t>827</t>
  </si>
  <si>
    <t>0827</t>
  </si>
  <si>
    <t>832</t>
  </si>
  <si>
    <t>0832</t>
  </si>
  <si>
    <t>840</t>
  </si>
  <si>
    <t>0840</t>
  </si>
  <si>
    <t>843</t>
  </si>
  <si>
    <t>0843</t>
  </si>
  <si>
    <t>844</t>
  </si>
  <si>
    <t>0844</t>
  </si>
  <si>
    <t>852</t>
  </si>
  <si>
    <t>0852</t>
  </si>
  <si>
    <t>854</t>
  </si>
  <si>
    <t>0854</t>
  </si>
  <si>
    <t>855</t>
  </si>
  <si>
    <t>0855</t>
  </si>
  <si>
    <t>856</t>
  </si>
  <si>
    <t>0856</t>
  </si>
  <si>
    <t>858</t>
  </si>
  <si>
    <t>0858</t>
  </si>
  <si>
    <t>867</t>
  </si>
  <si>
    <t>0867</t>
  </si>
  <si>
    <t>871</t>
  </si>
  <si>
    <t>0871</t>
  </si>
  <si>
    <t>872</t>
  </si>
  <si>
    <t>0872</t>
  </si>
  <si>
    <t>873</t>
  </si>
  <si>
    <t>0873</t>
  </si>
  <si>
    <t>952</t>
  </si>
  <si>
    <t>2147</t>
  </si>
  <si>
    <t>2148</t>
  </si>
  <si>
    <t>2149</t>
  </si>
  <si>
    <t>2150</t>
  </si>
  <si>
    <t>2151</t>
  </si>
  <si>
    <t>2154</t>
  </si>
  <si>
    <t>2156</t>
  </si>
  <si>
    <t>2158</t>
  </si>
  <si>
    <t>2159</t>
  </si>
  <si>
    <t>2160</t>
  </si>
  <si>
    <t>2161</t>
  </si>
  <si>
    <t>2162</t>
  </si>
  <si>
    <t>2163</t>
  </si>
  <si>
    <t>2164</t>
  </si>
  <si>
    <t>2165</t>
  </si>
  <si>
    <t>2166</t>
  </si>
  <si>
    <t>955</t>
  </si>
  <si>
    <t>0955</t>
  </si>
  <si>
    <t>957</t>
  </si>
  <si>
    <t>0957</t>
  </si>
  <si>
    <t>964</t>
  </si>
  <si>
    <t>2194</t>
  </si>
  <si>
    <t>2195</t>
  </si>
  <si>
    <t>2196</t>
  </si>
  <si>
    <t>2197</t>
  </si>
  <si>
    <t>2198</t>
  </si>
  <si>
    <t>2199</t>
  </si>
  <si>
    <t>2201</t>
  </si>
  <si>
    <t>2202</t>
  </si>
  <si>
    <t>2203</t>
  </si>
  <si>
    <t>2204</t>
  </si>
  <si>
    <t>2205</t>
  </si>
  <si>
    <t>977</t>
  </si>
  <si>
    <t>0977</t>
  </si>
  <si>
    <t>984</t>
  </si>
  <si>
    <t>0984</t>
  </si>
  <si>
    <t>985</t>
  </si>
  <si>
    <t>0985</t>
  </si>
  <si>
    <t>986</t>
  </si>
  <si>
    <t>2084</t>
  </si>
  <si>
    <t>989</t>
  </si>
  <si>
    <t>0989</t>
  </si>
  <si>
    <t>866</t>
  </si>
  <si>
    <t>0866</t>
  </si>
  <si>
    <t>2153</t>
  </si>
  <si>
    <t>Registrar ID</t>
  </si>
  <si>
    <t>S.No</t>
  </si>
  <si>
    <t>Reg_Name</t>
  </si>
  <si>
    <t>EA Code</t>
  </si>
  <si>
    <t>Ea_Name</t>
  </si>
  <si>
    <t>No. of Aadhaar generated count for Phase III</t>
  </si>
  <si>
    <t>No. of Aadhaar generated count for Phase IV</t>
  </si>
  <si>
    <t>CEL Phase III</t>
  </si>
  <si>
    <t>CEL Phase IV</t>
  </si>
  <si>
    <t>CEL Phase V</t>
  </si>
  <si>
    <t>Mandatory BIO Update &lt;= 5</t>
  </si>
  <si>
    <t>Mandatory BIO Update &gt; 5</t>
  </si>
  <si>
    <t>2231</t>
  </si>
  <si>
    <t>2807</t>
  </si>
  <si>
    <t>847</t>
  </si>
  <si>
    <t>0847</t>
  </si>
  <si>
    <t>969</t>
  </si>
  <si>
    <t>0969</t>
  </si>
  <si>
    <t>2223</t>
  </si>
  <si>
    <t>519</t>
  </si>
  <si>
    <t>0519</t>
  </si>
  <si>
    <t>0173</t>
  </si>
  <si>
    <t>2937</t>
  </si>
  <si>
    <t>722</t>
  </si>
  <si>
    <t>0722</t>
  </si>
  <si>
    <t>841</t>
  </si>
  <si>
    <t>2708</t>
  </si>
  <si>
    <t>0000</t>
  </si>
  <si>
    <t>0103</t>
  </si>
  <si>
    <t>206</t>
  </si>
  <si>
    <t>2189</t>
  </si>
  <si>
    <t>2906</t>
  </si>
  <si>
    <t>224</t>
  </si>
  <si>
    <t>2981</t>
  </si>
  <si>
    <t>2987</t>
  </si>
  <si>
    <t>631</t>
  </si>
  <si>
    <t>0631</t>
  </si>
  <si>
    <t>652</t>
  </si>
  <si>
    <t>0652</t>
  </si>
  <si>
    <t>661</t>
  </si>
  <si>
    <t>0661</t>
  </si>
  <si>
    <t>688</t>
  </si>
  <si>
    <t>0688</t>
  </si>
  <si>
    <t>2844</t>
  </si>
  <si>
    <t>2899</t>
  </si>
  <si>
    <t>859</t>
  </si>
  <si>
    <t>0859</t>
  </si>
  <si>
    <t>714</t>
  </si>
  <si>
    <t>829</t>
  </si>
  <si>
    <t>2253</t>
  </si>
  <si>
    <t>0402</t>
  </si>
  <si>
    <t>0714</t>
  </si>
  <si>
    <t>0829</t>
  </si>
  <si>
    <t>962</t>
  </si>
  <si>
    <t>2822</t>
  </si>
  <si>
    <t>0224</t>
  </si>
  <si>
    <t>2969</t>
  </si>
  <si>
    <t>2971</t>
  </si>
  <si>
    <t>2973</t>
  </si>
  <si>
    <t>2974</t>
  </si>
  <si>
    <t>2979</t>
  </si>
  <si>
    <t>2980</t>
  </si>
  <si>
    <t>2983</t>
  </si>
  <si>
    <t>2984</t>
  </si>
  <si>
    <t>2985</t>
  </si>
  <si>
    <t>2986</t>
  </si>
  <si>
    <t>2988</t>
  </si>
  <si>
    <t>2989</t>
  </si>
  <si>
    <t>2992</t>
  </si>
  <si>
    <t>2672</t>
  </si>
  <si>
    <t>UIDAI-Registrar</t>
  </si>
  <si>
    <t>RO Bangalore</t>
  </si>
  <si>
    <t>RO Chandigarh</t>
  </si>
  <si>
    <t>RO Delhi</t>
  </si>
  <si>
    <t>RO Hyderabad</t>
  </si>
  <si>
    <t>RO Lucknow</t>
  </si>
  <si>
    <t>RO Guwahati</t>
  </si>
  <si>
    <t>RO Ranchi</t>
  </si>
  <si>
    <t>Tech Centre</t>
  </si>
  <si>
    <t>RO Mumbai</t>
  </si>
  <si>
    <t>UIDAI Camp Office Patna</t>
  </si>
  <si>
    <t>UID ASK</t>
  </si>
  <si>
    <t>UID02</t>
  </si>
  <si>
    <t>UID01</t>
  </si>
  <si>
    <t>Jammu and Kashmir Bank</t>
  </si>
  <si>
    <t>J &amp; K Bank</t>
  </si>
  <si>
    <t>Govt of Himachal Pradesh</t>
  </si>
  <si>
    <t>Department of IT, Govt. of HP</t>
  </si>
  <si>
    <t>FCS Govt of Punjab</t>
  </si>
  <si>
    <t>Department of Health &amp; Family Welfare, Punjab</t>
  </si>
  <si>
    <t>Punjab State e- Governance Society</t>
  </si>
  <si>
    <t>Govt. of Uttarkhand</t>
  </si>
  <si>
    <t>Department of Information Technology</t>
  </si>
  <si>
    <t>FCR Govt of Haryana</t>
  </si>
  <si>
    <t>District IT Society Ambala</t>
  </si>
  <si>
    <t>District IT Society Bhiwani</t>
  </si>
  <si>
    <t>District IT Society Faridabad</t>
  </si>
  <si>
    <t>District IT Society Fatehabad</t>
  </si>
  <si>
    <t>District IT Society Gurgaon</t>
  </si>
  <si>
    <t>District IT Society Hisar</t>
  </si>
  <si>
    <t>District IT Society Jhajjar</t>
  </si>
  <si>
    <t>District IT Society Jind</t>
  </si>
  <si>
    <t>District IT Society Kaithal</t>
  </si>
  <si>
    <t>District IT Society Karnal</t>
  </si>
  <si>
    <t>District IT Society Kurukshetra</t>
  </si>
  <si>
    <t>District IT Society Mahendragarh</t>
  </si>
  <si>
    <t>District IT Society Mewat</t>
  </si>
  <si>
    <t>District IT Society Palwal</t>
  </si>
  <si>
    <t>District IT Society Panchkula</t>
  </si>
  <si>
    <t>District IT Society Panipat</t>
  </si>
  <si>
    <t>District IT Society Rewari</t>
  </si>
  <si>
    <t>District IT Society Rohtak</t>
  </si>
  <si>
    <t>District IT Society Sirsa</t>
  </si>
  <si>
    <t>District IT Society Sonipat</t>
  </si>
  <si>
    <t>District IT Society Yamuna Nagar</t>
  </si>
  <si>
    <t>Dept of ITC Govt of Rajasthan</t>
  </si>
  <si>
    <t>RajComp Info  Services Limited RISL</t>
  </si>
  <si>
    <t>Rajcomp Info Services Ltd</t>
  </si>
  <si>
    <t>RISL</t>
  </si>
  <si>
    <t>Govt of Sikkim - Dept of Econo</t>
  </si>
  <si>
    <t>Department of Economics Statistics  Monitoring and Evaluation DESME</t>
  </si>
  <si>
    <t>RDD Govt of Tripura</t>
  </si>
  <si>
    <t>District Magistrate &amp; Collector, West Tripura District</t>
  </si>
  <si>
    <t>District Magistrate &amp; Collector,Sepahijala District</t>
  </si>
  <si>
    <t>District Magistrate &amp; Collector, Khowai District</t>
  </si>
  <si>
    <t>District Magistrate &amp; Collector, Gomati District</t>
  </si>
  <si>
    <t>District Magistrate &amp; Collector, South Tripura</t>
  </si>
  <si>
    <t>District Magistrate &amp; Collector, Unakoti  District</t>
  </si>
  <si>
    <t>District Magistrate &amp; Collector, NorthTripura District</t>
  </si>
  <si>
    <t>District Magistrate &amp;  Collector, Dhalai District</t>
  </si>
  <si>
    <t>General Admn. Department, Govt of Assam</t>
  </si>
  <si>
    <t>Deputy commissioner Tinsukia</t>
  </si>
  <si>
    <t>Deputy commissioner Dibrugarh</t>
  </si>
  <si>
    <t>Deputy commissioner Sivasagar</t>
  </si>
  <si>
    <t>Deputy Commissioner Charaideo</t>
  </si>
  <si>
    <t>Office of the Deputy Commissioner, Golaghat</t>
  </si>
  <si>
    <t>Deputy commissioner Jorhat</t>
  </si>
  <si>
    <t>Deputy Commissioner Majuli</t>
  </si>
  <si>
    <t>Deputy Commissioner ,Nagaon</t>
  </si>
  <si>
    <t>Office of the Deputy Commissioner , Hojai</t>
  </si>
  <si>
    <t>Deputy Commissioner Morigaon</t>
  </si>
  <si>
    <t>Deputy Commissioner Kamrup,Metro</t>
  </si>
  <si>
    <t>Office of the Deputy Commissioner , Kamrup</t>
  </si>
  <si>
    <t>Deputy Commissioner Nalbari</t>
  </si>
  <si>
    <t>Office of the Deputy Commissioner, Barpeta</t>
  </si>
  <si>
    <t>Deputy Commissioner Chirang</t>
  </si>
  <si>
    <t>Deputy Commissioner Baksa</t>
  </si>
  <si>
    <t>Deputy commissioner Kokrajhar</t>
  </si>
  <si>
    <t>Office of the Deputy Commissioner , Bongaigaon</t>
  </si>
  <si>
    <t>Deputy Commissioner Dhubri</t>
  </si>
  <si>
    <t>Deputy Commissioner South Salmara Mankachar</t>
  </si>
  <si>
    <t>Deputy commissioner Goalpara</t>
  </si>
  <si>
    <t>Deputy Commissioner Darrang</t>
  </si>
  <si>
    <t>Office of the Deputy Commissioner, Udalguri</t>
  </si>
  <si>
    <t>Office of the  Deputy Commissioner, Sonitpur</t>
  </si>
  <si>
    <t>Deputy Commissioner Biswanath</t>
  </si>
  <si>
    <t>Deputy commissioner, Lakhimpur</t>
  </si>
  <si>
    <t>DEPUTY COMMISSIONER DHEMAJI</t>
  </si>
  <si>
    <t>Office of the Deputy Commissioner Cachar</t>
  </si>
  <si>
    <t>Deputy Commissioner Karimganj</t>
  </si>
  <si>
    <t>Deputy Commissioner Hailakandi</t>
  </si>
  <si>
    <t>Deputy Commissioner Dima Hasao</t>
  </si>
  <si>
    <t>Deputy Commissioner ,Karbi Anglong</t>
  </si>
  <si>
    <t>Deputy Commissioner West Karbi Anglong</t>
  </si>
  <si>
    <t>Govt of Gujarat</t>
  </si>
  <si>
    <t xml:space="preserve">Gujarat Social Infrastructure Development Society </t>
  </si>
  <si>
    <t>UT Of Daman and Diu</t>
  </si>
  <si>
    <t>UT of Daman and Diu</t>
  </si>
  <si>
    <t>UT Govt. Of Dadra &amp; Nagar Haveli</t>
  </si>
  <si>
    <t>Administration of DNH</t>
  </si>
  <si>
    <t>Govt of Maharashtra</t>
  </si>
  <si>
    <t>Mahaonline Limited</t>
  </si>
  <si>
    <t>Maharashtra Information Technology Corporation Limited</t>
  </si>
  <si>
    <t xml:space="preserve">Govt of Karnataka </t>
  </si>
  <si>
    <t>Centre for e-Governance, GOK</t>
  </si>
  <si>
    <t>EDCS GOK</t>
  </si>
  <si>
    <t>Govt of Goa</t>
  </si>
  <si>
    <t>Directorate of Planning, Statistics &amp; Evaluation-Govt of Goa</t>
  </si>
  <si>
    <t>M/s. Goa Electronics Ltd</t>
  </si>
  <si>
    <t>Govt of Kerala</t>
  </si>
  <si>
    <t>Akshaya</t>
  </si>
  <si>
    <t>UT of Puducherry</t>
  </si>
  <si>
    <t>Planning and Research Department</t>
  </si>
  <si>
    <t>Civil Supplies - A&amp;N Islands</t>
  </si>
  <si>
    <t>Director ,CS&amp;CA</t>
  </si>
  <si>
    <t>Govt of UT of Chandigarh</t>
  </si>
  <si>
    <t>Department of IT, Chandigarh</t>
  </si>
  <si>
    <t xml:space="preserve">Odisha Computer Application Center </t>
  </si>
  <si>
    <t>Odisha Computer Appliation Centre</t>
  </si>
  <si>
    <t>DEPUTY COMMISSIONER TAWANG</t>
  </si>
  <si>
    <t>CIRCLE OFFICER TAWANG</t>
  </si>
  <si>
    <t>DC West Kameng</t>
  </si>
  <si>
    <t>Deputy Director of School Education</t>
  </si>
  <si>
    <t>DC East Kameng</t>
  </si>
  <si>
    <t>DEPUTY DIRECTOR OF SCHOOL EDUCATION SEPPA</t>
  </si>
  <si>
    <t>DC PAPUMPARE</t>
  </si>
  <si>
    <t>Circle Officer Toru</t>
  </si>
  <si>
    <t>DC ITANAGAR CAPITAL COMPLEX</t>
  </si>
  <si>
    <t>Extra Assistant Commissioner Itanagar</t>
  </si>
  <si>
    <t>DC LOWER SUBANSIRI</t>
  </si>
  <si>
    <t>ADC ZIRO SADAR</t>
  </si>
  <si>
    <t>D.C. KURUNG KUMEY</t>
  </si>
  <si>
    <t>CO, SARLI</t>
  </si>
  <si>
    <t>DEPUTY COMMISSIONER KRA DAADI</t>
  </si>
  <si>
    <t>Office of the CO Palin</t>
  </si>
  <si>
    <t>DC Upper Subansiri</t>
  </si>
  <si>
    <t>DDSE Daporijo</t>
  </si>
  <si>
    <t>DC Aalo</t>
  </si>
  <si>
    <t>DC office Aalo</t>
  </si>
  <si>
    <t>DC Siang</t>
  </si>
  <si>
    <t>CO PANGIN</t>
  </si>
  <si>
    <t>DC East Siang</t>
  </si>
  <si>
    <t>DDSE Pasighat</t>
  </si>
  <si>
    <t>DC Upper Siang District</t>
  </si>
  <si>
    <t>Extra Assistant Commissioner Yingkiong</t>
  </si>
  <si>
    <t>DC Dibang Valley</t>
  </si>
  <si>
    <t>Deptt. Of Economics &amp; Statistics, Anini</t>
  </si>
  <si>
    <t>DC Lower Dibang</t>
  </si>
  <si>
    <t>Circle Officer, Roing1</t>
  </si>
  <si>
    <t>DC LOHIT</t>
  </si>
  <si>
    <t>DDSE Lohit</t>
  </si>
  <si>
    <t>CDPO Tezu ICDS</t>
  </si>
  <si>
    <t>DFCSO, Tezu</t>
  </si>
  <si>
    <t>DC NAMSAI</t>
  </si>
  <si>
    <t>EAC LEKANG</t>
  </si>
  <si>
    <t>DSO STAT NAMSAI</t>
  </si>
  <si>
    <t>DEPUTY COMMISSIONER CHANGLANG</t>
  </si>
  <si>
    <t>ADDITIONAL DEPUTY COMMISSIONER  BORDUMSA</t>
  </si>
  <si>
    <t>DC  Tirap District</t>
  </si>
  <si>
    <t>Deptt Of Economics &amp; Statistics Tirap</t>
  </si>
  <si>
    <t>DC Longding</t>
  </si>
  <si>
    <t>Deputy Commissioner, Longding</t>
  </si>
  <si>
    <t>DC South East</t>
  </si>
  <si>
    <t>D C South East</t>
  </si>
  <si>
    <t>DY. COMMISSIONER SHAHDARA</t>
  </si>
  <si>
    <t>DC SHAHDARA</t>
  </si>
  <si>
    <t>Rural Development Department Bihar-1</t>
  </si>
  <si>
    <t>Rural Development Department, Bihar</t>
  </si>
  <si>
    <t>Dept. Of IT, Govt of Manipur</t>
  </si>
  <si>
    <t>Department of Information Technology, Govt. Of Manipur</t>
  </si>
  <si>
    <t xml:space="preserve">RURAL DEVELOPMENT AND PANCHAYAT RAJ Government of Karnataka </t>
  </si>
  <si>
    <t>RURAL DEVELOPMENT AND PANCHAYAT RAJ GOVT KARNATAKA</t>
  </si>
  <si>
    <t>Secretary IT, Govt. of UT of Ladakh</t>
  </si>
  <si>
    <t>ICDS Department, UT of Ladakh</t>
  </si>
  <si>
    <t>Department of Education, UT of Ladakh</t>
  </si>
  <si>
    <t>Tamil Nadu eGovernance Agency</t>
  </si>
  <si>
    <t>Electronics Corporation of Tamil Nadu Limited</t>
  </si>
  <si>
    <t>TAMILNADU ARASU CABLE TV CORPORATION LTD</t>
  </si>
  <si>
    <t>Commissioner Nagaland</t>
  </si>
  <si>
    <t>DC Kohima</t>
  </si>
  <si>
    <t>ADC Chiephobozou</t>
  </si>
  <si>
    <t>SDO Dhansiripar</t>
  </si>
  <si>
    <t>ADC Medziphema</t>
  </si>
  <si>
    <t>DC Mokokchung</t>
  </si>
  <si>
    <t>ADC Pfutsero</t>
  </si>
  <si>
    <t>DC Tuensang</t>
  </si>
  <si>
    <t>SDO Angjangyang</t>
  </si>
  <si>
    <t>DC Kiphire</t>
  </si>
  <si>
    <t>ADC Tizit</t>
  </si>
  <si>
    <t>ADC Aboi</t>
  </si>
  <si>
    <t>SDO Wakching</t>
  </si>
  <si>
    <t>SDO C Chen</t>
  </si>
  <si>
    <t>DC Zunheboto</t>
  </si>
  <si>
    <t>DC Wokha</t>
  </si>
  <si>
    <t>ADC Tseminyu</t>
  </si>
  <si>
    <t>DC Dimapur</t>
  </si>
  <si>
    <t>ADC Niuland</t>
  </si>
  <si>
    <t>SDO Kuhuboto</t>
  </si>
  <si>
    <t>DC  Phek</t>
  </si>
  <si>
    <t>ADC Chozuba</t>
  </si>
  <si>
    <t>DC Mon</t>
  </si>
  <si>
    <t>ADC Tobu</t>
  </si>
  <si>
    <t>DC Peren</t>
  </si>
  <si>
    <t>SDO C Jalukie</t>
  </si>
  <si>
    <t>ADC Bhandari</t>
  </si>
  <si>
    <t>Special Secretary Home</t>
  </si>
  <si>
    <t>Special Secretary Home,Govt. of Manipur</t>
  </si>
  <si>
    <t>Manipur Electronics Dev Corp</t>
  </si>
  <si>
    <t>Govt. of Mizoram</t>
  </si>
  <si>
    <t>Deputy Commissioner, Aizawl</t>
  </si>
  <si>
    <t>DC Lunglei</t>
  </si>
  <si>
    <t>DC Siaha</t>
  </si>
  <si>
    <t>D.C. Champhai</t>
  </si>
  <si>
    <t>Deputy Commissioner,Kolasib</t>
  </si>
  <si>
    <t>DC Serchhip</t>
  </si>
  <si>
    <t>Deputy Commissioner, Lawngtlai</t>
  </si>
  <si>
    <t>DC Mamit</t>
  </si>
  <si>
    <t>DC Khawzaw</t>
  </si>
  <si>
    <t>DC Hnahthial</t>
  </si>
  <si>
    <t>DIT Lakshadweep</t>
  </si>
  <si>
    <t>General Administration Department</t>
  </si>
  <si>
    <t>DC East Khasi Hills, Shillong</t>
  </si>
  <si>
    <t>DC West Khasi Hills, Nongstoin</t>
  </si>
  <si>
    <t>Deputy Commissioner, East Garo Hills</t>
  </si>
  <si>
    <t>DC West Garo Hills, Tura</t>
  </si>
  <si>
    <t>Deputy Commissioner, West Jaintia Hills</t>
  </si>
  <si>
    <t>Deputy Commissioner South Garo Hills, Baghmara</t>
  </si>
  <si>
    <t>DC Ri-Bhoi, Nongpoh</t>
  </si>
  <si>
    <t>DC South West Garo Hills, Ampati</t>
  </si>
  <si>
    <t>DC North Garo Hills, Resubelpara</t>
  </si>
  <si>
    <t>Deputy Commissioner East Jaintia Hills, Khliehriat</t>
  </si>
  <si>
    <t>DC South West Khasi Hills, Mawkyrwat</t>
  </si>
  <si>
    <t>CSC e-Gov.</t>
  </si>
  <si>
    <t>UTIITSL</t>
  </si>
  <si>
    <t>Department of Panchayat Govt. of Gujarat</t>
  </si>
  <si>
    <t>EGRAM VISHWAGRAM SOCIETY</t>
  </si>
  <si>
    <t>SCHHOOL EDUCATION DEPT,GOVT OF TAMIL NADU</t>
  </si>
  <si>
    <t>SCHOOL EDUCATION DEPT,GOVT OF TAMIL NADU</t>
  </si>
  <si>
    <t>Sarba Siksha Abhiyan, Assam</t>
  </si>
  <si>
    <t>Sarba Siksha Abhiyan Assam</t>
  </si>
  <si>
    <t>Directorate of Elementary Education,Itanagar, Arunachal Pradesh</t>
  </si>
  <si>
    <t>Directorate of Elementary Education Arunachal Pradesh</t>
  </si>
  <si>
    <t>Corporation Bank</t>
  </si>
  <si>
    <t>CORPORATION BANK</t>
  </si>
  <si>
    <t>Bank of Baroda_3</t>
  </si>
  <si>
    <t>UCO BANK</t>
  </si>
  <si>
    <t>Paschim Banga Gramin Bank</t>
  </si>
  <si>
    <t>Andhra Bank</t>
  </si>
  <si>
    <t xml:space="preserve">Chaitanya Godavari Grameen Bank </t>
  </si>
  <si>
    <t>KotakMahindra Bank</t>
  </si>
  <si>
    <t>Kotak Mahindra Bank</t>
  </si>
  <si>
    <t>Lakshmi Vilas Bank</t>
  </si>
  <si>
    <t>Bandhan Bank Ltd</t>
  </si>
  <si>
    <t xml:space="preserve">City Union Bank Limited        </t>
  </si>
  <si>
    <t xml:space="preserve">CityUnion Bank Limited  </t>
  </si>
  <si>
    <t>DCB Bank</t>
  </si>
  <si>
    <t>DCB Bank Ltd</t>
  </si>
  <si>
    <t>Federal Bank</t>
  </si>
  <si>
    <t>HDFC Bank Limited</t>
  </si>
  <si>
    <t>ICICI Bank Limited</t>
  </si>
  <si>
    <t>ICICI Bank Ltd</t>
  </si>
  <si>
    <t>IDFC BANK LIMITED</t>
  </si>
  <si>
    <t>IndusInd Bank</t>
  </si>
  <si>
    <t>IndusInd Bank Limited</t>
  </si>
  <si>
    <t>Karnataka Bank</t>
  </si>
  <si>
    <t xml:space="preserve">Karur Vysya Bank </t>
  </si>
  <si>
    <t xml:space="preserve">KarurVysya Bank  </t>
  </si>
  <si>
    <t>The Nainital Bank Ltd</t>
  </si>
  <si>
    <t>The Nainital Bank Limited</t>
  </si>
  <si>
    <t>RBL Bank Limited</t>
  </si>
  <si>
    <t>South Indian Bank</t>
  </si>
  <si>
    <t>Tamil Nadu Mercantile Bank</t>
  </si>
  <si>
    <t>Dhanlaxmi Bank</t>
  </si>
  <si>
    <t>YES Bank Limited</t>
  </si>
  <si>
    <t>Axis Bank Ltd</t>
  </si>
  <si>
    <t>Bank of Baroda_New_648</t>
  </si>
  <si>
    <t>Bank of Baroda</t>
  </si>
  <si>
    <t>BARODA GUJARAT GRAMIN BANK</t>
  </si>
  <si>
    <t>Bank of India_New_649</t>
  </si>
  <si>
    <t>Bank of India</t>
  </si>
  <si>
    <t>Madhya Pradesh Gramin Bank</t>
  </si>
  <si>
    <t>Aryavrat Bank</t>
  </si>
  <si>
    <t>Vidharbha Konkan Gramin Bank</t>
  </si>
  <si>
    <t>Central Bank of India_New_650</t>
  </si>
  <si>
    <t>CENTRAL BANK OF INDIA</t>
  </si>
  <si>
    <t>Uttarbanga Kshetriya Gramin Bank</t>
  </si>
  <si>
    <t>Uttar Bihar Gramin Bank</t>
  </si>
  <si>
    <t>Indian Bank_New_651</t>
  </si>
  <si>
    <t>Indian Bank</t>
  </si>
  <si>
    <t>Punjab National Bank_NEW_653</t>
  </si>
  <si>
    <t>Himchal Pradesh Gramin Bank</t>
  </si>
  <si>
    <t>Punjab National Bank</t>
  </si>
  <si>
    <t>Punjab Gramin Bank</t>
  </si>
  <si>
    <t>STATE BANK OF INDIA_New_654</t>
  </si>
  <si>
    <t>JHARKHAND RAJYA GRAMIN BANK</t>
  </si>
  <si>
    <t>Andhra Pradesh Grameena Vikas Bank</t>
  </si>
  <si>
    <t>ARUNACHAL PRADESH RURAL BANK</t>
  </si>
  <si>
    <t>CHHATTISGARH RAJYA  GRAMIN BANK</t>
  </si>
  <si>
    <t>MADHYANCHAL GRAMIN BANK</t>
  </si>
  <si>
    <t>RAJASTHAN MARUDHARA GRAMIN BANK</t>
  </si>
  <si>
    <t>SAURASHTRA GRAMIN BANK</t>
  </si>
  <si>
    <t>TELANGANA GRAMEENA BANK</t>
  </si>
  <si>
    <t>UTKAL GRAMEEN BANK</t>
  </si>
  <si>
    <t>UTTARAKHAND GRAMIN BANK</t>
  </si>
  <si>
    <t>LHO AHMEDABAD</t>
  </si>
  <si>
    <t>LHO AMRAVATI</t>
  </si>
  <si>
    <t>LHO BANGALORE</t>
  </si>
  <si>
    <t>LHO BHOPAL</t>
  </si>
  <si>
    <t>LHO BHUBANESWAR</t>
  </si>
  <si>
    <t>LHO CHANDIGARH</t>
  </si>
  <si>
    <t>LHO CHENNAI</t>
  </si>
  <si>
    <t>LHO DELHI</t>
  </si>
  <si>
    <t>LHO GUWAHATI</t>
  </si>
  <si>
    <t>LHO HYDERABAD</t>
  </si>
  <si>
    <t>LHO JAIPUR</t>
  </si>
  <si>
    <t>LHO KOLKATA</t>
  </si>
  <si>
    <t>LHO LUCKNOW</t>
  </si>
  <si>
    <t>LHO MUMBAI</t>
  </si>
  <si>
    <t>LHO PATNA</t>
  </si>
  <si>
    <t>LHO THIRUVANANTHAPURAM</t>
  </si>
  <si>
    <t>LHO MMR</t>
  </si>
  <si>
    <t>Union Bank Of India_New_656</t>
  </si>
  <si>
    <t>Union Bank Of INDIA</t>
  </si>
  <si>
    <t>Canara Bank_New_657</t>
  </si>
  <si>
    <t>CANARA BANK</t>
  </si>
  <si>
    <t>KERALA GRAMINA BANK</t>
  </si>
  <si>
    <t>Karnataka Gramin Bank</t>
  </si>
  <si>
    <t>Canara Bank II</t>
  </si>
  <si>
    <t>ANDHRA PRAGATHI GRAMEENA BANK</t>
  </si>
  <si>
    <t>KARNATAKA VIKAS GRAMEENA BANK</t>
  </si>
  <si>
    <t>INDIAN OVERSEAS BANK_NEW_659</t>
  </si>
  <si>
    <t>Indian Overseas Bank</t>
  </si>
  <si>
    <t>Odisha Gramya Bank</t>
  </si>
  <si>
    <t>Punjab &amp; Sind Bank_New_660</t>
  </si>
  <si>
    <t>Punjab &amp; Sindh Bank</t>
  </si>
  <si>
    <t>BANK OF MAHARASHTRA_NEW_662</t>
  </si>
  <si>
    <t>Bank of Maharashtra</t>
  </si>
  <si>
    <t>Maharashtra Gramin Bank</t>
  </si>
  <si>
    <t>Bank of Baroda_2</t>
  </si>
  <si>
    <t>IDBI Bank Ltd_New_667</t>
  </si>
  <si>
    <t>IDBI Bank Ltd</t>
  </si>
  <si>
    <t>BARODA UTTAR PRADESH GRAMIN BANK</t>
  </si>
  <si>
    <t>Baroda UP Gramin Bank</t>
  </si>
  <si>
    <t>e-PURVANCHAL BANK</t>
  </si>
  <si>
    <t>e-KASHI GOMTI SAMYUT GRAMIN BANK</t>
  </si>
  <si>
    <t>Baroda Rajasthan Kshetriya Gramin Bank</t>
  </si>
  <si>
    <t>Capital Small Finance Bank Ltd</t>
  </si>
  <si>
    <t>Fincare Small Finance Bank Limited</t>
  </si>
  <si>
    <t>Equitas Small Finance Bank</t>
  </si>
  <si>
    <t>Equitas Small Finance Bank Limited</t>
  </si>
  <si>
    <t>ESAF SMALL FINANCE BANK LIMITED</t>
  </si>
  <si>
    <t>NORTH EAST SMALL FINANCE BANK RGVN</t>
  </si>
  <si>
    <t>Ujjivan Small Finance Bank</t>
  </si>
  <si>
    <t xml:space="preserve">Bharat Sanchar Nigam Limited </t>
  </si>
  <si>
    <t>BSNL Kerala Circle</t>
  </si>
  <si>
    <t>BSNL KARNATAKA CIRCLE</t>
  </si>
  <si>
    <t>BSNL TamilNadu Circle</t>
  </si>
  <si>
    <t xml:space="preserve">BSNL Madhya Pradesh  Circle </t>
  </si>
  <si>
    <t xml:space="preserve">BSNL Gujarat TelecomCircle </t>
  </si>
  <si>
    <t xml:space="preserve">BSNL Maharashtra </t>
  </si>
  <si>
    <t>BSNL Himachal Telecom Circle</t>
  </si>
  <si>
    <t>BSNL Rajasthan Circle</t>
  </si>
  <si>
    <t>BSNL Punjab Telecom Circle</t>
  </si>
  <si>
    <t>BSNL J&amp;K Circle</t>
  </si>
  <si>
    <t>BSNL Uttar Pradesh East Circle</t>
  </si>
  <si>
    <t>Uttarakhand Telecom Circle</t>
  </si>
  <si>
    <t>Navodaya Vidyalaya Samiti</t>
  </si>
  <si>
    <t>NVS RO Jaipur</t>
  </si>
  <si>
    <t>NVS RO Lucknow</t>
  </si>
  <si>
    <t>BSNL AP Circle</t>
  </si>
  <si>
    <t xml:space="preserve">BSNL AP </t>
  </si>
  <si>
    <t>BSNL Telangana Circle</t>
  </si>
  <si>
    <t>BSNL EA TS Circle</t>
  </si>
  <si>
    <t>BSNL BIHAR CIRCLE</t>
  </si>
  <si>
    <t>BSNL ODISHA CIRCLE</t>
  </si>
  <si>
    <t>BSNL Odisha Circle</t>
  </si>
  <si>
    <t>BSNL JHARKHAND</t>
  </si>
  <si>
    <t>BSNL Assam Circle</t>
  </si>
  <si>
    <t>BSNL ASSAM CIRCLE</t>
  </si>
  <si>
    <t>BSNL NE-I</t>
  </si>
  <si>
    <t xml:space="preserve">BSNL NE II </t>
  </si>
  <si>
    <t>BSNL NE -II</t>
  </si>
  <si>
    <t>West Bengal Telephones</t>
  </si>
  <si>
    <t>West Bengal Circle BSNL</t>
  </si>
  <si>
    <t>Kolkata Telephones BSNL</t>
  </si>
  <si>
    <t>BSNL M P CIRCLE</t>
  </si>
  <si>
    <t>BSNL Rajasthan</t>
  </si>
  <si>
    <t>BSNL RAJASTHAN</t>
  </si>
  <si>
    <t>Uttar Pradesh West</t>
  </si>
  <si>
    <t>Indiapost</t>
  </si>
  <si>
    <t>Department of Posts, Karnataka Circle</t>
  </si>
  <si>
    <t>DOP Punjab Circle, Chandigarh</t>
  </si>
  <si>
    <t xml:space="preserve">Chief Postmaster General ,Andhra Pradesh </t>
  </si>
  <si>
    <t>THE CHIEF POSTMASTER GENERAL, ASSAM CIRCLE GUWAHATI</t>
  </si>
  <si>
    <t>The Chief Postmaster General, Bihar Circle, Patna</t>
  </si>
  <si>
    <t>The chief Postmaster General, Chhattisgarh Circle,Raipur</t>
  </si>
  <si>
    <t>Chief Postmaster General, Delhi Circle</t>
  </si>
  <si>
    <t>The Chief Postmaster General, Gujarat Circle</t>
  </si>
  <si>
    <t>DEPARTMENT OF POSTS, HARYANA CIRCLE</t>
  </si>
  <si>
    <t>Department of Post, Himachal Circle, Shimla</t>
  </si>
  <si>
    <t>Department of Post J&amp;K Circle</t>
  </si>
  <si>
    <t>The Chief Postmaster General, Jharkhand Circle</t>
  </si>
  <si>
    <t>DEPARTMENT OF POSTS KERALA CIRCLE</t>
  </si>
  <si>
    <t>Chief Postmaster General M.P.Circle Bhopal</t>
  </si>
  <si>
    <t>Chief Post Master General, Maharashtra Circle Mumbai</t>
  </si>
  <si>
    <t>Chief Postmastert General, North East Circle, Shillong</t>
  </si>
  <si>
    <t>The chief postmaster General Odisha Circle Bhubaneswar</t>
  </si>
  <si>
    <t>Chief Postmaster General, Rajasthan Circle</t>
  </si>
  <si>
    <t>Department of Posts, Tamilnadu</t>
  </si>
  <si>
    <t>The Chief Post Master General, Telangana Circle</t>
  </si>
  <si>
    <t>UP Circle  Department of Post</t>
  </si>
  <si>
    <t xml:space="preserve">Chief Postmaster General Uttarakhand Circle </t>
  </si>
  <si>
    <t>The Chief Postmaster General, West Bengal Circle</t>
  </si>
  <si>
    <t>Delhi-NW DC</t>
  </si>
  <si>
    <t>DC NORTH WEST</t>
  </si>
  <si>
    <t>Delhi SW DC</t>
  </si>
  <si>
    <t>DCSW</t>
  </si>
  <si>
    <t>Delhi - North DC</t>
  </si>
  <si>
    <t xml:space="preserve">DC NORTH DELHI </t>
  </si>
  <si>
    <t>Delhi - Central DC</t>
  </si>
  <si>
    <t>Delhi Central DC</t>
  </si>
  <si>
    <t>Delhi - ND DC</t>
  </si>
  <si>
    <t>DC NEW DELHI</t>
  </si>
  <si>
    <t>Delhi- West DC</t>
  </si>
  <si>
    <t xml:space="preserve">DC WEST DELHI </t>
  </si>
  <si>
    <t>Delhi - NE DC</t>
  </si>
  <si>
    <t>DC NORTH-EAST</t>
  </si>
  <si>
    <t>Delhi - East DC</t>
  </si>
  <si>
    <t>East Delhi DC</t>
  </si>
  <si>
    <t>Department of Information Technology Govt of Jharkhand</t>
  </si>
  <si>
    <t>Department of Information Technology and e-Gov, Government of Jharkhand</t>
  </si>
  <si>
    <t>Information Technology &amp; Communication Department</t>
  </si>
  <si>
    <t>Directorate of ESD</t>
  </si>
  <si>
    <t>Information Technology Electronics and Communication Department, Govt of Telangana</t>
  </si>
  <si>
    <t>Electronic Service Delivery</t>
  </si>
  <si>
    <t xml:space="preserve">Madhya Pradesh State Electronics Development Corporation Ltd.  </t>
  </si>
  <si>
    <t>M.P. State Electronics Development Corporation Ltd</t>
  </si>
  <si>
    <t>Madhya Pradesh State Electronics Development Corporation Ltd.</t>
  </si>
  <si>
    <t>Atalji Janasnehi Directorate, Government of Karnataka</t>
  </si>
  <si>
    <t>Atalji Janasnehi Directorate, GOK</t>
  </si>
  <si>
    <t>Directorate of Social welfare, A&amp;N Islands</t>
  </si>
  <si>
    <t xml:space="preserve"> Directorate of Social welfare, A&amp;N Islands</t>
  </si>
  <si>
    <t>School Education &amp; Sports, A&amp;N Islands</t>
  </si>
  <si>
    <t>Dept. of School Education ,A&amp;N Islands</t>
  </si>
  <si>
    <t>Women and Child Development, Chandigarh</t>
  </si>
  <si>
    <t>Women &amp; Child Development, Govt. of Gujarat</t>
  </si>
  <si>
    <t>Director ICDS, Women &amp; Child Development, Govt. of Gujarat</t>
  </si>
  <si>
    <t>Education Department, Govt. of Gujarat</t>
  </si>
  <si>
    <t>Director of primary education,  Gujarat</t>
  </si>
  <si>
    <t>Directorate of Secondary Education, Haryana</t>
  </si>
  <si>
    <t>Directorate of Woman and Child Development, Government of Himachal Pradesh</t>
  </si>
  <si>
    <t>Director, Woman and Child Development, Govt. of Himachal Pradesh</t>
  </si>
  <si>
    <t>School Education and Literacy Department</t>
  </si>
  <si>
    <t>School Education and Literacy Department, Govt. of Jharkhand</t>
  </si>
  <si>
    <t>WCD Govt. of MP</t>
  </si>
  <si>
    <t>Women &amp; Child  Devlopment, Maharashtra</t>
  </si>
  <si>
    <t>School Education &amp; Sports, Govt. of Maharashtra</t>
  </si>
  <si>
    <t>School Education &amp; Sports, Maharashtra Circle</t>
  </si>
  <si>
    <t>wcddelhi</t>
  </si>
  <si>
    <t>Department of WCD GNCT of Delhi</t>
  </si>
  <si>
    <t>DEPARTMENT OF WOMEN AND CHILD DEVELOPMENT PONDICHERRY</t>
  </si>
  <si>
    <t>Women Development and Child Welfare Department, Govt of Telangana</t>
  </si>
  <si>
    <t>Deptt. Of School Education, Serva Shiksha Abhiyan,Govt. Of Telangana</t>
  </si>
  <si>
    <t>Enrolment Agency Sarva Shiksha Abhiyan</t>
  </si>
  <si>
    <t>School Education &amp; Sports, Uttar Pradesh</t>
  </si>
  <si>
    <t>School Education &amp; Sports, UP</t>
  </si>
  <si>
    <t>Women Empowerment &amp; Child Development Uttarakhand</t>
  </si>
  <si>
    <t>School Education Department Uttarakhand</t>
  </si>
  <si>
    <t>School education department Uttarakhand</t>
  </si>
  <si>
    <t>Director General Health Services,Health Deptt, Haryana</t>
  </si>
  <si>
    <t>District Family and Welfare Society Bhiwani</t>
  </si>
  <si>
    <t>District Family &amp; Welfare Society Faridabad</t>
  </si>
  <si>
    <t>District Health and Family Welfare Society Fatehabad</t>
  </si>
  <si>
    <t>District Family &amp; Welfare Society Gurgaon</t>
  </si>
  <si>
    <t>District Health &amp; Family Welfare Society, Hisar</t>
  </si>
  <si>
    <t>District Health &amp;Family and Welfare Society Jind.</t>
  </si>
  <si>
    <t>District Family and Welfare Society, Kaithal</t>
  </si>
  <si>
    <t xml:space="preserve">District Family and Welfare Society, Karnal </t>
  </si>
  <si>
    <t>District Family &amp; Welfare Society Mewat</t>
  </si>
  <si>
    <t>District Family &amp; Welfare Society Palwal</t>
  </si>
  <si>
    <t>District Family and Welfare Society Panchkula</t>
  </si>
  <si>
    <t>District Family and Welfare Society Panipat</t>
  </si>
  <si>
    <t>District Family &amp; Welfare Society Rewari</t>
  </si>
  <si>
    <t>District Family and Welfare Society Rohtak</t>
  </si>
  <si>
    <t>district Health&amp; Family Welfare Society Sirsa</t>
  </si>
  <si>
    <t>District Health &amp; Family Welfare Society, Sonipat</t>
  </si>
  <si>
    <t>District Family and Welfare Society Yamuna Nagar</t>
  </si>
  <si>
    <t>Director Health and Family Welfare, UT</t>
  </si>
  <si>
    <t>State Health Society</t>
  </si>
  <si>
    <t>Directorate of Public Health and Family Welfare, Govt of Andhra Pradesh</t>
  </si>
  <si>
    <t xml:space="preserve"> Chief Registrar Births &amp; Deaths -cum-Director Health Services </t>
  </si>
  <si>
    <t>District Registrar Births &amp; Deaths cum Chief Medical Officer Bilaspur</t>
  </si>
  <si>
    <t>District Registrar Births &amp; Deaths cum Chief Medical Officer Chamba</t>
  </si>
  <si>
    <t>District Registrar Births &amp; Deaths cum Chief Medical Officer Hamirpur</t>
  </si>
  <si>
    <t>District Registrar Births &amp; Deaths cum Chief Medical Officer Kangra</t>
  </si>
  <si>
    <t>District Registrar Births &amp; Deaths cum Chief Medical Officer Kinnaur</t>
  </si>
  <si>
    <t>District Registrar Births &amp; Deaths cum Chief Medical Officer Kullu</t>
  </si>
  <si>
    <t>District Registrar Births &amp; Deaths cum Chief Medical Officer, Mandi</t>
  </si>
  <si>
    <t>District Registrar Births &amp; Deaths cum Chief Medical Officer, Shimla</t>
  </si>
  <si>
    <t>District Registrar Births &amp; Deaths cum Chief Medical Officer, Sirmour</t>
  </si>
  <si>
    <t>District Registrar Births &amp; Deaths cum Chief Medical Officer, Solan</t>
  </si>
  <si>
    <t>District Registrar Births &amp; Deaths cum Chief Medical Officer, Una</t>
  </si>
  <si>
    <t>Public Health Department, Govt of Maharashtra</t>
  </si>
  <si>
    <t>Public Health Department Gov Maharashtra</t>
  </si>
  <si>
    <t>Health Department, Govt of Uttar Pradesh</t>
  </si>
  <si>
    <t>State Project Director SSA J&amp;K</t>
  </si>
  <si>
    <t>State Project Director SSA  Department of Education JK</t>
  </si>
  <si>
    <t>State Mission Director ICDS Social Welfare Department JK</t>
  </si>
  <si>
    <t>State Mission Director ICDS Social Welfare Department, J&amp;K</t>
  </si>
  <si>
    <t>Electronics &amp; Information Technology E&amp;IT Department Government of Chhattisgarh GoCG</t>
  </si>
  <si>
    <t>CHIPS</t>
  </si>
  <si>
    <t>Integrated Child Development Services , Government of Tamil Nadu</t>
  </si>
  <si>
    <t>UIDAI-EA</t>
  </si>
  <si>
    <t>Punjab State Child Protection Society of Department of Social Security and Women &amp; Child Developmen</t>
  </si>
  <si>
    <t>CSC e-Governance Services India Limited</t>
  </si>
  <si>
    <t>CSC SPV</t>
  </si>
  <si>
    <t xml:space="preserve">CSC Bank BC </t>
  </si>
  <si>
    <t>IPPB</t>
  </si>
  <si>
    <t>IPPB MH</t>
  </si>
  <si>
    <t>IPPB TL</t>
  </si>
  <si>
    <t xml:space="preserve">Catholic Syrian Bank   </t>
  </si>
  <si>
    <t>CatholicSyrian Bank</t>
  </si>
  <si>
    <t>ORIENTAL BANK OF COMMERCE_NEW_652</t>
  </si>
  <si>
    <t>Oriental Bank of Commerce</t>
  </si>
  <si>
    <t>ALLAHABAD BANK_NEW_661</t>
  </si>
  <si>
    <t>ALLAHABAD BANK</t>
  </si>
  <si>
    <t>AU Small Finance Bank Limted</t>
  </si>
  <si>
    <t>AU Small Finance Bank Limited</t>
  </si>
  <si>
    <t>Chennai Telephones</t>
  </si>
  <si>
    <t>RO of NVS Hyderabad</t>
  </si>
  <si>
    <t xml:space="preserve"> STATE PROJECT DIRECTOR SAMAGRA SHIKSHA PONDICHERRY</t>
  </si>
  <si>
    <t>STATE PROJECT OFFICE SAMAGRA SHIKSHA PUDUCHERRY</t>
  </si>
  <si>
    <t>ADC Noklak</t>
  </si>
  <si>
    <t>Assam Gramin Vikash Bank</t>
  </si>
  <si>
    <t>BSNL Andaman Nicobar Telecom Circle</t>
  </si>
  <si>
    <t>BSNL Andaman and Nicobar Telecom Circle</t>
  </si>
  <si>
    <t>Commissioner of School Education AP</t>
  </si>
  <si>
    <t>Dept. of School Education ,Govt of Andhra Pradesh</t>
  </si>
  <si>
    <t>Directorate of Education, Govt. of Goa</t>
  </si>
  <si>
    <t>IPPB AP</t>
  </si>
  <si>
    <t>IPPB BI</t>
  </si>
  <si>
    <t>IPPB GJ</t>
  </si>
  <si>
    <t>IPPB HR</t>
  </si>
  <si>
    <t>IPPB KR</t>
  </si>
  <si>
    <t>IPPB MP</t>
  </si>
  <si>
    <t>IPPB OD</t>
  </si>
  <si>
    <t>IPPB PB</t>
  </si>
  <si>
    <t>IPPB RJ</t>
  </si>
  <si>
    <t>IPPB TN</t>
  </si>
  <si>
    <t>IPPB UP</t>
  </si>
  <si>
    <t>IPPB UK</t>
  </si>
  <si>
    <t>IPPB WB</t>
  </si>
  <si>
    <t>Health and Family Welfare Department Government of Gujarat</t>
  </si>
  <si>
    <t>District Health Society Gandhinagar</t>
  </si>
  <si>
    <t>225</t>
  </si>
  <si>
    <t>227</t>
  </si>
  <si>
    <t>2938</t>
  </si>
  <si>
    <t>0227</t>
  </si>
  <si>
    <t>2733</t>
  </si>
  <si>
    <t>2734</t>
  </si>
  <si>
    <t>2934</t>
  </si>
  <si>
    <t>141</t>
  </si>
  <si>
    <t>1355</t>
  </si>
  <si>
    <t>207</t>
  </si>
  <si>
    <t>618</t>
  </si>
  <si>
    <t>954</t>
  </si>
  <si>
    <t>1460</t>
  </si>
  <si>
    <t>1472</t>
  </si>
  <si>
    <t>0218</t>
  </si>
  <si>
    <t>2972</t>
  </si>
  <si>
    <t>2975</t>
  </si>
  <si>
    <t>1524</t>
  </si>
  <si>
    <t>1508</t>
  </si>
  <si>
    <t>1444</t>
  </si>
  <si>
    <t>Labour Welfare Department Assam</t>
  </si>
  <si>
    <t>LWD Kamrup metro</t>
  </si>
  <si>
    <t>NorthEast Frontier Railway</t>
  </si>
  <si>
    <t>Principal Chief Personnel Officer NF Railway</t>
  </si>
  <si>
    <t>Tripura Gramin Bank</t>
  </si>
  <si>
    <t>Bangiya Gramin Vikash Bank</t>
  </si>
  <si>
    <t>SARV HARYANA GRAMIN BANK</t>
  </si>
  <si>
    <t>Secretery IT,J&amp;K</t>
  </si>
  <si>
    <t>COMTECHINFO SOLUTIONS PVT.LTD</t>
  </si>
  <si>
    <t>UTI Infrastructure Technology &amp; Services Limited</t>
  </si>
  <si>
    <t>Omnitech Infosolutions Ltd</t>
  </si>
  <si>
    <t>Prakash Computer Services</t>
  </si>
  <si>
    <t>General Adminstration Department B</t>
  </si>
  <si>
    <t>IPPB CH</t>
  </si>
  <si>
    <t>IPPB HP</t>
  </si>
  <si>
    <t>DENA BANK</t>
  </si>
  <si>
    <t>United Telecoms Ltd</t>
  </si>
  <si>
    <t>AISECT Limited</t>
  </si>
  <si>
    <t>National Cooperative Consumers Federation Of India Limited</t>
  </si>
  <si>
    <t>National Cooperative Consumers Federation of India Limited</t>
  </si>
  <si>
    <t>Grand Total</t>
  </si>
  <si>
    <t>Registrar Name</t>
  </si>
  <si>
    <t>No. of AG count for Phase III</t>
  </si>
  <si>
    <t>No. of AG count for Phase IV</t>
  </si>
  <si>
    <t>MBU&lt;= 5</t>
  </si>
  <si>
    <t>MBU&gt; 5</t>
  </si>
  <si>
    <t>Sl. No.</t>
  </si>
  <si>
    <t>Inhouse Model</t>
  </si>
  <si>
    <t>List of Registrars undertaking for eligibility for revised assistance has been received</t>
  </si>
  <si>
    <t>Inhouse model</t>
  </si>
  <si>
    <t>Yes</t>
  </si>
  <si>
    <t>Baroda Gujarat Gramin Bank</t>
  </si>
  <si>
    <t>BSNL (Bengaluru)</t>
  </si>
  <si>
    <t>BSNL (Kerala Circle)</t>
  </si>
  <si>
    <t>BSNL Maharashtra Circle</t>
  </si>
  <si>
    <t>BSNL North East-1 Circle</t>
  </si>
  <si>
    <t>BSNL(Assam Circle )</t>
  </si>
  <si>
    <t>BSNL(Odisha Circle Bhubaneshwar)</t>
  </si>
  <si>
    <t>BSNL(UP West Circle, Meerut)</t>
  </si>
  <si>
    <t>Central Bank of India</t>
  </si>
  <si>
    <t>DC Anjaw</t>
  </si>
  <si>
    <t>DC Changlang</t>
  </si>
  <si>
    <t>DC Itanagar Capital Complex</t>
  </si>
  <si>
    <t>DC Kra Dadi</t>
  </si>
  <si>
    <t>DC Kurung Kumey</t>
  </si>
  <si>
    <t>DC Lohit</t>
  </si>
  <si>
    <t>DC Londing</t>
  </si>
  <si>
    <t>DC Lower Dibang Valley</t>
  </si>
  <si>
    <t>DC Lower Subansiri</t>
  </si>
  <si>
    <t>DC Papumpare</t>
  </si>
  <si>
    <t>DC Tawang</t>
  </si>
  <si>
    <t>DC Tirap</t>
  </si>
  <si>
    <t>DC Upper Siang</t>
  </si>
  <si>
    <t>DC Upper Subanasiri</t>
  </si>
  <si>
    <t>DC West Siang</t>
  </si>
  <si>
    <t>Directorate of Education School, Government Of Manipur</t>
  </si>
  <si>
    <t>General Administration Department (B), Govt. of Meghalaya</t>
  </si>
  <si>
    <t>RDD Govt. of Tripura</t>
  </si>
  <si>
    <t>United Bank Of India_New_655</t>
  </si>
  <si>
    <t>Commissioner of School Education, AP</t>
  </si>
  <si>
    <t>State Bank of India</t>
  </si>
  <si>
    <t>Sarba Siksha Abhiyan</t>
  </si>
  <si>
    <t>No</t>
  </si>
  <si>
    <t>Gross Amount</t>
  </si>
  <si>
    <t>Balance amount to be withheld for DMS pendency  (B/F)</t>
  </si>
  <si>
    <t>Amount to be withheld in current  release [actual amount for withholding or 10% of payment due(Col.8), whichever is less)</t>
  </si>
  <si>
    <t>Balance amount to be withheld for DMS pendency from future releases  (C/F)</t>
  </si>
  <si>
    <t>Eastern Railway</t>
  </si>
  <si>
    <t>South East Central Railway</t>
  </si>
  <si>
    <t>Penalty on Corruption Cases</t>
  </si>
  <si>
    <t>Actual Penalty on errors</t>
  </si>
  <si>
    <t>Maximum Penalty to be levied on errors ( Penalty of max 10% of Gross Amount or actual whichever is less)</t>
  </si>
  <si>
    <t>Directorate of Elementary Education, Govt. of Arunachal Pradesh</t>
  </si>
  <si>
    <t>Recd. on 02.09.2021</t>
  </si>
  <si>
    <t>Actual Gross to be booked
(Col.9 - Col.11+ Col.13)</t>
  </si>
  <si>
    <t>Actual recovery of penalty (Max. - 100% of the Gross Amount to be paid</t>
  </si>
  <si>
    <t>Adjustment after  reversal of penalty recommended by  RO Mumbai vide letter dated 04.06.2021</t>
  </si>
  <si>
    <t>RECOMMENDATION BY REGIONAL OFFICES FOR IMPOSITION OF PENALTY ON CORRUPTION CASES FOR THE MONTH OF MAY-2021</t>
  </si>
  <si>
    <t>1. RO Bengaluru vide email dated 07.06.2021, informed that NO SRC meeting was conducted for the Month of May, as no cases were reported to be put up before SRC as confirmed by the team.</t>
  </si>
  <si>
    <t>RO Bengaluru in the previous SRC report dated 30.09.2020 informed that while forwarding the SRC report on corruption cases dated 15.05.2017, the penalty to be levied on Registrar CSC e-Governance Ltd. was erroneously levied on Registrar - NSDL e-Governance Ltd. and has requested to reverse the penalty levied on Registrar NSDL e-Governance and to levy the penalty on Registrar CSC eGovernance Ltd. The matter has been examined and putup in different file. The decision of the competent authority will be communicated, once the same is received.</t>
  </si>
  <si>
    <t>2. RO Chandigarh vide letter no. RO-CHD/17024/01/2020-RO-CHD/701-02 dated 08.06.2021 has recommended penalty on following cases of corruption for the month of May, 2021:-</t>
  </si>
  <si>
    <t>Reg. Code</t>
  </si>
  <si>
    <t>Reg. Name</t>
  </si>
  <si>
    <t>EA name</t>
  </si>
  <si>
    <t>50K</t>
  </si>
  <si>
    <t>Amount</t>
  </si>
  <si>
    <t>DITS- Palwal</t>
  </si>
  <si>
    <t>DoIT</t>
  </si>
  <si>
    <t>Total</t>
  </si>
  <si>
    <t>3. RO Delhi vide email dated 16.06.2021 forwarded letter no. A-22011/11/2011/part-2/UIDAI (RO-Delhi) dated 15.06.2021 recommended following cases of corruption for imposition of penalty:-</t>
  </si>
  <si>
    <t>CSC</t>
  </si>
  <si>
    <t>CSC Bank BC (2906)</t>
  </si>
  <si>
    <t>DoIT&amp;C</t>
  </si>
  <si>
    <t>RISL (0516)</t>
  </si>
  <si>
    <t>Dy. Commissioner, Shahadara</t>
  </si>
  <si>
    <t>MPSEDC</t>
  </si>
  <si>
    <t>4. RO Guwahati vide letter no. UIDAI/RO-Ghy/Blacklist of EA/12/2017/799 dated 12.07.2021, intimating that the report on corruption cases for the month of May, 2021 be treated as 'NIL'</t>
  </si>
  <si>
    <t>5. RO Hyderabad vide email dated 02.08.2021 has forwarded Minutes of the SRC meeting held on 22.07.2021 recommending below mentioned cases for imposing penalty for the month of May, 2021 :-</t>
  </si>
  <si>
    <t>ITE&amp;C Deptt., Govt. of AP</t>
  </si>
  <si>
    <t>ESD</t>
  </si>
  <si>
    <t>6. RO Lucknow through email dated 31.05.2021 forwarded Minutes of Meeting  no. RO-LKO-17024/1/2020-RO-LKO dated 31.05.2021 vide which following cases of corruption are recommended for imposition of penalty for the month of April, 2021:-</t>
  </si>
  <si>
    <t>Baroda UP Gramin Bank (0670)</t>
  </si>
  <si>
    <t>7. RO Mumbai vide letter no. RO-MUM-17024/5/2021(Recon May-2021) dated 04.06.2021 recommended following cases of corruption  for imposition of penalty:-</t>
  </si>
  <si>
    <t>Govt. Of Maharashtra</t>
  </si>
  <si>
    <t>Mahaonline Ltd_2006</t>
  </si>
  <si>
    <t>MITCL_2821</t>
  </si>
  <si>
    <t>LHO Bangalore</t>
  </si>
  <si>
    <t>7.1 One case of corruption by ASK-SP recommended by RO Mumbai is being looked into, the penalty for the same will be levied in ASK payments.</t>
  </si>
  <si>
    <t>7.2 The adjustment in respect of reversal of penalty for 13 cases is incorporated in the payment sheet and an adjustment statement has been prepared.</t>
  </si>
  <si>
    <t>8. RO Ranchi vide letter no. UIDAI/RO/RNC/MRB/2021-22/351 dated 03.06.2021 has not recommended any case of corruption for imposing penalty for the month of May, 2021.</t>
  </si>
  <si>
    <t>CSC eGovernance</t>
  </si>
  <si>
    <t>Net Payment
(Col. 14- Col. 19)</t>
  </si>
  <si>
    <t>Total Penalty
(Col. 16 + Col.17)</t>
  </si>
  <si>
    <t>subtotal</t>
  </si>
  <si>
    <t>Reg. ID</t>
  </si>
  <si>
    <t>Total Demo error Count</t>
  </si>
  <si>
    <t>Total BE-I Error Count</t>
  </si>
  <si>
    <t>Total BE-II Error Count</t>
  </si>
  <si>
    <t>Total BE-III Error Count</t>
  </si>
  <si>
    <t xml:space="preserve">Total Photo of Photo Count </t>
  </si>
  <si>
    <t xml:space="preserve">Total  Un-Parliamentary Language/Abusive Language in Resident Demographics enrolment Count </t>
  </si>
  <si>
    <t xml:space="preserve">Total Non-Human photo Error Count </t>
  </si>
  <si>
    <t xml:space="preserve"> DOE-1</t>
  </si>
  <si>
    <t xml:space="preserve"> DOE-2</t>
  </si>
  <si>
    <t>Operator/Supervisor Bio Missing Cases</t>
  </si>
  <si>
    <t>Rate of Penalty-----&gt;</t>
  </si>
  <si>
    <t>Deputy Commissioner, Anjaw</t>
  </si>
  <si>
    <t>No AG</t>
  </si>
  <si>
    <t>Directorate of Health Services, A&amp;N Islands</t>
  </si>
</sst>
</file>

<file path=xl/styles.xml><?xml version="1.0" encoding="utf-8"?>
<styleSheet xmlns="http://schemas.openxmlformats.org/spreadsheetml/2006/main">
  <numFmts count="3">
    <numFmt numFmtId="43" formatCode="_ * #,##0.00_ ;_ * \-#,##0.00_ ;_ * &quot;-&quot;??_ ;_ @_ "/>
    <numFmt numFmtId="164" formatCode="_(* #,##0.00_);_(* \(#,##0.00\);_(* &quot;-&quot;??_);_(@_)"/>
    <numFmt numFmtId="165" formatCode="&quot;₹&quot;\ #,##0"/>
  </numFmts>
  <fonts count="12">
    <font>
      <sz val="11"/>
      <color theme="1"/>
      <name val="Calibri"/>
      <family val="2"/>
      <scheme val="minor"/>
    </font>
    <font>
      <sz val="11"/>
      <color theme="1"/>
      <name val="Calibri"/>
      <family val="2"/>
      <scheme val="minor"/>
    </font>
    <font>
      <sz val="11"/>
      <color theme="1"/>
      <name val="Trebuchet MS"/>
      <family val="2"/>
    </font>
    <font>
      <b/>
      <sz val="11"/>
      <color theme="1"/>
      <name val="Trebuchet MS"/>
      <family val="2"/>
    </font>
    <font>
      <b/>
      <sz val="18"/>
      <color theme="3"/>
      <name val="Calibri Light"/>
      <family val="2"/>
      <scheme val="major"/>
    </font>
    <font>
      <sz val="10"/>
      <name val="Arial"/>
      <family val="2"/>
    </font>
    <font>
      <sz val="11"/>
      <color rgb="FF000000"/>
      <name val="Calibri"/>
      <family val="2"/>
    </font>
    <font>
      <sz val="9"/>
      <color indexed="81"/>
      <name val="Tahoma"/>
      <family val="2"/>
    </font>
    <font>
      <b/>
      <sz val="9"/>
      <color indexed="81"/>
      <name val="Tahoma"/>
      <family val="2"/>
    </font>
    <font>
      <b/>
      <sz val="11"/>
      <color rgb="FFFF0000"/>
      <name val="Trebuchet MS"/>
      <family val="2"/>
    </font>
    <font>
      <sz val="11"/>
      <color rgb="FF9C0006"/>
      <name val="Calibri"/>
      <family val="2"/>
      <scheme val="minor"/>
    </font>
    <font>
      <sz val="11"/>
      <color rgb="FF9C0006"/>
      <name val="Trebuchet MS"/>
      <family val="2"/>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C7CE"/>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1">
    <xf numFmtId="0" fontId="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5" fillId="0" borderId="0"/>
    <xf numFmtId="0" fontId="5" fillId="0" borderId="0"/>
    <xf numFmtId="0" fontId="6" fillId="0" borderId="0"/>
    <xf numFmtId="0" fontId="5" fillId="0" borderId="0"/>
    <xf numFmtId="0" fontId="5" fillId="0" borderId="0"/>
    <xf numFmtId="0" fontId="5" fillId="0" borderId="0"/>
    <xf numFmtId="0" fontId="1"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0" fillId="4" borderId="0" applyNumberFormat="0" applyBorder="0" applyAlignment="0" applyProtection="0"/>
  </cellStyleXfs>
  <cellXfs count="86">
    <xf numFmtId="0" fontId="0" fillId="0" borderId="0" xfId="0"/>
    <xf numFmtId="0" fontId="2" fillId="0" borderId="0" xfId="0" applyFont="1"/>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pivotButton="1" applyFont="1" applyBorder="1" applyAlignment="1">
      <alignment horizontal="center" vertical="center" wrapText="1"/>
    </xf>
    <xf numFmtId="0" fontId="2" fillId="0" borderId="1" xfId="0" applyNumberFormat="1" applyFont="1" applyBorder="1" applyAlignment="1">
      <alignment horizontal="left" vertical="top"/>
    </xf>
    <xf numFmtId="0" fontId="2" fillId="0" borderId="1" xfId="0" applyFont="1" applyBorder="1" applyAlignment="1">
      <alignment horizontal="left" vertical="top"/>
    </xf>
    <xf numFmtId="0" fontId="2" fillId="0" borderId="1" xfId="0" applyNumberFormat="1" applyFont="1" applyBorder="1" applyAlignment="1">
      <alignment vertical="top"/>
    </xf>
    <xf numFmtId="0" fontId="2" fillId="0" borderId="1" xfId="0" applyFont="1" applyBorder="1" applyAlignment="1">
      <alignment vertical="top"/>
    </xf>
    <xf numFmtId="0" fontId="3" fillId="0" borderId="2" xfId="0" applyFont="1" applyBorder="1" applyAlignment="1">
      <alignment horizontal="left" vertical="top"/>
    </xf>
    <xf numFmtId="0" fontId="3" fillId="0" borderId="2" xfId="0" applyNumberFormat="1" applyFont="1" applyBorder="1" applyAlignment="1">
      <alignment vertical="top"/>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3" borderId="0" xfId="2" applyFont="1" applyFill="1"/>
    <xf numFmtId="49" fontId="2" fillId="3" borderId="1" xfId="2" applyNumberFormat="1" applyFont="1" applyFill="1" applyBorder="1" applyAlignment="1">
      <alignment horizontal="center" vertical="top"/>
    </xf>
    <xf numFmtId="49" fontId="2" fillId="3" borderId="1" xfId="2" applyNumberFormat="1" applyFont="1" applyFill="1" applyBorder="1" applyAlignment="1">
      <alignment vertical="top"/>
    </xf>
    <xf numFmtId="0" fontId="2" fillId="3" borderId="1" xfId="2" applyFont="1" applyFill="1" applyBorder="1" applyAlignment="1">
      <alignment horizontal="center"/>
    </xf>
    <xf numFmtId="1" fontId="2" fillId="3" borderId="1" xfId="2" quotePrefix="1" applyNumberFormat="1" applyFont="1" applyFill="1" applyBorder="1" applyAlignment="1">
      <alignment horizontal="center" vertical="top"/>
    </xf>
    <xf numFmtId="0" fontId="2" fillId="3" borderId="1" xfId="2" applyFont="1" applyFill="1" applyBorder="1" applyAlignment="1">
      <alignment vertical="top"/>
    </xf>
    <xf numFmtId="0" fontId="2" fillId="3" borderId="1" xfId="2" applyFont="1" applyFill="1" applyBorder="1" applyAlignment="1">
      <alignment horizontal="center" vertical="top"/>
    </xf>
    <xf numFmtId="1" fontId="2" fillId="3" borderId="1" xfId="2" applyNumberFormat="1" applyFont="1" applyFill="1" applyBorder="1" applyAlignment="1">
      <alignment horizontal="center" vertical="top"/>
    </xf>
    <xf numFmtId="0" fontId="2" fillId="3" borderId="1" xfId="2" applyFont="1" applyFill="1" applyBorder="1"/>
    <xf numFmtId="0" fontId="2" fillId="3" borderId="1" xfId="2" applyNumberFormat="1" applyFont="1" applyFill="1" applyBorder="1" applyAlignment="1">
      <alignment horizontal="left" vertical="top"/>
    </xf>
    <xf numFmtId="0" fontId="2" fillId="3" borderId="1" xfId="2" applyNumberFormat="1" applyFont="1" applyFill="1" applyBorder="1" applyAlignment="1">
      <alignment horizontal="center" vertical="top"/>
    </xf>
    <xf numFmtId="0" fontId="2" fillId="3" borderId="1" xfId="2" applyFont="1" applyFill="1" applyBorder="1" applyAlignment="1">
      <alignment horizontal="left" vertical="top"/>
    </xf>
    <xf numFmtId="0" fontId="2" fillId="3" borderId="1" xfId="2" applyFont="1" applyFill="1" applyBorder="1" applyAlignment="1">
      <alignment horizontal="left" vertical="center"/>
    </xf>
    <xf numFmtId="0" fontId="2" fillId="3" borderId="1" xfId="0" applyFont="1" applyFill="1" applyBorder="1" applyAlignment="1">
      <alignment horizontal="center" vertical="top"/>
    </xf>
    <xf numFmtId="0" fontId="2" fillId="3" borderId="1" xfId="0" applyFont="1" applyFill="1" applyBorder="1" applyAlignment="1">
      <alignment horizontal="left" vertical="top"/>
    </xf>
    <xf numFmtId="0" fontId="2" fillId="0" borderId="1" xfId="0" applyFont="1" applyBorder="1"/>
    <xf numFmtId="0" fontId="3" fillId="3" borderId="1" xfId="0" applyFont="1" applyFill="1" applyBorder="1" applyAlignment="1">
      <alignment horizontal="center" vertical="center" wrapText="1"/>
    </xf>
    <xf numFmtId="0" fontId="2" fillId="0" borderId="0" xfId="0" applyFont="1" applyBorder="1" applyAlignment="1">
      <alignment vertical="top"/>
    </xf>
    <xf numFmtId="0" fontId="3" fillId="0" borderId="0" xfId="0" applyFont="1" applyBorder="1" applyAlignment="1">
      <alignment horizontal="left" vertical="top"/>
    </xf>
    <xf numFmtId="0" fontId="3" fillId="0" borderId="0" xfId="0" applyNumberFormat="1" applyFont="1" applyBorder="1" applyAlignment="1">
      <alignment vertical="top"/>
    </xf>
    <xf numFmtId="0" fontId="3" fillId="3" borderId="0" xfId="0" applyFont="1" applyFill="1" applyAlignment="1">
      <alignment vertical="center"/>
    </xf>
    <xf numFmtId="0" fontId="2" fillId="3" borderId="0" xfId="0" applyFont="1" applyFill="1" applyAlignment="1">
      <alignment vertical="center"/>
    </xf>
    <xf numFmtId="0" fontId="2" fillId="3" borderId="0" xfId="0" applyFont="1" applyFill="1" applyAlignment="1">
      <alignment vertical="center" wrapText="1"/>
    </xf>
    <xf numFmtId="0" fontId="3" fillId="3" borderId="0" xfId="0" applyFont="1" applyFill="1" applyBorder="1" applyAlignment="1">
      <alignment horizontal="left" vertical="top" wrapText="1"/>
    </xf>
    <xf numFmtId="0" fontId="3" fillId="3" borderId="1" xfId="0" applyFont="1" applyFill="1" applyBorder="1" applyAlignment="1">
      <alignment horizontal="center" vertical="center"/>
    </xf>
    <xf numFmtId="0" fontId="2" fillId="3" borderId="0" xfId="0" applyFont="1" applyFill="1" applyAlignment="1">
      <alignment horizontal="left" vertical="center" wrapText="1"/>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0" fontId="3" fillId="3" borderId="2" xfId="0" applyFont="1" applyFill="1" applyBorder="1" applyAlignment="1">
      <alignment vertical="center"/>
    </xf>
    <xf numFmtId="0" fontId="2" fillId="3" borderId="0" xfId="0" applyFont="1" applyFill="1" applyBorder="1" applyAlignment="1">
      <alignment horizontal="left" vertical="center" wrapText="1"/>
    </xf>
    <xf numFmtId="0" fontId="2" fillId="3" borderId="0" xfId="0" applyFont="1" applyFill="1" applyBorder="1" applyAlignment="1">
      <alignment horizontal="left" vertical="center"/>
    </xf>
    <xf numFmtId="0" fontId="9" fillId="3" borderId="0" xfId="0" applyFont="1" applyFill="1" applyAlignment="1">
      <alignment horizontal="left" vertical="center"/>
    </xf>
    <xf numFmtId="0" fontId="2" fillId="3" borderId="1" xfId="0" applyFont="1" applyFill="1" applyBorder="1"/>
    <xf numFmtId="0" fontId="3" fillId="3" borderId="0" xfId="0" applyFont="1" applyFill="1" applyBorder="1" applyAlignment="1">
      <alignment horizontal="center" vertical="center"/>
    </xf>
    <xf numFmtId="0" fontId="3" fillId="3" borderId="0" xfId="0" applyFont="1" applyFill="1" applyBorder="1" applyAlignment="1">
      <alignment vertical="center"/>
    </xf>
    <xf numFmtId="0" fontId="3" fillId="3" borderId="0" xfId="0" applyFont="1" applyFill="1" applyBorder="1" applyAlignment="1">
      <alignment horizontal="left" vertical="center"/>
    </xf>
    <xf numFmtId="0" fontId="3" fillId="2" borderId="1" xfId="0" applyFont="1" applyFill="1" applyBorder="1" applyAlignment="1">
      <alignment horizontal="center" vertical="center" wrapText="1"/>
    </xf>
    <xf numFmtId="0" fontId="2" fillId="0" borderId="1" xfId="0" applyFont="1" applyBorder="1" applyAlignment="1">
      <alignment horizontal="center"/>
    </xf>
    <xf numFmtId="0" fontId="2" fillId="0" borderId="1" xfId="0" applyNumberFormat="1" applyFont="1" applyBorder="1"/>
    <xf numFmtId="0" fontId="3" fillId="2" borderId="1" xfId="0" applyFont="1" applyFill="1" applyBorder="1" applyAlignment="1">
      <alignment vertical="center" wrapText="1"/>
    </xf>
    <xf numFmtId="9" fontId="3" fillId="2" borderId="1" xfId="1" applyFont="1" applyFill="1" applyBorder="1" applyAlignment="1">
      <alignment horizontal="center" vertical="center" wrapText="1"/>
    </xf>
    <xf numFmtId="0" fontId="2" fillId="0" borderId="0" xfId="0" applyFont="1" applyBorder="1" applyAlignment="1">
      <alignment wrapText="1"/>
    </xf>
    <xf numFmtId="0" fontId="2" fillId="0" borderId="0" xfId="0" applyFont="1" applyBorder="1"/>
    <xf numFmtId="0" fontId="2" fillId="0" borderId="1" xfId="0" applyFont="1" applyFill="1" applyBorder="1"/>
    <xf numFmtId="0" fontId="3" fillId="0" borderId="2" xfId="0" applyFont="1" applyBorder="1"/>
    <xf numFmtId="0" fontId="2" fillId="0" borderId="2" xfId="0" applyFont="1" applyBorder="1"/>
    <xf numFmtId="0" fontId="3" fillId="0" borderId="1" xfId="0" applyFont="1" applyBorder="1" applyAlignment="1">
      <alignment vertical="center"/>
    </xf>
    <xf numFmtId="0" fontId="3" fillId="0" borderId="1" xfId="0" applyFont="1" applyBorder="1" applyAlignment="1">
      <alignment vertical="center" wrapText="1"/>
    </xf>
    <xf numFmtId="0" fontId="3" fillId="0" borderId="0" xfId="0" applyFont="1" applyAlignment="1">
      <alignment vertical="center"/>
    </xf>
    <xf numFmtId="0" fontId="11" fillId="4" borderId="1" xfId="20" applyFont="1" applyBorder="1" applyAlignment="1">
      <alignment vertical="center"/>
    </xf>
    <xf numFmtId="165" fontId="11" fillId="4" borderId="1" xfId="20" applyNumberFormat="1" applyFont="1" applyBorder="1" applyAlignment="1">
      <alignment vertical="center" wrapText="1"/>
    </xf>
    <xf numFmtId="0"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0" xfId="0" applyFont="1" applyAlignment="1">
      <alignment vertical="center"/>
    </xf>
    <xf numFmtId="0" fontId="2" fillId="5" borderId="1" xfId="0" applyFont="1" applyFill="1" applyBorder="1" applyAlignment="1">
      <alignment horizontal="center" vertical="center"/>
    </xf>
    <xf numFmtId="0" fontId="2" fillId="5" borderId="1" xfId="0" applyNumberFormat="1" applyFont="1" applyFill="1" applyBorder="1" applyAlignment="1">
      <alignment horizontal="center" vertical="center"/>
    </xf>
    <xf numFmtId="0" fontId="2" fillId="5" borderId="1" xfId="0" applyFont="1" applyFill="1" applyBorder="1" applyAlignment="1">
      <alignment horizontal="left" vertical="center"/>
    </xf>
    <xf numFmtId="0" fontId="2" fillId="5"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2" fillId="0" borderId="0" xfId="0" applyFont="1" applyFill="1" applyAlignment="1">
      <alignment vertical="center"/>
    </xf>
    <xf numFmtId="0" fontId="3" fillId="0" borderId="2" xfId="0" applyFont="1" applyBorder="1" applyAlignment="1">
      <alignment horizontal="left" vertical="center"/>
    </xf>
    <xf numFmtId="0" fontId="3" fillId="0" borderId="2" xfId="0" applyNumberFormat="1" applyFont="1" applyBorder="1" applyAlignment="1">
      <alignment horizontal="center" vertical="center"/>
    </xf>
    <xf numFmtId="0" fontId="3" fillId="3" borderId="0" xfId="2" applyFont="1" applyFill="1" applyAlignment="1">
      <alignment horizont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2" fillId="3" borderId="0" xfId="0" applyFont="1" applyFill="1" applyAlignment="1">
      <alignment horizontal="left" vertical="center" wrapText="1"/>
    </xf>
    <xf numFmtId="0" fontId="3" fillId="3" borderId="0" xfId="0" applyFont="1" applyFill="1" applyBorder="1" applyAlignment="1">
      <alignment horizontal="left" vertical="top" wrapText="1"/>
    </xf>
    <xf numFmtId="0" fontId="2" fillId="3" borderId="0" xfId="0" applyFont="1" applyFill="1" applyBorder="1" applyAlignment="1">
      <alignment horizontal="left" vertical="center" wrapText="1"/>
    </xf>
  </cellXfs>
  <cellStyles count="21">
    <cellStyle name="Bad" xfId="20" builtinId="27"/>
    <cellStyle name="Comma 2" xfId="3"/>
    <cellStyle name="Comma 2 2" xfId="4"/>
    <cellStyle name="Comma 2 3" xfId="5"/>
    <cellStyle name="Comma 3" xfId="6"/>
    <cellStyle name="Comma 4" xfId="7"/>
    <cellStyle name="Normal" xfId="0" builtinId="0"/>
    <cellStyle name="Normal 2" xfId="2"/>
    <cellStyle name="Normal 2 2" xfId="8"/>
    <cellStyle name="Normal 3" xfId="9"/>
    <cellStyle name="Normal 3 2" xfId="10"/>
    <cellStyle name="Normal 4" xfId="11"/>
    <cellStyle name="Normal 5" xfId="12"/>
    <cellStyle name="Normal 6" xfId="13"/>
    <cellStyle name="Normal 7" xfId="14"/>
    <cellStyle name="Percent" xfId="1" builtinId="5"/>
    <cellStyle name="Title 2" xfId="15"/>
    <cellStyle name="Title 3" xfId="16"/>
    <cellStyle name="Title 4" xfId="17"/>
    <cellStyle name="Title 5" xfId="18"/>
    <cellStyle name="Title 6"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ackage" Target="../embeddings/Microsoft_Office_Excel_Worksheet1.xlsx"/><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ackage" Target="../embeddings/Microsoft_Office_Excel_Worksheet2.xlsx"/><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L445"/>
  <sheetViews>
    <sheetView zoomScale="85" zoomScaleNormal="85" workbookViewId="0">
      <pane xSplit="5" ySplit="1" topLeftCell="F2" activePane="bottomRight" state="frozen"/>
      <selection pane="topRight" activeCell="F1" sqref="F1"/>
      <selection pane="bottomLeft" activeCell="A2" sqref="A2"/>
      <selection pane="bottomRight" activeCell="F2" sqref="F2"/>
    </sheetView>
  </sheetViews>
  <sheetFormatPr defaultRowHeight="16.5"/>
  <cols>
    <col min="1" max="1" width="5.140625" style="55" customWidth="1"/>
    <col min="2" max="2" width="6.85546875" style="55" customWidth="1"/>
    <col min="3" max="3" width="18.140625" style="55" customWidth="1"/>
    <col min="4" max="4" width="8.28515625" style="55" customWidth="1"/>
    <col min="5" max="5" width="29.140625" style="55" customWidth="1"/>
    <col min="6" max="6" width="21.85546875" style="55" customWidth="1"/>
    <col min="7" max="7" width="15.7109375" style="55" customWidth="1"/>
    <col min="8" max="8" width="11.85546875" style="55" customWidth="1"/>
    <col min="9" max="9" width="12" style="55" customWidth="1"/>
    <col min="10" max="10" width="11.42578125" style="55" customWidth="1"/>
    <col min="11" max="11" width="16.140625" style="55" customWidth="1"/>
    <col min="12" max="12" width="15.7109375" style="55" customWidth="1"/>
    <col min="13" max="16384" width="9.140625" style="55"/>
  </cols>
  <sheetData>
    <row r="1" spans="1:12" s="54" customFormat="1" ht="82.5">
      <c r="A1" s="49" t="s">
        <v>541</v>
      </c>
      <c r="B1" s="49" t="s">
        <v>540</v>
      </c>
      <c r="C1" s="49" t="s">
        <v>542</v>
      </c>
      <c r="D1" s="49" t="s">
        <v>543</v>
      </c>
      <c r="E1" s="49" t="s">
        <v>544</v>
      </c>
      <c r="F1" s="53" t="s">
        <v>545</v>
      </c>
      <c r="G1" s="52" t="s">
        <v>546</v>
      </c>
      <c r="H1" s="49" t="s">
        <v>547</v>
      </c>
      <c r="I1" s="49" t="s">
        <v>548</v>
      </c>
      <c r="J1" s="49" t="s">
        <v>549</v>
      </c>
      <c r="K1" s="49" t="s">
        <v>550</v>
      </c>
      <c r="L1" s="49" t="s">
        <v>551</v>
      </c>
    </row>
    <row r="2" spans="1:12">
      <c r="A2" s="50">
        <v>1</v>
      </c>
      <c r="B2" s="28" t="s">
        <v>0</v>
      </c>
      <c r="C2" s="51" t="s">
        <v>610</v>
      </c>
      <c r="D2" s="28" t="s">
        <v>1</v>
      </c>
      <c r="E2" s="51" t="s">
        <v>611</v>
      </c>
      <c r="F2" s="28">
        <v>0</v>
      </c>
      <c r="G2" s="28">
        <v>3</v>
      </c>
      <c r="H2" s="28">
        <v>0</v>
      </c>
      <c r="I2" s="28">
        <v>0</v>
      </c>
      <c r="J2" s="28">
        <v>0</v>
      </c>
      <c r="K2" s="28">
        <v>0</v>
      </c>
      <c r="L2" s="28">
        <v>2</v>
      </c>
    </row>
    <row r="3" spans="1:12">
      <c r="A3" s="50">
        <v>2</v>
      </c>
      <c r="B3" s="28" t="s">
        <v>0</v>
      </c>
      <c r="C3" s="51" t="s">
        <v>610</v>
      </c>
      <c r="D3" s="28" t="s">
        <v>2</v>
      </c>
      <c r="E3" s="51" t="s">
        <v>612</v>
      </c>
      <c r="F3" s="28">
        <v>0</v>
      </c>
      <c r="G3" s="28">
        <v>31</v>
      </c>
      <c r="H3" s="28">
        <v>0</v>
      </c>
      <c r="I3" s="28">
        <v>0</v>
      </c>
      <c r="J3" s="28">
        <v>3</v>
      </c>
      <c r="K3" s="28">
        <v>13</v>
      </c>
      <c r="L3" s="28">
        <v>47</v>
      </c>
    </row>
    <row r="4" spans="1:12">
      <c r="A4" s="50">
        <v>3</v>
      </c>
      <c r="B4" s="28" t="s">
        <v>0</v>
      </c>
      <c r="C4" s="51" t="s">
        <v>610</v>
      </c>
      <c r="D4" s="28" t="s">
        <v>3</v>
      </c>
      <c r="E4" s="51" t="s">
        <v>613</v>
      </c>
      <c r="F4" s="28">
        <v>0</v>
      </c>
      <c r="G4" s="28">
        <v>1</v>
      </c>
      <c r="H4" s="28">
        <v>0</v>
      </c>
      <c r="I4" s="28">
        <v>0</v>
      </c>
      <c r="J4" s="28">
        <v>1</v>
      </c>
      <c r="K4" s="28">
        <v>0</v>
      </c>
      <c r="L4" s="28">
        <v>2</v>
      </c>
    </row>
    <row r="5" spans="1:12">
      <c r="A5" s="50">
        <v>4</v>
      </c>
      <c r="B5" s="28" t="s">
        <v>0</v>
      </c>
      <c r="C5" s="51" t="s">
        <v>610</v>
      </c>
      <c r="D5" s="28" t="s">
        <v>4</v>
      </c>
      <c r="E5" s="51" t="s">
        <v>614</v>
      </c>
      <c r="F5" s="28">
        <v>0</v>
      </c>
      <c r="G5" s="28">
        <v>2</v>
      </c>
      <c r="H5" s="28">
        <v>0</v>
      </c>
      <c r="I5" s="28">
        <v>0</v>
      </c>
      <c r="J5" s="28">
        <v>0</v>
      </c>
      <c r="K5" s="28">
        <v>0</v>
      </c>
      <c r="L5" s="28">
        <v>7</v>
      </c>
    </row>
    <row r="6" spans="1:12">
      <c r="A6" s="50">
        <v>5</v>
      </c>
      <c r="B6" s="28" t="s">
        <v>0</v>
      </c>
      <c r="C6" s="51" t="s">
        <v>610</v>
      </c>
      <c r="D6" s="28" t="s">
        <v>5</v>
      </c>
      <c r="E6" s="51" t="s">
        <v>615</v>
      </c>
      <c r="F6" s="28">
        <v>0</v>
      </c>
      <c r="G6" s="28">
        <v>7</v>
      </c>
      <c r="H6" s="28">
        <v>0</v>
      </c>
      <c r="I6" s="28">
        <v>0</v>
      </c>
      <c r="J6" s="28">
        <v>0</v>
      </c>
      <c r="K6" s="28">
        <v>0</v>
      </c>
      <c r="L6" s="28">
        <v>4</v>
      </c>
    </row>
    <row r="7" spans="1:12">
      <c r="A7" s="50">
        <v>6</v>
      </c>
      <c r="B7" s="28" t="s">
        <v>0</v>
      </c>
      <c r="C7" s="51" t="s">
        <v>610</v>
      </c>
      <c r="D7" s="28" t="s">
        <v>6</v>
      </c>
      <c r="E7" s="51" t="s">
        <v>616</v>
      </c>
      <c r="F7" s="28">
        <v>0</v>
      </c>
      <c r="G7" s="28">
        <v>0</v>
      </c>
      <c r="H7" s="28">
        <v>0</v>
      </c>
      <c r="I7" s="28">
        <v>0</v>
      </c>
      <c r="J7" s="28">
        <v>0</v>
      </c>
      <c r="K7" s="28">
        <v>0</v>
      </c>
      <c r="L7" s="28">
        <v>0</v>
      </c>
    </row>
    <row r="8" spans="1:12">
      <c r="A8" s="50">
        <v>7</v>
      </c>
      <c r="B8" s="28" t="s">
        <v>0</v>
      </c>
      <c r="C8" s="51" t="s">
        <v>610</v>
      </c>
      <c r="D8" s="28" t="s">
        <v>7</v>
      </c>
      <c r="E8" s="51" t="s">
        <v>617</v>
      </c>
      <c r="F8" s="28">
        <v>0</v>
      </c>
      <c r="G8" s="28">
        <v>0</v>
      </c>
      <c r="H8" s="28">
        <v>0</v>
      </c>
      <c r="I8" s="28">
        <v>0</v>
      </c>
      <c r="J8" s="28">
        <v>0</v>
      </c>
      <c r="K8" s="28">
        <v>0</v>
      </c>
      <c r="L8" s="28">
        <v>0</v>
      </c>
    </row>
    <row r="9" spans="1:12">
      <c r="A9" s="50">
        <v>8</v>
      </c>
      <c r="B9" s="28" t="s">
        <v>0</v>
      </c>
      <c r="C9" s="51" t="s">
        <v>610</v>
      </c>
      <c r="D9" s="28" t="s">
        <v>8</v>
      </c>
      <c r="E9" s="51" t="s">
        <v>618</v>
      </c>
      <c r="F9" s="28">
        <v>0</v>
      </c>
      <c r="G9" s="28">
        <v>0</v>
      </c>
      <c r="H9" s="28">
        <v>0</v>
      </c>
      <c r="I9" s="28">
        <v>0</v>
      </c>
      <c r="J9" s="28">
        <v>0</v>
      </c>
      <c r="K9" s="28">
        <v>0</v>
      </c>
      <c r="L9" s="28">
        <v>0</v>
      </c>
    </row>
    <row r="10" spans="1:12">
      <c r="A10" s="50">
        <v>9</v>
      </c>
      <c r="B10" s="28" t="s">
        <v>0</v>
      </c>
      <c r="C10" s="51" t="s">
        <v>610</v>
      </c>
      <c r="D10" s="28" t="s">
        <v>9</v>
      </c>
      <c r="E10" s="51" t="s">
        <v>619</v>
      </c>
      <c r="F10" s="28">
        <v>0</v>
      </c>
      <c r="G10" s="28">
        <v>0</v>
      </c>
      <c r="H10" s="28">
        <v>0</v>
      </c>
      <c r="I10" s="28">
        <v>0</v>
      </c>
      <c r="J10" s="28">
        <v>0</v>
      </c>
      <c r="K10" s="28">
        <v>0</v>
      </c>
      <c r="L10" s="28">
        <v>2</v>
      </c>
    </row>
    <row r="11" spans="1:12">
      <c r="A11" s="50">
        <v>10</v>
      </c>
      <c r="B11" s="28" t="s">
        <v>0</v>
      </c>
      <c r="C11" s="51" t="s">
        <v>610</v>
      </c>
      <c r="D11" s="28" t="s">
        <v>10</v>
      </c>
      <c r="E11" s="51" t="s">
        <v>620</v>
      </c>
      <c r="F11" s="28">
        <v>0</v>
      </c>
      <c r="G11" s="28">
        <v>0</v>
      </c>
      <c r="H11" s="28">
        <v>0</v>
      </c>
      <c r="I11" s="28">
        <v>0</v>
      </c>
      <c r="J11" s="28">
        <v>0</v>
      </c>
      <c r="K11" s="28">
        <v>0</v>
      </c>
      <c r="L11" s="28">
        <v>1</v>
      </c>
    </row>
    <row r="12" spans="1:12">
      <c r="A12" s="50">
        <v>11</v>
      </c>
      <c r="B12" s="28" t="s">
        <v>0</v>
      </c>
      <c r="C12" s="51" t="s">
        <v>610</v>
      </c>
      <c r="D12" s="28" t="s">
        <v>567</v>
      </c>
      <c r="E12" s="51" t="s">
        <v>1122</v>
      </c>
      <c r="F12" s="28">
        <v>0</v>
      </c>
      <c r="G12" s="28">
        <v>0</v>
      </c>
      <c r="H12" s="28">
        <v>0</v>
      </c>
      <c r="I12" s="28">
        <v>0</v>
      </c>
      <c r="J12" s="28">
        <v>0</v>
      </c>
      <c r="K12" s="28">
        <v>0</v>
      </c>
      <c r="L12" s="28">
        <v>0</v>
      </c>
    </row>
    <row r="13" spans="1:12">
      <c r="A13" s="50">
        <v>12</v>
      </c>
      <c r="B13" s="28" t="s">
        <v>11</v>
      </c>
      <c r="C13" s="51" t="s">
        <v>621</v>
      </c>
      <c r="D13" s="28" t="s">
        <v>12</v>
      </c>
      <c r="E13" s="51" t="s">
        <v>622</v>
      </c>
      <c r="F13" s="28">
        <v>0</v>
      </c>
      <c r="G13" s="28">
        <v>1539</v>
      </c>
      <c r="H13" s="28">
        <v>0</v>
      </c>
      <c r="I13" s="28">
        <v>0</v>
      </c>
      <c r="J13" s="28">
        <v>0</v>
      </c>
      <c r="K13" s="28">
        <v>952</v>
      </c>
      <c r="L13" s="28">
        <v>2882</v>
      </c>
    </row>
    <row r="14" spans="1:12">
      <c r="A14" s="50">
        <v>13</v>
      </c>
      <c r="B14" s="28" t="s">
        <v>11</v>
      </c>
      <c r="C14" s="51" t="s">
        <v>621</v>
      </c>
      <c r="D14" s="28" t="s">
        <v>13</v>
      </c>
      <c r="E14" s="51" t="s">
        <v>623</v>
      </c>
      <c r="F14" s="28">
        <v>0</v>
      </c>
      <c r="G14" s="28">
        <v>16804</v>
      </c>
      <c r="H14" s="28">
        <v>0</v>
      </c>
      <c r="I14" s="28">
        <v>0</v>
      </c>
      <c r="J14" s="28">
        <v>0</v>
      </c>
      <c r="K14" s="28">
        <v>1919</v>
      </c>
      <c r="L14" s="28">
        <v>10107</v>
      </c>
    </row>
    <row r="15" spans="1:12">
      <c r="A15" s="50">
        <v>14</v>
      </c>
      <c r="B15" s="28" t="s">
        <v>14</v>
      </c>
      <c r="C15" s="51" t="s">
        <v>624</v>
      </c>
      <c r="D15" s="28" t="s">
        <v>15</v>
      </c>
      <c r="E15" s="51" t="s">
        <v>625</v>
      </c>
      <c r="F15" s="28">
        <v>0</v>
      </c>
      <c r="G15" s="28">
        <v>429</v>
      </c>
      <c r="H15" s="28">
        <v>0</v>
      </c>
      <c r="I15" s="28">
        <v>0</v>
      </c>
      <c r="J15" s="28">
        <v>0</v>
      </c>
      <c r="K15" s="28">
        <v>4</v>
      </c>
      <c r="L15" s="28">
        <v>37</v>
      </c>
    </row>
    <row r="16" spans="1:12">
      <c r="A16" s="50">
        <v>15</v>
      </c>
      <c r="B16" s="28" t="s">
        <v>16</v>
      </c>
      <c r="C16" s="51" t="s">
        <v>626</v>
      </c>
      <c r="D16" s="28" t="s">
        <v>17</v>
      </c>
      <c r="E16" s="51" t="s">
        <v>627</v>
      </c>
      <c r="F16" s="28">
        <v>0</v>
      </c>
      <c r="G16" s="28">
        <v>8456</v>
      </c>
      <c r="H16" s="28">
        <v>0</v>
      </c>
      <c r="I16" s="28">
        <v>0</v>
      </c>
      <c r="J16" s="28">
        <v>0</v>
      </c>
      <c r="K16" s="28">
        <v>533</v>
      </c>
      <c r="L16" s="28">
        <v>1098</v>
      </c>
    </row>
    <row r="17" spans="1:12">
      <c r="A17" s="50">
        <v>16</v>
      </c>
      <c r="B17" s="28" t="s">
        <v>18</v>
      </c>
      <c r="C17" s="51" t="s">
        <v>628</v>
      </c>
      <c r="D17" s="28" t="s">
        <v>19</v>
      </c>
      <c r="E17" s="51" t="s">
        <v>629</v>
      </c>
      <c r="F17" s="28">
        <v>0</v>
      </c>
      <c r="G17" s="28">
        <v>1</v>
      </c>
      <c r="H17" s="28">
        <v>0</v>
      </c>
      <c r="I17" s="28">
        <v>0</v>
      </c>
      <c r="J17" s="28">
        <v>1</v>
      </c>
      <c r="K17" s="28">
        <v>0</v>
      </c>
      <c r="L17" s="28">
        <v>0</v>
      </c>
    </row>
    <row r="18" spans="1:12">
      <c r="A18" s="50">
        <v>17</v>
      </c>
      <c r="B18" s="28" t="s">
        <v>18</v>
      </c>
      <c r="C18" s="51" t="s">
        <v>628</v>
      </c>
      <c r="D18" s="28" t="s">
        <v>20</v>
      </c>
      <c r="E18" s="51" t="s">
        <v>630</v>
      </c>
      <c r="F18" s="28">
        <v>0</v>
      </c>
      <c r="G18" s="28">
        <v>13790</v>
      </c>
      <c r="H18" s="28">
        <v>0</v>
      </c>
      <c r="I18" s="28">
        <v>0</v>
      </c>
      <c r="J18" s="28">
        <v>0</v>
      </c>
      <c r="K18" s="28">
        <v>7295</v>
      </c>
      <c r="L18" s="28">
        <v>16840</v>
      </c>
    </row>
    <row r="19" spans="1:12">
      <c r="A19" s="50">
        <v>18</v>
      </c>
      <c r="B19" s="28" t="s">
        <v>18</v>
      </c>
      <c r="C19" s="51" t="s">
        <v>628</v>
      </c>
      <c r="D19" s="28" t="s">
        <v>568</v>
      </c>
      <c r="E19" s="51" t="s">
        <v>1123</v>
      </c>
      <c r="F19" s="28">
        <v>0</v>
      </c>
      <c r="G19" s="28">
        <v>0</v>
      </c>
      <c r="H19" s="28">
        <v>0</v>
      </c>
      <c r="I19" s="28">
        <v>0</v>
      </c>
      <c r="J19" s="28">
        <v>0</v>
      </c>
      <c r="K19" s="28">
        <v>0</v>
      </c>
      <c r="L19" s="28">
        <v>0</v>
      </c>
    </row>
    <row r="20" spans="1:12">
      <c r="A20" s="50">
        <v>19</v>
      </c>
      <c r="B20" s="28" t="s">
        <v>21</v>
      </c>
      <c r="C20" s="51" t="s">
        <v>631</v>
      </c>
      <c r="D20" s="28" t="s">
        <v>22</v>
      </c>
      <c r="E20" s="51" t="s">
        <v>632</v>
      </c>
      <c r="F20" s="28">
        <v>0</v>
      </c>
      <c r="G20" s="28">
        <v>4143</v>
      </c>
      <c r="H20" s="28">
        <v>0</v>
      </c>
      <c r="I20" s="28">
        <v>0</v>
      </c>
      <c r="J20" s="28">
        <v>0</v>
      </c>
      <c r="K20" s="28">
        <v>49</v>
      </c>
      <c r="L20" s="28">
        <v>142</v>
      </c>
    </row>
    <row r="21" spans="1:12">
      <c r="A21" s="50">
        <v>20</v>
      </c>
      <c r="B21" s="28" t="s">
        <v>23</v>
      </c>
      <c r="C21" s="51" t="s">
        <v>633</v>
      </c>
      <c r="D21" s="28" t="s">
        <v>24</v>
      </c>
      <c r="E21" s="51" t="s">
        <v>634</v>
      </c>
      <c r="F21" s="28">
        <v>0</v>
      </c>
      <c r="G21" s="28">
        <v>622</v>
      </c>
      <c r="H21" s="28">
        <v>0</v>
      </c>
      <c r="I21" s="28">
        <v>0</v>
      </c>
      <c r="J21" s="28">
        <v>0</v>
      </c>
      <c r="K21" s="28">
        <v>65</v>
      </c>
      <c r="L21" s="28">
        <v>242</v>
      </c>
    </row>
    <row r="22" spans="1:12">
      <c r="A22" s="50">
        <v>21</v>
      </c>
      <c r="B22" s="28" t="s">
        <v>23</v>
      </c>
      <c r="C22" s="51" t="s">
        <v>633</v>
      </c>
      <c r="D22" s="28" t="s">
        <v>25</v>
      </c>
      <c r="E22" s="51" t="s">
        <v>635</v>
      </c>
      <c r="F22" s="28">
        <v>0</v>
      </c>
      <c r="G22" s="28">
        <v>613</v>
      </c>
      <c r="H22" s="28">
        <v>0</v>
      </c>
      <c r="I22" s="28">
        <v>0</v>
      </c>
      <c r="J22" s="28">
        <v>0</v>
      </c>
      <c r="K22" s="28">
        <v>53</v>
      </c>
      <c r="L22" s="28">
        <v>193</v>
      </c>
    </row>
    <row r="23" spans="1:12">
      <c r="A23" s="50">
        <v>22</v>
      </c>
      <c r="B23" s="28" t="s">
        <v>23</v>
      </c>
      <c r="C23" s="51" t="s">
        <v>633</v>
      </c>
      <c r="D23" s="28" t="s">
        <v>26</v>
      </c>
      <c r="E23" s="51" t="s">
        <v>636</v>
      </c>
      <c r="F23" s="28">
        <v>0</v>
      </c>
      <c r="G23" s="28">
        <v>2438</v>
      </c>
      <c r="H23" s="28">
        <v>0</v>
      </c>
      <c r="I23" s="28">
        <v>0</v>
      </c>
      <c r="J23" s="28">
        <v>0</v>
      </c>
      <c r="K23" s="28">
        <v>73</v>
      </c>
      <c r="L23" s="28">
        <v>378</v>
      </c>
    </row>
    <row r="24" spans="1:12">
      <c r="A24" s="50">
        <v>23</v>
      </c>
      <c r="B24" s="28" t="s">
        <v>23</v>
      </c>
      <c r="C24" s="51" t="s">
        <v>633</v>
      </c>
      <c r="D24" s="28" t="s">
        <v>27</v>
      </c>
      <c r="E24" s="51" t="s">
        <v>637</v>
      </c>
      <c r="F24" s="28">
        <v>0</v>
      </c>
      <c r="G24" s="28">
        <v>318</v>
      </c>
      <c r="H24" s="28">
        <v>0</v>
      </c>
      <c r="I24" s="28">
        <v>0</v>
      </c>
      <c r="J24" s="28">
        <v>0</v>
      </c>
      <c r="K24" s="28">
        <v>83</v>
      </c>
      <c r="L24" s="28">
        <v>224</v>
      </c>
    </row>
    <row r="25" spans="1:12">
      <c r="A25" s="50">
        <v>24</v>
      </c>
      <c r="B25" s="28" t="s">
        <v>23</v>
      </c>
      <c r="C25" s="51" t="s">
        <v>633</v>
      </c>
      <c r="D25" s="28" t="s">
        <v>28</v>
      </c>
      <c r="E25" s="51" t="s">
        <v>638</v>
      </c>
      <c r="F25" s="28">
        <v>0</v>
      </c>
      <c r="G25" s="28">
        <v>1329</v>
      </c>
      <c r="H25" s="28">
        <v>0</v>
      </c>
      <c r="I25" s="28">
        <v>0</v>
      </c>
      <c r="J25" s="28">
        <v>10</v>
      </c>
      <c r="K25" s="28">
        <v>47</v>
      </c>
      <c r="L25" s="28">
        <v>269</v>
      </c>
    </row>
    <row r="26" spans="1:12">
      <c r="A26" s="50">
        <v>25</v>
      </c>
      <c r="B26" s="28" t="s">
        <v>23</v>
      </c>
      <c r="C26" s="51" t="s">
        <v>633</v>
      </c>
      <c r="D26" s="28" t="s">
        <v>29</v>
      </c>
      <c r="E26" s="51" t="s">
        <v>639</v>
      </c>
      <c r="F26" s="28">
        <v>0</v>
      </c>
      <c r="G26" s="28">
        <v>619</v>
      </c>
      <c r="H26" s="28">
        <v>0</v>
      </c>
      <c r="I26" s="28">
        <v>0</v>
      </c>
      <c r="J26" s="28">
        <v>0</v>
      </c>
      <c r="K26" s="28">
        <v>7</v>
      </c>
      <c r="L26" s="28">
        <v>100</v>
      </c>
    </row>
    <row r="27" spans="1:12">
      <c r="A27" s="50">
        <v>26</v>
      </c>
      <c r="B27" s="28" t="s">
        <v>23</v>
      </c>
      <c r="C27" s="51" t="s">
        <v>633</v>
      </c>
      <c r="D27" s="28" t="s">
        <v>30</v>
      </c>
      <c r="E27" s="51" t="s">
        <v>640</v>
      </c>
      <c r="F27" s="28">
        <v>0</v>
      </c>
      <c r="G27" s="28">
        <v>984</v>
      </c>
      <c r="H27" s="28">
        <v>0</v>
      </c>
      <c r="I27" s="28">
        <v>0</v>
      </c>
      <c r="J27" s="28">
        <v>0</v>
      </c>
      <c r="K27" s="28">
        <v>41</v>
      </c>
      <c r="L27" s="28">
        <v>205</v>
      </c>
    </row>
    <row r="28" spans="1:12">
      <c r="A28" s="50">
        <v>27</v>
      </c>
      <c r="B28" s="28" t="s">
        <v>23</v>
      </c>
      <c r="C28" s="51" t="s">
        <v>633</v>
      </c>
      <c r="D28" s="28" t="s">
        <v>31</v>
      </c>
      <c r="E28" s="51" t="s">
        <v>641</v>
      </c>
      <c r="F28" s="28">
        <v>0</v>
      </c>
      <c r="G28" s="28">
        <v>546</v>
      </c>
      <c r="H28" s="28">
        <v>0</v>
      </c>
      <c r="I28" s="28">
        <v>0</v>
      </c>
      <c r="J28" s="28">
        <v>0</v>
      </c>
      <c r="K28" s="28">
        <v>68</v>
      </c>
      <c r="L28" s="28">
        <v>271</v>
      </c>
    </row>
    <row r="29" spans="1:12">
      <c r="A29" s="50">
        <v>28</v>
      </c>
      <c r="B29" s="28" t="s">
        <v>23</v>
      </c>
      <c r="C29" s="51" t="s">
        <v>633</v>
      </c>
      <c r="D29" s="28" t="s">
        <v>32</v>
      </c>
      <c r="E29" s="51" t="s">
        <v>642</v>
      </c>
      <c r="F29" s="28">
        <v>0</v>
      </c>
      <c r="G29" s="28">
        <v>456</v>
      </c>
      <c r="H29" s="28">
        <v>0</v>
      </c>
      <c r="I29" s="28">
        <v>0</v>
      </c>
      <c r="J29" s="28">
        <v>0</v>
      </c>
      <c r="K29" s="28">
        <v>216</v>
      </c>
      <c r="L29" s="28">
        <v>526</v>
      </c>
    </row>
    <row r="30" spans="1:12">
      <c r="A30" s="50">
        <v>29</v>
      </c>
      <c r="B30" s="28" t="s">
        <v>23</v>
      </c>
      <c r="C30" s="51" t="s">
        <v>633</v>
      </c>
      <c r="D30" s="28" t="s">
        <v>33</v>
      </c>
      <c r="E30" s="51" t="s">
        <v>643</v>
      </c>
      <c r="F30" s="28">
        <v>0</v>
      </c>
      <c r="G30" s="28">
        <v>780</v>
      </c>
      <c r="H30" s="28">
        <v>0</v>
      </c>
      <c r="I30" s="28">
        <v>0</v>
      </c>
      <c r="J30" s="28">
        <v>0</v>
      </c>
      <c r="K30" s="28">
        <v>237</v>
      </c>
      <c r="L30" s="28">
        <v>597</v>
      </c>
    </row>
    <row r="31" spans="1:12">
      <c r="A31" s="50">
        <v>30</v>
      </c>
      <c r="B31" s="28" t="s">
        <v>23</v>
      </c>
      <c r="C31" s="51" t="s">
        <v>633</v>
      </c>
      <c r="D31" s="28" t="s">
        <v>34</v>
      </c>
      <c r="E31" s="51" t="s">
        <v>644</v>
      </c>
      <c r="F31" s="28">
        <v>0</v>
      </c>
      <c r="G31" s="28">
        <v>404</v>
      </c>
      <c r="H31" s="28">
        <v>0</v>
      </c>
      <c r="I31" s="28">
        <v>0</v>
      </c>
      <c r="J31" s="28">
        <v>0</v>
      </c>
      <c r="K31" s="28">
        <v>122</v>
      </c>
      <c r="L31" s="28">
        <v>336</v>
      </c>
    </row>
    <row r="32" spans="1:12">
      <c r="A32" s="50">
        <v>31</v>
      </c>
      <c r="B32" s="28" t="s">
        <v>23</v>
      </c>
      <c r="C32" s="51" t="s">
        <v>633</v>
      </c>
      <c r="D32" s="28" t="s">
        <v>35</v>
      </c>
      <c r="E32" s="51" t="s">
        <v>645</v>
      </c>
      <c r="F32" s="28">
        <v>0</v>
      </c>
      <c r="G32" s="28">
        <v>734</v>
      </c>
      <c r="H32" s="28">
        <v>0</v>
      </c>
      <c r="I32" s="28">
        <v>0</v>
      </c>
      <c r="J32" s="28">
        <v>0</v>
      </c>
      <c r="K32" s="28">
        <v>47</v>
      </c>
      <c r="L32" s="28">
        <v>199</v>
      </c>
    </row>
    <row r="33" spans="1:12">
      <c r="A33" s="50">
        <v>32</v>
      </c>
      <c r="B33" s="28" t="s">
        <v>23</v>
      </c>
      <c r="C33" s="51" t="s">
        <v>633</v>
      </c>
      <c r="D33" s="28" t="s">
        <v>36</v>
      </c>
      <c r="E33" s="51" t="s">
        <v>646</v>
      </c>
      <c r="F33" s="28">
        <v>0</v>
      </c>
      <c r="G33" s="28">
        <v>1482</v>
      </c>
      <c r="H33" s="28">
        <v>0</v>
      </c>
      <c r="I33" s="28">
        <v>0</v>
      </c>
      <c r="J33" s="28">
        <v>0</v>
      </c>
      <c r="K33" s="28">
        <v>95</v>
      </c>
      <c r="L33" s="28">
        <v>248</v>
      </c>
    </row>
    <row r="34" spans="1:12">
      <c r="A34" s="50">
        <v>33</v>
      </c>
      <c r="B34" s="28" t="s">
        <v>23</v>
      </c>
      <c r="C34" s="51" t="s">
        <v>633</v>
      </c>
      <c r="D34" s="28" t="s">
        <v>37</v>
      </c>
      <c r="E34" s="51" t="s">
        <v>647</v>
      </c>
      <c r="F34" s="28">
        <v>0</v>
      </c>
      <c r="G34" s="28">
        <v>2440</v>
      </c>
      <c r="H34" s="28">
        <v>0</v>
      </c>
      <c r="I34" s="28">
        <v>0</v>
      </c>
      <c r="J34" s="28">
        <v>0</v>
      </c>
      <c r="K34" s="28">
        <v>80</v>
      </c>
      <c r="L34" s="28">
        <v>312</v>
      </c>
    </row>
    <row r="35" spans="1:12">
      <c r="A35" s="50">
        <v>34</v>
      </c>
      <c r="B35" s="28" t="s">
        <v>23</v>
      </c>
      <c r="C35" s="51" t="s">
        <v>633</v>
      </c>
      <c r="D35" s="28" t="s">
        <v>38</v>
      </c>
      <c r="E35" s="51" t="s">
        <v>648</v>
      </c>
      <c r="F35" s="28">
        <v>0</v>
      </c>
      <c r="G35" s="28">
        <v>163</v>
      </c>
      <c r="H35" s="28">
        <v>0</v>
      </c>
      <c r="I35" s="28">
        <v>0</v>
      </c>
      <c r="J35" s="28">
        <v>0</v>
      </c>
      <c r="K35" s="28">
        <v>56</v>
      </c>
      <c r="L35" s="28">
        <v>76</v>
      </c>
    </row>
    <row r="36" spans="1:12">
      <c r="A36" s="50">
        <v>35</v>
      </c>
      <c r="B36" s="28" t="s">
        <v>23</v>
      </c>
      <c r="C36" s="51" t="s">
        <v>633</v>
      </c>
      <c r="D36" s="28" t="s">
        <v>39</v>
      </c>
      <c r="E36" s="51" t="s">
        <v>649</v>
      </c>
      <c r="F36" s="28">
        <v>0</v>
      </c>
      <c r="G36" s="28">
        <v>889</v>
      </c>
      <c r="H36" s="28">
        <v>0</v>
      </c>
      <c r="I36" s="28">
        <v>0</v>
      </c>
      <c r="J36" s="28">
        <v>0</v>
      </c>
      <c r="K36" s="28">
        <v>102</v>
      </c>
      <c r="L36" s="28">
        <v>328</v>
      </c>
    </row>
    <row r="37" spans="1:12">
      <c r="A37" s="50">
        <v>36</v>
      </c>
      <c r="B37" s="28" t="s">
        <v>23</v>
      </c>
      <c r="C37" s="51" t="s">
        <v>633</v>
      </c>
      <c r="D37" s="28" t="s">
        <v>40</v>
      </c>
      <c r="E37" s="51" t="s">
        <v>650</v>
      </c>
      <c r="F37" s="28">
        <v>0</v>
      </c>
      <c r="G37" s="28">
        <v>231</v>
      </c>
      <c r="H37" s="28">
        <v>0</v>
      </c>
      <c r="I37" s="28">
        <v>0</v>
      </c>
      <c r="J37" s="28">
        <v>0</v>
      </c>
      <c r="K37" s="28">
        <v>39</v>
      </c>
      <c r="L37" s="28">
        <v>131</v>
      </c>
    </row>
    <row r="38" spans="1:12">
      <c r="A38" s="50">
        <v>37</v>
      </c>
      <c r="B38" s="28" t="s">
        <v>23</v>
      </c>
      <c r="C38" s="51" t="s">
        <v>633</v>
      </c>
      <c r="D38" s="28" t="s">
        <v>41</v>
      </c>
      <c r="E38" s="51" t="s">
        <v>651</v>
      </c>
      <c r="F38" s="28">
        <v>0</v>
      </c>
      <c r="G38" s="28">
        <v>1556</v>
      </c>
      <c r="H38" s="28">
        <v>0</v>
      </c>
      <c r="I38" s="28">
        <v>0</v>
      </c>
      <c r="J38" s="28">
        <v>0</v>
      </c>
      <c r="K38" s="28">
        <v>65</v>
      </c>
      <c r="L38" s="28">
        <v>360</v>
      </c>
    </row>
    <row r="39" spans="1:12">
      <c r="A39" s="50">
        <v>38</v>
      </c>
      <c r="B39" s="28" t="s">
        <v>23</v>
      </c>
      <c r="C39" s="51" t="s">
        <v>633</v>
      </c>
      <c r="D39" s="28" t="s">
        <v>42</v>
      </c>
      <c r="E39" s="51" t="s">
        <v>652</v>
      </c>
      <c r="F39" s="28">
        <v>0</v>
      </c>
      <c r="G39" s="28">
        <v>387</v>
      </c>
      <c r="H39" s="28">
        <v>0</v>
      </c>
      <c r="I39" s="28">
        <v>0</v>
      </c>
      <c r="J39" s="28">
        <v>0</v>
      </c>
      <c r="K39" s="28">
        <v>15</v>
      </c>
      <c r="L39" s="28">
        <v>62</v>
      </c>
    </row>
    <row r="40" spans="1:12">
      <c r="A40" s="50">
        <v>39</v>
      </c>
      <c r="B40" s="28" t="s">
        <v>23</v>
      </c>
      <c r="C40" s="51" t="s">
        <v>633</v>
      </c>
      <c r="D40" s="28" t="s">
        <v>43</v>
      </c>
      <c r="E40" s="51" t="s">
        <v>653</v>
      </c>
      <c r="F40" s="28">
        <v>0</v>
      </c>
      <c r="G40" s="28">
        <v>792</v>
      </c>
      <c r="H40" s="28">
        <v>0</v>
      </c>
      <c r="I40" s="28">
        <v>0</v>
      </c>
      <c r="J40" s="28">
        <v>0</v>
      </c>
      <c r="K40" s="28">
        <v>114</v>
      </c>
      <c r="L40" s="28">
        <v>326</v>
      </c>
    </row>
    <row r="41" spans="1:12">
      <c r="A41" s="50">
        <v>40</v>
      </c>
      <c r="B41" s="28" t="s">
        <v>23</v>
      </c>
      <c r="C41" s="51" t="s">
        <v>633</v>
      </c>
      <c r="D41" s="28" t="s">
        <v>44</v>
      </c>
      <c r="E41" s="51" t="s">
        <v>654</v>
      </c>
      <c r="F41" s="28">
        <v>0</v>
      </c>
      <c r="G41" s="28">
        <v>532</v>
      </c>
      <c r="H41" s="28">
        <v>0</v>
      </c>
      <c r="I41" s="28">
        <v>0</v>
      </c>
      <c r="J41" s="28">
        <v>0</v>
      </c>
      <c r="K41" s="28">
        <v>120</v>
      </c>
      <c r="L41" s="28">
        <v>246</v>
      </c>
    </row>
    <row r="42" spans="1:12">
      <c r="A42" s="50">
        <v>41</v>
      </c>
      <c r="B42" s="28" t="s">
        <v>45</v>
      </c>
      <c r="C42" s="51" t="s">
        <v>655</v>
      </c>
      <c r="D42" s="28" t="s">
        <v>46</v>
      </c>
      <c r="E42" s="51" t="s">
        <v>656</v>
      </c>
      <c r="F42" s="28">
        <v>0</v>
      </c>
      <c r="G42" s="28">
        <v>57570</v>
      </c>
      <c r="H42" s="28">
        <v>0</v>
      </c>
      <c r="I42" s="28">
        <v>0</v>
      </c>
      <c r="J42" s="28">
        <v>0</v>
      </c>
      <c r="K42" s="28">
        <v>1491</v>
      </c>
      <c r="L42" s="28">
        <v>10840</v>
      </c>
    </row>
    <row r="43" spans="1:12">
      <c r="A43" s="50">
        <v>42</v>
      </c>
      <c r="B43" s="28" t="s">
        <v>45</v>
      </c>
      <c r="C43" s="51" t="s">
        <v>655</v>
      </c>
      <c r="D43" s="28" t="s">
        <v>47</v>
      </c>
      <c r="E43" s="51" t="s">
        <v>657</v>
      </c>
      <c r="F43" s="28">
        <v>0</v>
      </c>
      <c r="G43" s="28">
        <v>799</v>
      </c>
      <c r="H43" s="28">
        <v>0</v>
      </c>
      <c r="I43" s="28">
        <v>0</v>
      </c>
      <c r="J43" s="28">
        <v>0</v>
      </c>
      <c r="K43" s="28">
        <v>17</v>
      </c>
      <c r="L43" s="28">
        <v>73</v>
      </c>
    </row>
    <row r="44" spans="1:12">
      <c r="A44" s="50">
        <v>43</v>
      </c>
      <c r="B44" s="28" t="s">
        <v>45</v>
      </c>
      <c r="C44" s="51" t="s">
        <v>655</v>
      </c>
      <c r="D44" s="28" t="s">
        <v>48</v>
      </c>
      <c r="E44" s="51" t="s">
        <v>658</v>
      </c>
      <c r="F44" s="28">
        <v>0</v>
      </c>
      <c r="G44" s="28">
        <v>10496</v>
      </c>
      <c r="H44" s="28">
        <v>0</v>
      </c>
      <c r="I44" s="28">
        <v>0</v>
      </c>
      <c r="J44" s="28">
        <v>10496</v>
      </c>
      <c r="K44" s="28">
        <v>0</v>
      </c>
      <c r="L44" s="28">
        <v>0</v>
      </c>
    </row>
    <row r="45" spans="1:12">
      <c r="A45" s="50">
        <v>44</v>
      </c>
      <c r="B45" s="28" t="s">
        <v>49</v>
      </c>
      <c r="C45" s="51" t="s">
        <v>659</v>
      </c>
      <c r="D45" s="28" t="s">
        <v>50</v>
      </c>
      <c r="E45" s="51" t="s">
        <v>660</v>
      </c>
      <c r="F45" s="28">
        <v>0</v>
      </c>
      <c r="G45" s="28">
        <v>100</v>
      </c>
      <c r="H45" s="28">
        <v>0</v>
      </c>
      <c r="I45" s="28">
        <v>0</v>
      </c>
      <c r="J45" s="28">
        <v>32</v>
      </c>
      <c r="K45" s="28">
        <v>1</v>
      </c>
      <c r="L45" s="28">
        <v>17</v>
      </c>
    </row>
    <row r="46" spans="1:12">
      <c r="A46" s="50">
        <v>45</v>
      </c>
      <c r="B46" s="28" t="s">
        <v>51</v>
      </c>
      <c r="C46" s="51" t="s">
        <v>661</v>
      </c>
      <c r="D46" s="28" t="s">
        <v>52</v>
      </c>
      <c r="E46" s="51" t="s">
        <v>662</v>
      </c>
      <c r="F46" s="28">
        <v>0</v>
      </c>
      <c r="G46" s="28">
        <v>704</v>
      </c>
      <c r="H46" s="28">
        <v>0</v>
      </c>
      <c r="I46" s="28">
        <v>0</v>
      </c>
      <c r="J46" s="28">
        <v>0</v>
      </c>
      <c r="K46" s="28">
        <v>88</v>
      </c>
      <c r="L46" s="28">
        <v>413</v>
      </c>
    </row>
    <row r="47" spans="1:12">
      <c r="A47" s="50">
        <v>46</v>
      </c>
      <c r="B47" s="28" t="s">
        <v>51</v>
      </c>
      <c r="C47" s="51" t="s">
        <v>661</v>
      </c>
      <c r="D47" s="28" t="s">
        <v>53</v>
      </c>
      <c r="E47" s="51" t="s">
        <v>663</v>
      </c>
      <c r="F47" s="28">
        <v>0</v>
      </c>
      <c r="G47" s="28">
        <v>482</v>
      </c>
      <c r="H47" s="28">
        <v>0</v>
      </c>
      <c r="I47" s="28">
        <v>0</v>
      </c>
      <c r="J47" s="28">
        <v>0</v>
      </c>
      <c r="K47" s="28">
        <v>97</v>
      </c>
      <c r="L47" s="28">
        <v>229</v>
      </c>
    </row>
    <row r="48" spans="1:12">
      <c r="A48" s="50">
        <v>47</v>
      </c>
      <c r="B48" s="28" t="s">
        <v>51</v>
      </c>
      <c r="C48" s="51" t="s">
        <v>661</v>
      </c>
      <c r="D48" s="28" t="s">
        <v>54</v>
      </c>
      <c r="E48" s="51" t="s">
        <v>664</v>
      </c>
      <c r="F48" s="28">
        <v>0</v>
      </c>
      <c r="G48" s="28">
        <v>201</v>
      </c>
      <c r="H48" s="28">
        <v>0</v>
      </c>
      <c r="I48" s="28">
        <v>0</v>
      </c>
      <c r="J48" s="28">
        <v>0</v>
      </c>
      <c r="K48" s="28">
        <v>39</v>
      </c>
      <c r="L48" s="28">
        <v>158</v>
      </c>
    </row>
    <row r="49" spans="1:12">
      <c r="A49" s="50">
        <v>48</v>
      </c>
      <c r="B49" s="28" t="s">
        <v>51</v>
      </c>
      <c r="C49" s="51" t="s">
        <v>661</v>
      </c>
      <c r="D49" s="28" t="s">
        <v>55</v>
      </c>
      <c r="E49" s="51" t="s">
        <v>665</v>
      </c>
      <c r="F49" s="28">
        <v>0</v>
      </c>
      <c r="G49" s="28">
        <v>348</v>
      </c>
      <c r="H49" s="28">
        <v>0</v>
      </c>
      <c r="I49" s="28">
        <v>0</v>
      </c>
      <c r="J49" s="28">
        <v>0</v>
      </c>
      <c r="K49" s="28">
        <v>77</v>
      </c>
      <c r="L49" s="28">
        <v>251</v>
      </c>
    </row>
    <row r="50" spans="1:12">
      <c r="A50" s="50">
        <v>49</v>
      </c>
      <c r="B50" s="28" t="s">
        <v>51</v>
      </c>
      <c r="C50" s="51" t="s">
        <v>661</v>
      </c>
      <c r="D50" s="28" t="s">
        <v>56</v>
      </c>
      <c r="E50" s="51" t="s">
        <v>666</v>
      </c>
      <c r="F50" s="28">
        <v>0</v>
      </c>
      <c r="G50" s="28">
        <v>426</v>
      </c>
      <c r="H50" s="28">
        <v>0</v>
      </c>
      <c r="I50" s="28">
        <v>0</v>
      </c>
      <c r="J50" s="28">
        <v>0</v>
      </c>
      <c r="K50" s="28">
        <v>56</v>
      </c>
      <c r="L50" s="28">
        <v>275</v>
      </c>
    </row>
    <row r="51" spans="1:12">
      <c r="A51" s="50">
        <v>50</v>
      </c>
      <c r="B51" s="28" t="s">
        <v>51</v>
      </c>
      <c r="C51" s="51" t="s">
        <v>661</v>
      </c>
      <c r="D51" s="28" t="s">
        <v>57</v>
      </c>
      <c r="E51" s="51" t="s">
        <v>667</v>
      </c>
      <c r="F51" s="28">
        <v>0</v>
      </c>
      <c r="G51" s="28">
        <v>188</v>
      </c>
      <c r="H51" s="28">
        <v>0</v>
      </c>
      <c r="I51" s="28">
        <v>0</v>
      </c>
      <c r="J51" s="28">
        <v>0</v>
      </c>
      <c r="K51" s="28">
        <v>26</v>
      </c>
      <c r="L51" s="28">
        <v>116</v>
      </c>
    </row>
    <row r="52" spans="1:12">
      <c r="A52" s="50">
        <v>51</v>
      </c>
      <c r="B52" s="28" t="s">
        <v>51</v>
      </c>
      <c r="C52" s="51" t="s">
        <v>661</v>
      </c>
      <c r="D52" s="28" t="s">
        <v>58</v>
      </c>
      <c r="E52" s="51" t="s">
        <v>668</v>
      </c>
      <c r="F52" s="28">
        <v>0</v>
      </c>
      <c r="G52" s="28">
        <v>292</v>
      </c>
      <c r="H52" s="28">
        <v>0</v>
      </c>
      <c r="I52" s="28">
        <v>0</v>
      </c>
      <c r="J52" s="28">
        <v>0</v>
      </c>
      <c r="K52" s="28">
        <v>57</v>
      </c>
      <c r="L52" s="28">
        <v>214</v>
      </c>
    </row>
    <row r="53" spans="1:12">
      <c r="A53" s="50">
        <v>52</v>
      </c>
      <c r="B53" s="28" t="s">
        <v>51</v>
      </c>
      <c r="C53" s="51" t="s">
        <v>661</v>
      </c>
      <c r="D53" s="28" t="s">
        <v>59</v>
      </c>
      <c r="E53" s="51" t="s">
        <v>669</v>
      </c>
      <c r="F53" s="28">
        <v>0</v>
      </c>
      <c r="G53" s="28">
        <v>282</v>
      </c>
      <c r="H53" s="28">
        <v>0</v>
      </c>
      <c r="I53" s="28">
        <v>0</v>
      </c>
      <c r="J53" s="28">
        <v>0</v>
      </c>
      <c r="K53" s="28">
        <v>45</v>
      </c>
      <c r="L53" s="28">
        <v>165</v>
      </c>
    </row>
    <row r="54" spans="1:12">
      <c r="A54" s="50">
        <v>53</v>
      </c>
      <c r="B54" s="28" t="s">
        <v>60</v>
      </c>
      <c r="C54" s="51" t="s">
        <v>670</v>
      </c>
      <c r="D54" s="28" t="s">
        <v>61</v>
      </c>
      <c r="E54" s="51" t="s">
        <v>671</v>
      </c>
      <c r="F54" s="28">
        <v>0</v>
      </c>
      <c r="G54" s="28">
        <v>19036</v>
      </c>
      <c r="H54" s="28">
        <v>0</v>
      </c>
      <c r="I54" s="28">
        <v>0</v>
      </c>
      <c r="J54" s="28">
        <v>0</v>
      </c>
      <c r="K54" s="28">
        <v>4</v>
      </c>
      <c r="L54" s="28">
        <v>24</v>
      </c>
    </row>
    <row r="55" spans="1:12">
      <c r="A55" s="50">
        <v>54</v>
      </c>
      <c r="B55" s="28" t="s">
        <v>60</v>
      </c>
      <c r="C55" s="51" t="s">
        <v>670</v>
      </c>
      <c r="D55" s="28" t="s">
        <v>62</v>
      </c>
      <c r="E55" s="51" t="s">
        <v>672</v>
      </c>
      <c r="F55" s="28">
        <v>0</v>
      </c>
      <c r="G55" s="28">
        <v>12167</v>
      </c>
      <c r="H55" s="28">
        <v>0</v>
      </c>
      <c r="I55" s="28">
        <v>0</v>
      </c>
      <c r="J55" s="28">
        <v>0</v>
      </c>
      <c r="K55" s="28">
        <v>169</v>
      </c>
      <c r="L55" s="28">
        <v>173</v>
      </c>
    </row>
    <row r="56" spans="1:12">
      <c r="A56" s="50">
        <v>55</v>
      </c>
      <c r="B56" s="28" t="s">
        <v>60</v>
      </c>
      <c r="C56" s="51" t="s">
        <v>670</v>
      </c>
      <c r="D56" s="28" t="s">
        <v>63</v>
      </c>
      <c r="E56" s="51" t="s">
        <v>673</v>
      </c>
      <c r="F56" s="28">
        <v>0</v>
      </c>
      <c r="G56" s="28">
        <v>9572</v>
      </c>
      <c r="H56" s="28">
        <v>0</v>
      </c>
      <c r="I56" s="28">
        <v>0</v>
      </c>
      <c r="J56" s="28">
        <v>0</v>
      </c>
      <c r="K56" s="28">
        <v>8</v>
      </c>
      <c r="L56" s="28">
        <v>16</v>
      </c>
    </row>
    <row r="57" spans="1:12">
      <c r="A57" s="50">
        <v>56</v>
      </c>
      <c r="B57" s="28" t="s">
        <v>60</v>
      </c>
      <c r="C57" s="51" t="s">
        <v>670</v>
      </c>
      <c r="D57" s="28" t="s">
        <v>64</v>
      </c>
      <c r="E57" s="51" t="s">
        <v>674</v>
      </c>
      <c r="F57" s="28">
        <v>0</v>
      </c>
      <c r="G57" s="28">
        <v>5624</v>
      </c>
      <c r="H57" s="28">
        <v>0</v>
      </c>
      <c r="I57" s="28">
        <v>0</v>
      </c>
      <c r="J57" s="28">
        <v>0</v>
      </c>
      <c r="K57" s="28">
        <v>0</v>
      </c>
      <c r="L57" s="28">
        <v>1</v>
      </c>
    </row>
    <row r="58" spans="1:12">
      <c r="A58" s="50">
        <v>57</v>
      </c>
      <c r="B58" s="28" t="s">
        <v>60</v>
      </c>
      <c r="C58" s="51" t="s">
        <v>670</v>
      </c>
      <c r="D58" s="28" t="s">
        <v>65</v>
      </c>
      <c r="E58" s="51" t="s">
        <v>675</v>
      </c>
      <c r="F58" s="28">
        <v>0</v>
      </c>
      <c r="G58" s="28">
        <v>22541</v>
      </c>
      <c r="H58" s="28">
        <v>0</v>
      </c>
      <c r="I58" s="28">
        <v>0</v>
      </c>
      <c r="J58" s="28">
        <v>0</v>
      </c>
      <c r="K58" s="28">
        <v>221</v>
      </c>
      <c r="L58" s="28">
        <v>907</v>
      </c>
    </row>
    <row r="59" spans="1:12">
      <c r="A59" s="50">
        <v>58</v>
      </c>
      <c r="B59" s="28" t="s">
        <v>60</v>
      </c>
      <c r="C59" s="51" t="s">
        <v>670</v>
      </c>
      <c r="D59" s="28" t="s">
        <v>66</v>
      </c>
      <c r="E59" s="51" t="s">
        <v>676</v>
      </c>
      <c r="F59" s="28">
        <v>0</v>
      </c>
      <c r="G59" s="28">
        <v>10336</v>
      </c>
      <c r="H59" s="28">
        <v>0</v>
      </c>
      <c r="I59" s="28">
        <v>0</v>
      </c>
      <c r="J59" s="28">
        <v>0</v>
      </c>
      <c r="K59" s="28">
        <v>21</v>
      </c>
      <c r="L59" s="28">
        <v>19</v>
      </c>
    </row>
    <row r="60" spans="1:12">
      <c r="A60" s="50">
        <v>59</v>
      </c>
      <c r="B60" s="28" t="s">
        <v>60</v>
      </c>
      <c r="C60" s="51" t="s">
        <v>670</v>
      </c>
      <c r="D60" s="28" t="s">
        <v>67</v>
      </c>
      <c r="E60" s="51" t="s">
        <v>677</v>
      </c>
      <c r="F60" s="28">
        <v>0</v>
      </c>
      <c r="G60" s="28">
        <v>1496</v>
      </c>
      <c r="H60" s="28">
        <v>0</v>
      </c>
      <c r="I60" s="28">
        <v>0</v>
      </c>
      <c r="J60" s="28">
        <v>0</v>
      </c>
      <c r="K60" s="28">
        <v>0</v>
      </c>
      <c r="L60" s="28">
        <v>0</v>
      </c>
    </row>
    <row r="61" spans="1:12">
      <c r="A61" s="50">
        <v>60</v>
      </c>
      <c r="B61" s="28" t="s">
        <v>60</v>
      </c>
      <c r="C61" s="51" t="s">
        <v>670</v>
      </c>
      <c r="D61" s="28" t="s">
        <v>68</v>
      </c>
      <c r="E61" s="51" t="s">
        <v>678</v>
      </c>
      <c r="F61" s="28">
        <v>0</v>
      </c>
      <c r="G61" s="28">
        <v>9321</v>
      </c>
      <c r="H61" s="28">
        <v>0</v>
      </c>
      <c r="I61" s="28">
        <v>0</v>
      </c>
      <c r="J61" s="28">
        <v>0</v>
      </c>
      <c r="K61" s="28">
        <v>1</v>
      </c>
      <c r="L61" s="28">
        <v>69</v>
      </c>
    </row>
    <row r="62" spans="1:12">
      <c r="A62" s="50">
        <v>61</v>
      </c>
      <c r="B62" s="28" t="s">
        <v>60</v>
      </c>
      <c r="C62" s="51" t="s">
        <v>670</v>
      </c>
      <c r="D62" s="28" t="s">
        <v>69</v>
      </c>
      <c r="E62" s="51" t="s">
        <v>679</v>
      </c>
      <c r="F62" s="28">
        <v>0</v>
      </c>
      <c r="G62" s="28">
        <v>4896</v>
      </c>
      <c r="H62" s="28">
        <v>0</v>
      </c>
      <c r="I62" s="28">
        <v>0</v>
      </c>
      <c r="J62" s="28">
        <v>0</v>
      </c>
      <c r="K62" s="28">
        <v>0</v>
      </c>
      <c r="L62" s="28">
        <v>22</v>
      </c>
    </row>
    <row r="63" spans="1:12">
      <c r="A63" s="50">
        <v>62</v>
      </c>
      <c r="B63" s="28" t="s">
        <v>60</v>
      </c>
      <c r="C63" s="51" t="s">
        <v>670</v>
      </c>
      <c r="D63" s="28" t="s">
        <v>70</v>
      </c>
      <c r="E63" s="51" t="s">
        <v>680</v>
      </c>
      <c r="F63" s="28">
        <v>0</v>
      </c>
      <c r="G63" s="28">
        <v>14750</v>
      </c>
      <c r="H63" s="28">
        <v>0</v>
      </c>
      <c r="I63" s="28">
        <v>0</v>
      </c>
      <c r="J63" s="28">
        <v>0</v>
      </c>
      <c r="K63" s="28">
        <v>0</v>
      </c>
      <c r="L63" s="28">
        <v>12</v>
      </c>
    </row>
    <row r="64" spans="1:12">
      <c r="A64" s="50">
        <v>63</v>
      </c>
      <c r="B64" s="28" t="s">
        <v>60</v>
      </c>
      <c r="C64" s="51" t="s">
        <v>670</v>
      </c>
      <c r="D64" s="28" t="s">
        <v>71</v>
      </c>
      <c r="E64" s="51" t="s">
        <v>681</v>
      </c>
      <c r="F64" s="28">
        <v>0</v>
      </c>
      <c r="G64" s="28">
        <v>5991</v>
      </c>
      <c r="H64" s="28">
        <v>0</v>
      </c>
      <c r="I64" s="28">
        <v>0</v>
      </c>
      <c r="J64" s="28">
        <v>0</v>
      </c>
      <c r="K64" s="28">
        <v>54</v>
      </c>
      <c r="L64" s="28">
        <v>253</v>
      </c>
    </row>
    <row r="65" spans="1:12">
      <c r="A65" s="50">
        <v>64</v>
      </c>
      <c r="B65" s="28" t="s">
        <v>60</v>
      </c>
      <c r="C65" s="51" t="s">
        <v>670</v>
      </c>
      <c r="D65" s="28" t="s">
        <v>72</v>
      </c>
      <c r="E65" s="51" t="s">
        <v>682</v>
      </c>
      <c r="F65" s="28">
        <v>0</v>
      </c>
      <c r="G65" s="28">
        <v>19818</v>
      </c>
      <c r="H65" s="28">
        <v>0</v>
      </c>
      <c r="I65" s="28">
        <v>0</v>
      </c>
      <c r="J65" s="28">
        <v>0</v>
      </c>
      <c r="K65" s="28">
        <v>48</v>
      </c>
      <c r="L65" s="28">
        <v>104</v>
      </c>
    </row>
    <row r="66" spans="1:12">
      <c r="A66" s="50">
        <v>65</v>
      </c>
      <c r="B66" s="28" t="s">
        <v>60</v>
      </c>
      <c r="C66" s="51" t="s">
        <v>670</v>
      </c>
      <c r="D66" s="28" t="s">
        <v>73</v>
      </c>
      <c r="E66" s="51" t="s">
        <v>683</v>
      </c>
      <c r="F66" s="28">
        <v>0</v>
      </c>
      <c r="G66" s="28">
        <v>7157</v>
      </c>
      <c r="H66" s="28">
        <v>0</v>
      </c>
      <c r="I66" s="28">
        <v>0</v>
      </c>
      <c r="J66" s="28">
        <v>0</v>
      </c>
      <c r="K66" s="28">
        <v>0</v>
      </c>
      <c r="L66" s="28">
        <v>1</v>
      </c>
    </row>
    <row r="67" spans="1:12">
      <c r="A67" s="50">
        <v>66</v>
      </c>
      <c r="B67" s="28" t="s">
        <v>60</v>
      </c>
      <c r="C67" s="51" t="s">
        <v>670</v>
      </c>
      <c r="D67" s="28" t="s">
        <v>74</v>
      </c>
      <c r="E67" s="51" t="s">
        <v>684</v>
      </c>
      <c r="F67" s="28">
        <v>0</v>
      </c>
      <c r="G67" s="28">
        <v>41989</v>
      </c>
      <c r="H67" s="28">
        <v>0</v>
      </c>
      <c r="I67" s="28">
        <v>0</v>
      </c>
      <c r="J67" s="28">
        <v>0</v>
      </c>
      <c r="K67" s="28">
        <v>445</v>
      </c>
      <c r="L67" s="28">
        <v>1904</v>
      </c>
    </row>
    <row r="68" spans="1:12">
      <c r="A68" s="50">
        <v>67</v>
      </c>
      <c r="B68" s="28" t="s">
        <v>60</v>
      </c>
      <c r="C68" s="51" t="s">
        <v>670</v>
      </c>
      <c r="D68" s="28" t="s">
        <v>75</v>
      </c>
      <c r="E68" s="51" t="s">
        <v>685</v>
      </c>
      <c r="F68" s="28">
        <v>0</v>
      </c>
      <c r="G68" s="28">
        <v>2073</v>
      </c>
      <c r="H68" s="28">
        <v>0</v>
      </c>
      <c r="I68" s="28">
        <v>0</v>
      </c>
      <c r="J68" s="28">
        <v>0</v>
      </c>
      <c r="K68" s="28">
        <v>0</v>
      </c>
      <c r="L68" s="28">
        <v>4</v>
      </c>
    </row>
    <row r="69" spans="1:12">
      <c r="A69" s="50">
        <v>68</v>
      </c>
      <c r="B69" s="28" t="s">
        <v>60</v>
      </c>
      <c r="C69" s="51" t="s">
        <v>670</v>
      </c>
      <c r="D69" s="28" t="s">
        <v>76</v>
      </c>
      <c r="E69" s="51" t="s">
        <v>686</v>
      </c>
      <c r="F69" s="28">
        <v>0</v>
      </c>
      <c r="G69" s="28">
        <v>10709</v>
      </c>
      <c r="H69" s="28">
        <v>0</v>
      </c>
      <c r="I69" s="28">
        <v>0</v>
      </c>
      <c r="J69" s="28">
        <v>0</v>
      </c>
      <c r="K69" s="28">
        <v>0</v>
      </c>
      <c r="L69" s="28">
        <v>1</v>
      </c>
    </row>
    <row r="70" spans="1:12">
      <c r="A70" s="50">
        <v>69</v>
      </c>
      <c r="B70" s="28" t="s">
        <v>60</v>
      </c>
      <c r="C70" s="51" t="s">
        <v>670</v>
      </c>
      <c r="D70" s="28" t="s">
        <v>77</v>
      </c>
      <c r="E70" s="51" t="s">
        <v>687</v>
      </c>
      <c r="F70" s="28">
        <v>0</v>
      </c>
      <c r="G70" s="28">
        <v>13100</v>
      </c>
      <c r="H70" s="28">
        <v>0</v>
      </c>
      <c r="I70" s="28">
        <v>0</v>
      </c>
      <c r="J70" s="28">
        <v>0</v>
      </c>
      <c r="K70" s="28">
        <v>6</v>
      </c>
      <c r="L70" s="28">
        <v>29</v>
      </c>
    </row>
    <row r="71" spans="1:12">
      <c r="A71" s="50">
        <v>70</v>
      </c>
      <c r="B71" s="28" t="s">
        <v>60</v>
      </c>
      <c r="C71" s="51" t="s">
        <v>670</v>
      </c>
      <c r="D71" s="28" t="s">
        <v>78</v>
      </c>
      <c r="E71" s="51" t="s">
        <v>688</v>
      </c>
      <c r="F71" s="28">
        <v>0</v>
      </c>
      <c r="G71" s="28">
        <v>6566</v>
      </c>
      <c r="H71" s="28">
        <v>0</v>
      </c>
      <c r="I71" s="28">
        <v>0</v>
      </c>
      <c r="J71" s="28">
        <v>0</v>
      </c>
      <c r="K71" s="28">
        <v>3</v>
      </c>
      <c r="L71" s="28">
        <v>3</v>
      </c>
    </row>
    <row r="72" spans="1:12">
      <c r="A72" s="50">
        <v>71</v>
      </c>
      <c r="B72" s="28" t="s">
        <v>60</v>
      </c>
      <c r="C72" s="51" t="s">
        <v>670</v>
      </c>
      <c r="D72" s="28" t="s">
        <v>79</v>
      </c>
      <c r="E72" s="51" t="s">
        <v>689</v>
      </c>
      <c r="F72" s="28">
        <v>0</v>
      </c>
      <c r="G72" s="28">
        <v>14096</v>
      </c>
      <c r="H72" s="28">
        <v>0</v>
      </c>
      <c r="I72" s="28">
        <v>0</v>
      </c>
      <c r="J72" s="28">
        <v>0</v>
      </c>
      <c r="K72" s="28">
        <v>5</v>
      </c>
      <c r="L72" s="28">
        <v>37</v>
      </c>
    </row>
    <row r="73" spans="1:12">
      <c r="A73" s="50">
        <v>72</v>
      </c>
      <c r="B73" s="28" t="s">
        <v>60</v>
      </c>
      <c r="C73" s="51" t="s">
        <v>670</v>
      </c>
      <c r="D73" s="28" t="s">
        <v>80</v>
      </c>
      <c r="E73" s="51" t="s">
        <v>690</v>
      </c>
      <c r="F73" s="28">
        <v>0</v>
      </c>
      <c r="G73" s="28">
        <v>2290</v>
      </c>
      <c r="H73" s="28">
        <v>0</v>
      </c>
      <c r="I73" s="28">
        <v>0</v>
      </c>
      <c r="J73" s="28">
        <v>0</v>
      </c>
      <c r="K73" s="28">
        <v>3</v>
      </c>
      <c r="L73" s="28">
        <v>20</v>
      </c>
    </row>
    <row r="74" spans="1:12">
      <c r="A74" s="50">
        <v>73</v>
      </c>
      <c r="B74" s="28" t="s">
        <v>60</v>
      </c>
      <c r="C74" s="51" t="s">
        <v>670</v>
      </c>
      <c r="D74" s="28" t="s">
        <v>81</v>
      </c>
      <c r="E74" s="51" t="s">
        <v>691</v>
      </c>
      <c r="F74" s="28">
        <v>0</v>
      </c>
      <c r="G74" s="28">
        <v>23967</v>
      </c>
      <c r="H74" s="28">
        <v>0</v>
      </c>
      <c r="I74" s="28">
        <v>0</v>
      </c>
      <c r="J74" s="28">
        <v>0</v>
      </c>
      <c r="K74" s="28">
        <v>1</v>
      </c>
      <c r="L74" s="28">
        <v>2</v>
      </c>
    </row>
    <row r="75" spans="1:12">
      <c r="A75" s="50">
        <v>74</v>
      </c>
      <c r="B75" s="28" t="s">
        <v>60</v>
      </c>
      <c r="C75" s="51" t="s">
        <v>670</v>
      </c>
      <c r="D75" s="28" t="s">
        <v>82</v>
      </c>
      <c r="E75" s="51" t="s">
        <v>692</v>
      </c>
      <c r="F75" s="28">
        <v>0</v>
      </c>
      <c r="G75" s="28">
        <v>14333</v>
      </c>
      <c r="H75" s="28">
        <v>0</v>
      </c>
      <c r="I75" s="28">
        <v>0</v>
      </c>
      <c r="J75" s="28">
        <v>0</v>
      </c>
      <c r="K75" s="28">
        <v>1</v>
      </c>
      <c r="L75" s="28">
        <v>1</v>
      </c>
    </row>
    <row r="76" spans="1:12">
      <c r="A76" s="50">
        <v>75</v>
      </c>
      <c r="B76" s="28" t="s">
        <v>60</v>
      </c>
      <c r="C76" s="51" t="s">
        <v>670</v>
      </c>
      <c r="D76" s="28" t="s">
        <v>83</v>
      </c>
      <c r="E76" s="51" t="s">
        <v>693</v>
      </c>
      <c r="F76" s="28">
        <v>0</v>
      </c>
      <c r="G76" s="28">
        <v>13422</v>
      </c>
      <c r="H76" s="28">
        <v>0</v>
      </c>
      <c r="I76" s="28">
        <v>0</v>
      </c>
      <c r="J76" s="28">
        <v>0</v>
      </c>
      <c r="K76" s="28">
        <v>2</v>
      </c>
      <c r="L76" s="28">
        <v>4</v>
      </c>
    </row>
    <row r="77" spans="1:12">
      <c r="A77" s="50">
        <v>76</v>
      </c>
      <c r="B77" s="28" t="s">
        <v>60</v>
      </c>
      <c r="C77" s="51" t="s">
        <v>670</v>
      </c>
      <c r="D77" s="28" t="s">
        <v>84</v>
      </c>
      <c r="E77" s="51" t="s">
        <v>694</v>
      </c>
      <c r="F77" s="28">
        <v>0</v>
      </c>
      <c r="G77" s="28">
        <v>9489</v>
      </c>
      <c r="H77" s="28">
        <v>0</v>
      </c>
      <c r="I77" s="28">
        <v>0</v>
      </c>
      <c r="J77" s="28">
        <v>0</v>
      </c>
      <c r="K77" s="28">
        <v>1</v>
      </c>
      <c r="L77" s="28">
        <v>9</v>
      </c>
    </row>
    <row r="78" spans="1:12">
      <c r="A78" s="50">
        <v>77</v>
      </c>
      <c r="B78" s="28" t="s">
        <v>60</v>
      </c>
      <c r="C78" s="51" t="s">
        <v>670</v>
      </c>
      <c r="D78" s="28" t="s">
        <v>85</v>
      </c>
      <c r="E78" s="51" t="s">
        <v>695</v>
      </c>
      <c r="F78" s="28">
        <v>0</v>
      </c>
      <c r="G78" s="28">
        <v>8804</v>
      </c>
      <c r="H78" s="28">
        <v>0</v>
      </c>
      <c r="I78" s="28">
        <v>0</v>
      </c>
      <c r="J78" s="28">
        <v>0</v>
      </c>
      <c r="K78" s="28">
        <v>1</v>
      </c>
      <c r="L78" s="28">
        <v>3</v>
      </c>
    </row>
    <row r="79" spans="1:12">
      <c r="A79" s="50">
        <v>78</v>
      </c>
      <c r="B79" s="28" t="s">
        <v>60</v>
      </c>
      <c r="C79" s="51" t="s">
        <v>670</v>
      </c>
      <c r="D79" s="28" t="s">
        <v>86</v>
      </c>
      <c r="E79" s="51" t="s">
        <v>696</v>
      </c>
      <c r="F79" s="28">
        <v>0</v>
      </c>
      <c r="G79" s="28">
        <v>12654</v>
      </c>
      <c r="H79" s="28">
        <v>0</v>
      </c>
      <c r="I79" s="28">
        <v>0</v>
      </c>
      <c r="J79" s="28">
        <v>0</v>
      </c>
      <c r="K79" s="28">
        <v>53</v>
      </c>
      <c r="L79" s="28">
        <v>126</v>
      </c>
    </row>
    <row r="80" spans="1:12">
      <c r="A80" s="50">
        <v>79</v>
      </c>
      <c r="B80" s="28" t="s">
        <v>60</v>
      </c>
      <c r="C80" s="51" t="s">
        <v>670</v>
      </c>
      <c r="D80" s="28" t="s">
        <v>87</v>
      </c>
      <c r="E80" s="51" t="s">
        <v>697</v>
      </c>
      <c r="F80" s="28">
        <v>0</v>
      </c>
      <c r="G80" s="28">
        <v>2922</v>
      </c>
      <c r="H80" s="28">
        <v>0</v>
      </c>
      <c r="I80" s="28">
        <v>0</v>
      </c>
      <c r="J80" s="28">
        <v>0</v>
      </c>
      <c r="K80" s="28">
        <v>0</v>
      </c>
      <c r="L80" s="28">
        <v>3</v>
      </c>
    </row>
    <row r="81" spans="1:12">
      <c r="A81" s="50">
        <v>80</v>
      </c>
      <c r="B81" s="28" t="s">
        <v>60</v>
      </c>
      <c r="C81" s="51" t="s">
        <v>670</v>
      </c>
      <c r="D81" s="28" t="s">
        <v>88</v>
      </c>
      <c r="E81" s="51" t="s">
        <v>698</v>
      </c>
      <c r="F81" s="28">
        <v>0</v>
      </c>
      <c r="G81" s="28">
        <v>22085</v>
      </c>
      <c r="H81" s="28">
        <v>0</v>
      </c>
      <c r="I81" s="28">
        <v>0</v>
      </c>
      <c r="J81" s="28">
        <v>0</v>
      </c>
      <c r="K81" s="28">
        <v>35</v>
      </c>
      <c r="L81" s="28">
        <v>56</v>
      </c>
    </row>
    <row r="82" spans="1:12">
      <c r="A82" s="50">
        <v>81</v>
      </c>
      <c r="B82" s="28" t="s">
        <v>60</v>
      </c>
      <c r="C82" s="51" t="s">
        <v>670</v>
      </c>
      <c r="D82" s="28" t="s">
        <v>89</v>
      </c>
      <c r="E82" s="51" t="s">
        <v>699</v>
      </c>
      <c r="F82" s="28">
        <v>0</v>
      </c>
      <c r="G82" s="28">
        <v>20894</v>
      </c>
      <c r="H82" s="28">
        <v>0</v>
      </c>
      <c r="I82" s="28">
        <v>0</v>
      </c>
      <c r="J82" s="28">
        <v>0</v>
      </c>
      <c r="K82" s="28">
        <v>20</v>
      </c>
      <c r="L82" s="28">
        <v>49</v>
      </c>
    </row>
    <row r="83" spans="1:12">
      <c r="A83" s="50">
        <v>82</v>
      </c>
      <c r="B83" s="28" t="s">
        <v>60</v>
      </c>
      <c r="C83" s="51" t="s">
        <v>670</v>
      </c>
      <c r="D83" s="28" t="s">
        <v>90</v>
      </c>
      <c r="E83" s="51" t="s">
        <v>700</v>
      </c>
      <c r="F83" s="28">
        <v>0</v>
      </c>
      <c r="G83" s="28">
        <v>9564</v>
      </c>
      <c r="H83" s="28">
        <v>0</v>
      </c>
      <c r="I83" s="28">
        <v>0</v>
      </c>
      <c r="J83" s="28">
        <v>0</v>
      </c>
      <c r="K83" s="28">
        <v>96</v>
      </c>
      <c r="L83" s="28">
        <v>223</v>
      </c>
    </row>
    <row r="84" spans="1:12">
      <c r="A84" s="50">
        <v>83</v>
      </c>
      <c r="B84" s="28" t="s">
        <v>60</v>
      </c>
      <c r="C84" s="51" t="s">
        <v>670</v>
      </c>
      <c r="D84" s="28" t="s">
        <v>91</v>
      </c>
      <c r="E84" s="51" t="s">
        <v>701</v>
      </c>
      <c r="F84" s="28">
        <v>0</v>
      </c>
      <c r="G84" s="28">
        <v>621</v>
      </c>
      <c r="H84" s="28">
        <v>0</v>
      </c>
      <c r="I84" s="28">
        <v>0</v>
      </c>
      <c r="J84" s="28">
        <v>0</v>
      </c>
      <c r="K84" s="28">
        <v>0</v>
      </c>
      <c r="L84" s="28">
        <v>0</v>
      </c>
    </row>
    <row r="85" spans="1:12">
      <c r="A85" s="50">
        <v>84</v>
      </c>
      <c r="B85" s="28" t="s">
        <v>60</v>
      </c>
      <c r="C85" s="51" t="s">
        <v>670</v>
      </c>
      <c r="D85" s="28" t="s">
        <v>92</v>
      </c>
      <c r="E85" s="51" t="s">
        <v>702</v>
      </c>
      <c r="F85" s="28">
        <v>0</v>
      </c>
      <c r="G85" s="28">
        <v>2937</v>
      </c>
      <c r="H85" s="28">
        <v>0</v>
      </c>
      <c r="I85" s="28">
        <v>0</v>
      </c>
      <c r="J85" s="28">
        <v>0</v>
      </c>
      <c r="K85" s="28">
        <v>0</v>
      </c>
      <c r="L85" s="28">
        <v>12</v>
      </c>
    </row>
    <row r="86" spans="1:12">
      <c r="A86" s="50">
        <v>85</v>
      </c>
      <c r="B86" s="28" t="s">
        <v>60</v>
      </c>
      <c r="C86" s="51" t="s">
        <v>670</v>
      </c>
      <c r="D86" s="28" t="s">
        <v>93</v>
      </c>
      <c r="E86" s="51" t="s">
        <v>703</v>
      </c>
      <c r="F86" s="28">
        <v>0</v>
      </c>
      <c r="G86" s="28">
        <v>2074</v>
      </c>
      <c r="H86" s="28">
        <v>0</v>
      </c>
      <c r="I86" s="28">
        <v>0</v>
      </c>
      <c r="J86" s="28">
        <v>0</v>
      </c>
      <c r="K86" s="28">
        <v>6</v>
      </c>
      <c r="L86" s="28">
        <v>73</v>
      </c>
    </row>
    <row r="87" spans="1:12">
      <c r="A87" s="50">
        <v>86</v>
      </c>
      <c r="B87" s="28" t="s">
        <v>94</v>
      </c>
      <c r="C87" s="51" t="s">
        <v>704</v>
      </c>
      <c r="D87" s="28" t="s">
        <v>95</v>
      </c>
      <c r="E87" s="51" t="s">
        <v>705</v>
      </c>
      <c r="F87" s="28">
        <v>0</v>
      </c>
      <c r="G87" s="28">
        <v>5619</v>
      </c>
      <c r="H87" s="28">
        <v>0</v>
      </c>
      <c r="I87" s="28">
        <v>0</v>
      </c>
      <c r="J87" s="28">
        <v>0</v>
      </c>
      <c r="K87" s="28">
        <v>337</v>
      </c>
      <c r="L87" s="28">
        <v>1269</v>
      </c>
    </row>
    <row r="88" spans="1:12">
      <c r="A88" s="50">
        <v>87</v>
      </c>
      <c r="B88" s="28" t="s">
        <v>96</v>
      </c>
      <c r="C88" s="51" t="s">
        <v>706</v>
      </c>
      <c r="D88" s="28" t="s">
        <v>97</v>
      </c>
      <c r="E88" s="51" t="s">
        <v>707</v>
      </c>
      <c r="F88" s="28">
        <v>0</v>
      </c>
      <c r="G88" s="28">
        <v>106</v>
      </c>
      <c r="H88" s="28">
        <v>0</v>
      </c>
      <c r="I88" s="28">
        <v>0</v>
      </c>
      <c r="J88" s="28">
        <v>9</v>
      </c>
      <c r="K88" s="28">
        <v>13</v>
      </c>
      <c r="L88" s="28">
        <v>68</v>
      </c>
    </row>
    <row r="89" spans="1:12">
      <c r="A89" s="50">
        <v>88</v>
      </c>
      <c r="B89" s="28" t="s">
        <v>98</v>
      </c>
      <c r="C89" s="51" t="s">
        <v>708</v>
      </c>
      <c r="D89" s="28" t="s">
        <v>99</v>
      </c>
      <c r="E89" s="51" t="s">
        <v>709</v>
      </c>
      <c r="F89" s="28">
        <v>0</v>
      </c>
      <c r="G89" s="28">
        <v>185</v>
      </c>
      <c r="H89" s="28">
        <v>0</v>
      </c>
      <c r="I89" s="28">
        <v>0</v>
      </c>
      <c r="J89" s="28">
        <v>0</v>
      </c>
      <c r="K89" s="28">
        <v>11</v>
      </c>
      <c r="L89" s="28">
        <v>96</v>
      </c>
    </row>
    <row r="90" spans="1:12">
      <c r="A90" s="50">
        <v>89</v>
      </c>
      <c r="B90" s="28" t="s">
        <v>100</v>
      </c>
      <c r="C90" s="51" t="s">
        <v>710</v>
      </c>
      <c r="D90" s="28" t="s">
        <v>101</v>
      </c>
      <c r="E90" s="51" t="s">
        <v>711</v>
      </c>
      <c r="F90" s="28">
        <v>0</v>
      </c>
      <c r="G90" s="28">
        <v>10150</v>
      </c>
      <c r="H90" s="28">
        <v>0</v>
      </c>
      <c r="I90" s="28">
        <v>0</v>
      </c>
      <c r="J90" s="28">
        <v>0</v>
      </c>
      <c r="K90" s="28">
        <v>1513</v>
      </c>
      <c r="L90" s="28">
        <v>10872</v>
      </c>
    </row>
    <row r="91" spans="1:12">
      <c r="A91" s="50">
        <v>90</v>
      </c>
      <c r="B91" s="28" t="s">
        <v>100</v>
      </c>
      <c r="C91" s="51" t="s">
        <v>710</v>
      </c>
      <c r="D91" s="28" t="s">
        <v>102</v>
      </c>
      <c r="E91" s="51" t="s">
        <v>712</v>
      </c>
      <c r="F91" s="28">
        <v>0</v>
      </c>
      <c r="G91" s="28">
        <v>16473</v>
      </c>
      <c r="H91" s="28">
        <v>0</v>
      </c>
      <c r="I91" s="28">
        <v>0</v>
      </c>
      <c r="J91" s="28">
        <v>0</v>
      </c>
      <c r="K91" s="28">
        <v>2879</v>
      </c>
      <c r="L91" s="28">
        <v>19160</v>
      </c>
    </row>
    <row r="92" spans="1:12">
      <c r="A92" s="50">
        <v>91</v>
      </c>
      <c r="B92" s="28" t="s">
        <v>103</v>
      </c>
      <c r="C92" s="51" t="s">
        <v>713</v>
      </c>
      <c r="D92" s="28" t="s">
        <v>104</v>
      </c>
      <c r="E92" s="51" t="s">
        <v>714</v>
      </c>
      <c r="F92" s="28">
        <v>0</v>
      </c>
      <c r="G92" s="28">
        <v>2730</v>
      </c>
      <c r="H92" s="28">
        <v>0</v>
      </c>
      <c r="I92" s="28">
        <v>0</v>
      </c>
      <c r="J92" s="28">
        <v>0</v>
      </c>
      <c r="K92" s="28">
        <v>460</v>
      </c>
      <c r="L92" s="28">
        <v>763</v>
      </c>
    </row>
    <row r="93" spans="1:12">
      <c r="A93" s="50">
        <v>92</v>
      </c>
      <c r="B93" s="28" t="s">
        <v>103</v>
      </c>
      <c r="C93" s="51" t="s">
        <v>713</v>
      </c>
      <c r="D93" s="28" t="s">
        <v>105</v>
      </c>
      <c r="E93" s="51" t="s">
        <v>715</v>
      </c>
      <c r="F93" s="28">
        <v>0</v>
      </c>
      <c r="G93" s="28">
        <v>3706</v>
      </c>
      <c r="H93" s="28">
        <v>0</v>
      </c>
      <c r="I93" s="28">
        <v>0</v>
      </c>
      <c r="J93" s="28">
        <v>0</v>
      </c>
      <c r="K93" s="28">
        <v>412</v>
      </c>
      <c r="L93" s="28">
        <v>1068</v>
      </c>
    </row>
    <row r="94" spans="1:12">
      <c r="A94" s="50">
        <v>93</v>
      </c>
      <c r="B94" s="28" t="s">
        <v>106</v>
      </c>
      <c r="C94" s="51" t="s">
        <v>716</v>
      </c>
      <c r="D94" s="28" t="s">
        <v>107</v>
      </c>
      <c r="E94" s="51" t="s">
        <v>717</v>
      </c>
      <c r="F94" s="28">
        <v>0</v>
      </c>
      <c r="G94" s="28">
        <v>327</v>
      </c>
      <c r="H94" s="28">
        <v>0</v>
      </c>
      <c r="I94" s="28">
        <v>0</v>
      </c>
      <c r="J94" s="28">
        <v>0</v>
      </c>
      <c r="K94" s="28">
        <v>1</v>
      </c>
      <c r="L94" s="28">
        <v>0</v>
      </c>
    </row>
    <row r="95" spans="1:12">
      <c r="A95" s="50">
        <v>94</v>
      </c>
      <c r="B95" s="28" t="s">
        <v>106</v>
      </c>
      <c r="C95" s="51" t="s">
        <v>716</v>
      </c>
      <c r="D95" s="28" t="s">
        <v>108</v>
      </c>
      <c r="E95" s="51" t="s">
        <v>718</v>
      </c>
      <c r="F95" s="28">
        <v>0</v>
      </c>
      <c r="G95" s="28">
        <v>119</v>
      </c>
      <c r="H95" s="28">
        <v>0</v>
      </c>
      <c r="I95" s="28">
        <v>0</v>
      </c>
      <c r="J95" s="28">
        <v>0</v>
      </c>
      <c r="K95" s="28">
        <v>31</v>
      </c>
      <c r="L95" s="28">
        <v>205</v>
      </c>
    </row>
    <row r="96" spans="1:12">
      <c r="A96" s="50">
        <v>95</v>
      </c>
      <c r="B96" s="28" t="s">
        <v>106</v>
      </c>
      <c r="C96" s="51" t="s">
        <v>716</v>
      </c>
      <c r="D96" s="28" t="s">
        <v>594</v>
      </c>
      <c r="E96" s="51" t="s">
        <v>1148</v>
      </c>
      <c r="F96" s="28">
        <v>0</v>
      </c>
      <c r="G96" s="28">
        <v>0</v>
      </c>
      <c r="H96" s="28">
        <v>0</v>
      </c>
      <c r="I96" s="28">
        <v>0</v>
      </c>
      <c r="J96" s="28">
        <v>0</v>
      </c>
      <c r="K96" s="28">
        <v>0</v>
      </c>
      <c r="L96" s="28">
        <v>8</v>
      </c>
    </row>
    <row r="97" spans="1:12">
      <c r="A97" s="50">
        <v>96</v>
      </c>
      <c r="B97" s="28" t="s">
        <v>109</v>
      </c>
      <c r="C97" s="51" t="s">
        <v>719</v>
      </c>
      <c r="D97" s="28" t="s">
        <v>110</v>
      </c>
      <c r="E97" s="51" t="s">
        <v>720</v>
      </c>
      <c r="F97" s="28">
        <v>0</v>
      </c>
      <c r="G97" s="28">
        <v>10239</v>
      </c>
      <c r="H97" s="28">
        <v>0</v>
      </c>
      <c r="I97" s="28">
        <v>0</v>
      </c>
      <c r="J97" s="28">
        <v>345</v>
      </c>
      <c r="K97" s="28">
        <v>690</v>
      </c>
      <c r="L97" s="28">
        <v>5645</v>
      </c>
    </row>
    <row r="98" spans="1:12">
      <c r="A98" s="50">
        <v>97</v>
      </c>
      <c r="B98" s="28" t="s">
        <v>111</v>
      </c>
      <c r="C98" s="51" t="s">
        <v>721</v>
      </c>
      <c r="D98" s="28" t="s">
        <v>112</v>
      </c>
      <c r="E98" s="51" t="s">
        <v>722</v>
      </c>
      <c r="F98" s="28">
        <v>0</v>
      </c>
      <c r="G98" s="28">
        <v>1587</v>
      </c>
      <c r="H98" s="28">
        <v>0</v>
      </c>
      <c r="I98" s="28">
        <v>0</v>
      </c>
      <c r="J98" s="28">
        <v>11</v>
      </c>
      <c r="K98" s="28">
        <v>394</v>
      </c>
      <c r="L98" s="28">
        <v>1199</v>
      </c>
    </row>
    <row r="99" spans="1:12">
      <c r="A99" s="50">
        <v>98</v>
      </c>
      <c r="B99" s="28" t="s">
        <v>113</v>
      </c>
      <c r="C99" s="51" t="s">
        <v>723</v>
      </c>
      <c r="D99" s="28" t="s">
        <v>114</v>
      </c>
      <c r="E99" s="51" t="s">
        <v>724</v>
      </c>
      <c r="F99" s="28">
        <v>0</v>
      </c>
      <c r="G99" s="28">
        <v>37</v>
      </c>
      <c r="H99" s="28">
        <v>0</v>
      </c>
      <c r="I99" s="28">
        <v>0</v>
      </c>
      <c r="J99" s="28">
        <v>0</v>
      </c>
      <c r="K99" s="28">
        <v>8</v>
      </c>
      <c r="L99" s="28">
        <v>14</v>
      </c>
    </row>
    <row r="100" spans="1:12">
      <c r="A100" s="50">
        <v>99</v>
      </c>
      <c r="B100" s="28" t="s">
        <v>115</v>
      </c>
      <c r="C100" s="51" t="s">
        <v>725</v>
      </c>
      <c r="D100" s="28" t="s">
        <v>116</v>
      </c>
      <c r="E100" s="51" t="s">
        <v>726</v>
      </c>
      <c r="F100" s="28">
        <v>0</v>
      </c>
      <c r="G100" s="28">
        <v>1477</v>
      </c>
      <c r="H100" s="28">
        <v>0</v>
      </c>
      <c r="I100" s="28">
        <v>0</v>
      </c>
      <c r="J100" s="28">
        <v>0</v>
      </c>
      <c r="K100" s="28">
        <v>64</v>
      </c>
      <c r="L100" s="28">
        <v>125</v>
      </c>
    </row>
    <row r="101" spans="1:12">
      <c r="A101" s="50">
        <v>100</v>
      </c>
      <c r="B101" s="28" t="s">
        <v>1171</v>
      </c>
      <c r="C101" s="51" t="s">
        <v>1191</v>
      </c>
      <c r="D101" s="28" t="s">
        <v>1172</v>
      </c>
      <c r="E101" s="51" t="s">
        <v>1192</v>
      </c>
      <c r="F101" s="56">
        <v>1</v>
      </c>
      <c r="G101" s="28">
        <v>0</v>
      </c>
      <c r="H101" s="28">
        <v>0</v>
      </c>
      <c r="I101" s="28">
        <v>0</v>
      </c>
      <c r="J101" s="28">
        <v>0</v>
      </c>
      <c r="K101" s="28">
        <v>0</v>
      </c>
      <c r="L101" s="28">
        <v>0</v>
      </c>
    </row>
    <row r="102" spans="1:12">
      <c r="A102" s="50">
        <v>101</v>
      </c>
      <c r="B102" s="28" t="s">
        <v>117</v>
      </c>
      <c r="C102" s="51" t="s">
        <v>727</v>
      </c>
      <c r="D102" s="28" t="s">
        <v>118</v>
      </c>
      <c r="E102" s="51" t="s">
        <v>728</v>
      </c>
      <c r="F102" s="28">
        <v>0</v>
      </c>
      <c r="G102" s="28">
        <v>26463</v>
      </c>
      <c r="H102" s="28">
        <v>0</v>
      </c>
      <c r="I102" s="28">
        <v>0</v>
      </c>
      <c r="J102" s="28">
        <v>0</v>
      </c>
      <c r="K102" s="28">
        <v>1072</v>
      </c>
      <c r="L102" s="28">
        <v>3735</v>
      </c>
    </row>
    <row r="103" spans="1:12">
      <c r="A103" s="50">
        <v>102</v>
      </c>
      <c r="B103" s="28" t="s">
        <v>119</v>
      </c>
      <c r="C103" s="51" t="s">
        <v>729</v>
      </c>
      <c r="D103" s="28" t="s">
        <v>120</v>
      </c>
      <c r="E103" s="51" t="s">
        <v>730</v>
      </c>
      <c r="F103" s="28">
        <v>0</v>
      </c>
      <c r="G103" s="28">
        <v>8</v>
      </c>
      <c r="H103" s="28">
        <v>0</v>
      </c>
      <c r="I103" s="28">
        <v>0</v>
      </c>
      <c r="J103" s="28">
        <v>0</v>
      </c>
      <c r="K103" s="28">
        <v>0</v>
      </c>
      <c r="L103" s="28">
        <v>5</v>
      </c>
    </row>
    <row r="104" spans="1:12">
      <c r="A104" s="50">
        <v>103</v>
      </c>
      <c r="B104" s="28" t="s">
        <v>121</v>
      </c>
      <c r="C104" s="51" t="s">
        <v>731</v>
      </c>
      <c r="D104" s="28" t="s">
        <v>122</v>
      </c>
      <c r="E104" s="51" t="s">
        <v>732</v>
      </c>
      <c r="F104" s="28">
        <v>0</v>
      </c>
      <c r="G104" s="28">
        <v>139</v>
      </c>
      <c r="H104" s="28">
        <v>0</v>
      </c>
      <c r="I104" s="28">
        <v>0</v>
      </c>
      <c r="J104" s="28">
        <v>0</v>
      </c>
      <c r="K104" s="28">
        <v>20</v>
      </c>
      <c r="L104" s="28">
        <v>30</v>
      </c>
    </row>
    <row r="105" spans="1:12">
      <c r="A105" s="50">
        <v>104</v>
      </c>
      <c r="B105" s="28" t="s">
        <v>123</v>
      </c>
      <c r="C105" s="51" t="s">
        <v>733</v>
      </c>
      <c r="D105" s="28" t="s">
        <v>124</v>
      </c>
      <c r="E105" s="51" t="s">
        <v>734</v>
      </c>
      <c r="F105" s="28">
        <v>0</v>
      </c>
      <c r="G105" s="28">
        <v>147</v>
      </c>
      <c r="H105" s="28">
        <v>0</v>
      </c>
      <c r="I105" s="28">
        <v>0</v>
      </c>
      <c r="J105" s="28">
        <v>0</v>
      </c>
      <c r="K105" s="28">
        <v>4</v>
      </c>
      <c r="L105" s="28">
        <v>4</v>
      </c>
    </row>
    <row r="106" spans="1:12">
      <c r="A106" s="50">
        <v>105</v>
      </c>
      <c r="B106" s="28" t="s">
        <v>125</v>
      </c>
      <c r="C106" s="51" t="s">
        <v>735</v>
      </c>
      <c r="D106" s="28" t="s">
        <v>126</v>
      </c>
      <c r="E106" s="51" t="s">
        <v>736</v>
      </c>
      <c r="F106" s="28">
        <v>0</v>
      </c>
      <c r="G106" s="28">
        <v>59</v>
      </c>
      <c r="H106" s="28">
        <v>0</v>
      </c>
      <c r="I106" s="28">
        <v>0</v>
      </c>
      <c r="J106" s="28">
        <v>0</v>
      </c>
      <c r="K106" s="28">
        <v>0</v>
      </c>
      <c r="L106" s="28">
        <v>7</v>
      </c>
    </row>
    <row r="107" spans="1:12">
      <c r="A107" s="50">
        <v>106</v>
      </c>
      <c r="B107" s="28" t="s">
        <v>127</v>
      </c>
      <c r="C107" s="51" t="s">
        <v>737</v>
      </c>
      <c r="D107" s="28" t="s">
        <v>128</v>
      </c>
      <c r="E107" s="51" t="s">
        <v>738</v>
      </c>
      <c r="F107" s="28">
        <v>0</v>
      </c>
      <c r="G107" s="28">
        <v>29</v>
      </c>
      <c r="H107" s="28">
        <v>0</v>
      </c>
      <c r="I107" s="28">
        <v>0</v>
      </c>
      <c r="J107" s="28">
        <v>0</v>
      </c>
      <c r="K107" s="28">
        <v>0</v>
      </c>
      <c r="L107" s="28">
        <v>11</v>
      </c>
    </row>
    <row r="108" spans="1:12">
      <c r="A108" s="50">
        <v>107</v>
      </c>
      <c r="B108" s="28" t="s">
        <v>129</v>
      </c>
      <c r="C108" s="51" t="s">
        <v>739</v>
      </c>
      <c r="D108" s="28" t="s">
        <v>130</v>
      </c>
      <c r="E108" s="51" t="s">
        <v>740</v>
      </c>
      <c r="F108" s="28">
        <v>0</v>
      </c>
      <c r="G108" s="28">
        <v>15</v>
      </c>
      <c r="H108" s="28">
        <v>0</v>
      </c>
      <c r="I108" s="28">
        <v>0</v>
      </c>
      <c r="J108" s="28">
        <v>0</v>
      </c>
      <c r="K108" s="28">
        <v>0</v>
      </c>
      <c r="L108" s="28">
        <v>4</v>
      </c>
    </row>
    <row r="109" spans="1:12">
      <c r="A109" s="50">
        <v>108</v>
      </c>
      <c r="B109" s="28" t="s">
        <v>131</v>
      </c>
      <c r="C109" s="51" t="s">
        <v>741</v>
      </c>
      <c r="D109" s="28" t="s">
        <v>132</v>
      </c>
      <c r="E109" s="51" t="s">
        <v>742</v>
      </c>
      <c r="F109" s="28">
        <v>0</v>
      </c>
      <c r="G109" s="28">
        <v>112</v>
      </c>
      <c r="H109" s="28">
        <v>0</v>
      </c>
      <c r="I109" s="28">
        <v>0</v>
      </c>
      <c r="J109" s="28">
        <v>0</v>
      </c>
      <c r="K109" s="28">
        <v>2</v>
      </c>
      <c r="L109" s="28">
        <v>8</v>
      </c>
    </row>
    <row r="110" spans="1:12">
      <c r="A110" s="50">
        <v>109</v>
      </c>
      <c r="B110" s="28" t="s">
        <v>133</v>
      </c>
      <c r="C110" s="51" t="s">
        <v>743</v>
      </c>
      <c r="D110" s="28" t="s">
        <v>134</v>
      </c>
      <c r="E110" s="51" t="s">
        <v>744</v>
      </c>
      <c r="F110" s="28">
        <v>0</v>
      </c>
      <c r="G110" s="28">
        <v>20</v>
      </c>
      <c r="H110" s="28">
        <v>0</v>
      </c>
      <c r="I110" s="28">
        <v>0</v>
      </c>
      <c r="J110" s="28">
        <v>0</v>
      </c>
      <c r="K110" s="28">
        <v>0</v>
      </c>
      <c r="L110" s="28">
        <v>2</v>
      </c>
    </row>
    <row r="111" spans="1:12">
      <c r="A111" s="50">
        <v>110</v>
      </c>
      <c r="B111" s="28" t="s">
        <v>135</v>
      </c>
      <c r="C111" s="51" t="s">
        <v>745</v>
      </c>
      <c r="D111" s="28" t="s">
        <v>136</v>
      </c>
      <c r="E111" s="51" t="s">
        <v>746</v>
      </c>
      <c r="F111" s="28">
        <v>0</v>
      </c>
      <c r="G111" s="28">
        <v>64</v>
      </c>
      <c r="H111" s="28">
        <v>0</v>
      </c>
      <c r="I111" s="28">
        <v>0</v>
      </c>
      <c r="J111" s="28">
        <v>0</v>
      </c>
      <c r="K111" s="28">
        <v>4</v>
      </c>
      <c r="L111" s="28">
        <v>8</v>
      </c>
    </row>
    <row r="112" spans="1:12">
      <c r="A112" s="50">
        <v>111</v>
      </c>
      <c r="B112" s="28" t="s">
        <v>137</v>
      </c>
      <c r="C112" s="51" t="s">
        <v>747</v>
      </c>
      <c r="D112" s="28" t="s">
        <v>138</v>
      </c>
      <c r="E112" s="51" t="s">
        <v>748</v>
      </c>
      <c r="F112" s="28">
        <v>0</v>
      </c>
      <c r="G112" s="28">
        <v>94</v>
      </c>
      <c r="H112" s="28">
        <v>0</v>
      </c>
      <c r="I112" s="28">
        <v>0</v>
      </c>
      <c r="J112" s="28">
        <v>0</v>
      </c>
      <c r="K112" s="28">
        <v>4</v>
      </c>
      <c r="L112" s="28">
        <v>6</v>
      </c>
    </row>
    <row r="113" spans="1:12">
      <c r="A113" s="50">
        <v>112</v>
      </c>
      <c r="B113" s="28" t="s">
        <v>139</v>
      </c>
      <c r="C113" s="51" t="s">
        <v>749</v>
      </c>
      <c r="D113" s="28" t="s">
        <v>140</v>
      </c>
      <c r="E113" s="51" t="s">
        <v>750</v>
      </c>
      <c r="F113" s="28">
        <v>0</v>
      </c>
      <c r="G113" s="28">
        <v>1</v>
      </c>
      <c r="H113" s="28">
        <v>0</v>
      </c>
      <c r="I113" s="28">
        <v>0</v>
      </c>
      <c r="J113" s="28">
        <v>0</v>
      </c>
      <c r="K113" s="28">
        <v>0</v>
      </c>
      <c r="L113" s="28">
        <v>0</v>
      </c>
    </row>
    <row r="114" spans="1:12">
      <c r="A114" s="50">
        <v>113</v>
      </c>
      <c r="B114" s="28" t="s">
        <v>141</v>
      </c>
      <c r="C114" s="51" t="s">
        <v>751</v>
      </c>
      <c r="D114" s="28" t="s">
        <v>142</v>
      </c>
      <c r="E114" s="51" t="s">
        <v>752</v>
      </c>
      <c r="F114" s="28">
        <v>0</v>
      </c>
      <c r="G114" s="28">
        <v>38</v>
      </c>
      <c r="H114" s="28">
        <v>0</v>
      </c>
      <c r="I114" s="28">
        <v>0</v>
      </c>
      <c r="J114" s="28">
        <v>0</v>
      </c>
      <c r="K114" s="28">
        <v>2</v>
      </c>
      <c r="L114" s="28">
        <v>13</v>
      </c>
    </row>
    <row r="115" spans="1:12">
      <c r="A115" s="50">
        <v>114</v>
      </c>
      <c r="B115" s="28" t="s">
        <v>143</v>
      </c>
      <c r="C115" s="51" t="s">
        <v>753</v>
      </c>
      <c r="D115" s="28" t="s">
        <v>144</v>
      </c>
      <c r="E115" s="51" t="s">
        <v>754</v>
      </c>
      <c r="F115" s="28">
        <v>0</v>
      </c>
      <c r="G115" s="28">
        <v>32</v>
      </c>
      <c r="H115" s="28">
        <v>0</v>
      </c>
      <c r="I115" s="28">
        <v>0</v>
      </c>
      <c r="J115" s="28">
        <v>0</v>
      </c>
      <c r="K115" s="28">
        <v>0</v>
      </c>
      <c r="L115" s="28">
        <v>3</v>
      </c>
    </row>
    <row r="116" spans="1:12">
      <c r="A116" s="50">
        <v>115</v>
      </c>
      <c r="B116" s="28" t="s">
        <v>145</v>
      </c>
      <c r="C116" s="51" t="s">
        <v>755</v>
      </c>
      <c r="D116" s="28" t="s">
        <v>146</v>
      </c>
      <c r="E116" s="51" t="s">
        <v>756</v>
      </c>
      <c r="F116" s="28">
        <v>0</v>
      </c>
      <c r="G116" s="28">
        <v>2</v>
      </c>
      <c r="H116" s="28">
        <v>0</v>
      </c>
      <c r="I116" s="28">
        <v>0</v>
      </c>
      <c r="J116" s="28">
        <v>0</v>
      </c>
      <c r="K116" s="28">
        <v>0</v>
      </c>
      <c r="L116" s="28">
        <v>3</v>
      </c>
    </row>
    <row r="117" spans="1:12">
      <c r="A117" s="50">
        <v>116</v>
      </c>
      <c r="B117" s="28" t="s">
        <v>147</v>
      </c>
      <c r="C117" s="51" t="s">
        <v>757</v>
      </c>
      <c r="D117" s="28" t="s">
        <v>148</v>
      </c>
      <c r="E117" s="51" t="s">
        <v>758</v>
      </c>
      <c r="F117" s="28">
        <v>0</v>
      </c>
      <c r="G117" s="28">
        <v>3</v>
      </c>
      <c r="H117" s="28">
        <v>0</v>
      </c>
      <c r="I117" s="28">
        <v>0</v>
      </c>
      <c r="J117" s="28">
        <v>0</v>
      </c>
      <c r="K117" s="28">
        <v>0</v>
      </c>
      <c r="L117" s="28">
        <v>3</v>
      </c>
    </row>
    <row r="118" spans="1:12">
      <c r="A118" s="50">
        <v>117</v>
      </c>
      <c r="B118" s="28" t="s">
        <v>149</v>
      </c>
      <c r="C118" s="51" t="s">
        <v>759</v>
      </c>
      <c r="D118" s="28" t="s">
        <v>150</v>
      </c>
      <c r="E118" s="51" t="s">
        <v>760</v>
      </c>
      <c r="F118" s="28">
        <v>0</v>
      </c>
      <c r="G118" s="28">
        <v>26</v>
      </c>
      <c r="H118" s="28">
        <v>0</v>
      </c>
      <c r="I118" s="28">
        <v>0</v>
      </c>
      <c r="J118" s="28">
        <v>0</v>
      </c>
      <c r="K118" s="28">
        <v>3</v>
      </c>
      <c r="L118" s="28">
        <v>11</v>
      </c>
    </row>
    <row r="119" spans="1:12">
      <c r="A119" s="50">
        <v>118</v>
      </c>
      <c r="B119" s="28" t="s">
        <v>149</v>
      </c>
      <c r="C119" s="51" t="s">
        <v>759</v>
      </c>
      <c r="D119" s="28" t="s">
        <v>151</v>
      </c>
      <c r="E119" s="51" t="s">
        <v>761</v>
      </c>
      <c r="F119" s="28">
        <v>0</v>
      </c>
      <c r="G119" s="28">
        <v>18</v>
      </c>
      <c r="H119" s="28">
        <v>0</v>
      </c>
      <c r="I119" s="28">
        <v>0</v>
      </c>
      <c r="J119" s="28">
        <v>0</v>
      </c>
      <c r="K119" s="28">
        <v>0</v>
      </c>
      <c r="L119" s="28">
        <v>4</v>
      </c>
    </row>
    <row r="120" spans="1:12">
      <c r="A120" s="50">
        <v>119</v>
      </c>
      <c r="B120" s="28" t="s">
        <v>149</v>
      </c>
      <c r="C120" s="51" t="s">
        <v>759</v>
      </c>
      <c r="D120" s="28" t="s">
        <v>152</v>
      </c>
      <c r="E120" s="51" t="s">
        <v>762</v>
      </c>
      <c r="F120" s="28">
        <v>0</v>
      </c>
      <c r="G120" s="28">
        <v>34</v>
      </c>
      <c r="H120" s="28">
        <v>0</v>
      </c>
      <c r="I120" s="28">
        <v>0</v>
      </c>
      <c r="J120" s="28">
        <v>0</v>
      </c>
      <c r="K120" s="28">
        <v>0</v>
      </c>
      <c r="L120" s="28">
        <v>5</v>
      </c>
    </row>
    <row r="121" spans="1:12">
      <c r="A121" s="50">
        <v>120</v>
      </c>
      <c r="B121" s="28" t="s">
        <v>153</v>
      </c>
      <c r="C121" s="51" t="s">
        <v>763</v>
      </c>
      <c r="D121" s="28" t="s">
        <v>154</v>
      </c>
      <c r="E121" s="51" t="s">
        <v>764</v>
      </c>
      <c r="F121" s="28">
        <v>0</v>
      </c>
      <c r="G121" s="28">
        <v>37</v>
      </c>
      <c r="H121" s="28">
        <v>0</v>
      </c>
      <c r="I121" s="28">
        <v>0</v>
      </c>
      <c r="J121" s="28">
        <v>0</v>
      </c>
      <c r="K121" s="28">
        <v>0</v>
      </c>
      <c r="L121" s="28">
        <v>0</v>
      </c>
    </row>
    <row r="122" spans="1:12">
      <c r="A122" s="50">
        <v>121</v>
      </c>
      <c r="B122" s="28" t="s">
        <v>153</v>
      </c>
      <c r="C122" s="51" t="s">
        <v>763</v>
      </c>
      <c r="D122" s="28" t="s">
        <v>155</v>
      </c>
      <c r="E122" s="51" t="s">
        <v>765</v>
      </c>
      <c r="F122" s="28">
        <v>0</v>
      </c>
      <c r="G122" s="28">
        <v>25</v>
      </c>
      <c r="H122" s="28">
        <v>0</v>
      </c>
      <c r="I122" s="28">
        <v>0</v>
      </c>
      <c r="J122" s="28">
        <v>0</v>
      </c>
      <c r="K122" s="28">
        <v>2</v>
      </c>
      <c r="L122" s="28">
        <v>6</v>
      </c>
    </row>
    <row r="123" spans="1:12">
      <c r="A123" s="50">
        <v>122</v>
      </c>
      <c r="B123" s="28" t="s">
        <v>156</v>
      </c>
      <c r="C123" s="51" t="s">
        <v>766</v>
      </c>
      <c r="D123" s="28" t="s">
        <v>157</v>
      </c>
      <c r="E123" s="51" t="s">
        <v>766</v>
      </c>
      <c r="F123" s="28">
        <v>0</v>
      </c>
      <c r="G123" s="28">
        <v>5</v>
      </c>
      <c r="H123" s="28">
        <v>0</v>
      </c>
      <c r="I123" s="28">
        <v>0</v>
      </c>
      <c r="J123" s="28">
        <v>0</v>
      </c>
      <c r="K123" s="28">
        <v>0</v>
      </c>
      <c r="L123" s="28">
        <v>0</v>
      </c>
    </row>
    <row r="124" spans="1:12">
      <c r="A124" s="50">
        <v>123</v>
      </c>
      <c r="B124" s="28" t="s">
        <v>156</v>
      </c>
      <c r="C124" s="51" t="s">
        <v>766</v>
      </c>
      <c r="D124" s="28" t="s">
        <v>158</v>
      </c>
      <c r="E124" s="51" t="s">
        <v>767</v>
      </c>
      <c r="F124" s="28">
        <v>0</v>
      </c>
      <c r="G124" s="28">
        <v>32</v>
      </c>
      <c r="H124" s="28">
        <v>0</v>
      </c>
      <c r="I124" s="28">
        <v>0</v>
      </c>
      <c r="J124" s="28">
        <v>0</v>
      </c>
      <c r="K124" s="28">
        <v>1</v>
      </c>
      <c r="L124" s="28">
        <v>1</v>
      </c>
    </row>
    <row r="125" spans="1:12">
      <c r="A125" s="50">
        <v>124</v>
      </c>
      <c r="B125" s="28" t="s">
        <v>159</v>
      </c>
      <c r="C125" s="51" t="s">
        <v>768</v>
      </c>
      <c r="D125" s="28" t="s">
        <v>160</v>
      </c>
      <c r="E125" s="51" t="s">
        <v>769</v>
      </c>
      <c r="F125" s="28">
        <v>0</v>
      </c>
      <c r="G125" s="28">
        <v>203</v>
      </c>
      <c r="H125" s="28">
        <v>0</v>
      </c>
      <c r="I125" s="28">
        <v>0</v>
      </c>
      <c r="J125" s="28">
        <v>0</v>
      </c>
      <c r="K125" s="28">
        <v>4</v>
      </c>
      <c r="L125" s="28">
        <v>40</v>
      </c>
    </row>
    <row r="126" spans="1:12">
      <c r="A126" s="50">
        <v>125</v>
      </c>
      <c r="B126" s="28" t="s">
        <v>161</v>
      </c>
      <c r="C126" s="51" t="s">
        <v>770</v>
      </c>
      <c r="D126" s="28" t="s">
        <v>162</v>
      </c>
      <c r="E126" s="51" t="s">
        <v>771</v>
      </c>
      <c r="F126" s="28">
        <v>0</v>
      </c>
      <c r="G126" s="28">
        <v>312</v>
      </c>
      <c r="H126" s="28">
        <v>0</v>
      </c>
      <c r="I126" s="28">
        <v>0</v>
      </c>
      <c r="J126" s="28">
        <v>0</v>
      </c>
      <c r="K126" s="28">
        <v>4</v>
      </c>
      <c r="L126" s="28">
        <v>34</v>
      </c>
    </row>
    <row r="127" spans="1:12">
      <c r="A127" s="50">
        <v>126</v>
      </c>
      <c r="B127" s="28" t="s">
        <v>163</v>
      </c>
      <c r="C127" s="51" t="s">
        <v>772</v>
      </c>
      <c r="D127" s="28" t="s">
        <v>164</v>
      </c>
      <c r="E127" s="51" t="s">
        <v>773</v>
      </c>
      <c r="F127" s="28">
        <v>0</v>
      </c>
      <c r="G127" s="28">
        <v>920</v>
      </c>
      <c r="H127" s="28">
        <v>0</v>
      </c>
      <c r="I127" s="28">
        <v>0</v>
      </c>
      <c r="J127" s="28">
        <v>0</v>
      </c>
      <c r="K127" s="28">
        <v>1</v>
      </c>
      <c r="L127" s="28">
        <v>4</v>
      </c>
    </row>
    <row r="128" spans="1:12">
      <c r="A128" s="50">
        <v>127</v>
      </c>
      <c r="B128" s="28" t="s">
        <v>165</v>
      </c>
      <c r="C128" s="51" t="s">
        <v>774</v>
      </c>
      <c r="D128" s="28" t="s">
        <v>166</v>
      </c>
      <c r="E128" s="51" t="s">
        <v>775</v>
      </c>
      <c r="F128" s="28">
        <v>0</v>
      </c>
      <c r="G128" s="28">
        <v>966</v>
      </c>
      <c r="H128" s="28">
        <v>0</v>
      </c>
      <c r="I128" s="28">
        <v>0</v>
      </c>
      <c r="J128" s="28">
        <v>0</v>
      </c>
      <c r="K128" s="28">
        <v>1</v>
      </c>
      <c r="L128" s="28">
        <v>3</v>
      </c>
    </row>
    <row r="129" spans="1:12">
      <c r="A129" s="50">
        <v>128</v>
      </c>
      <c r="B129" s="28" t="s">
        <v>167</v>
      </c>
      <c r="C129" s="51" t="s">
        <v>776</v>
      </c>
      <c r="D129" s="28" t="s">
        <v>168</v>
      </c>
      <c r="E129" s="51" t="s">
        <v>777</v>
      </c>
      <c r="F129" s="28">
        <v>0</v>
      </c>
      <c r="G129" s="28">
        <v>79358</v>
      </c>
      <c r="H129" s="28">
        <v>0</v>
      </c>
      <c r="I129" s="28">
        <v>0</v>
      </c>
      <c r="J129" s="28">
        <v>0</v>
      </c>
      <c r="K129" s="28">
        <v>765</v>
      </c>
      <c r="L129" s="28">
        <v>1996</v>
      </c>
    </row>
    <row r="130" spans="1:12">
      <c r="A130" s="50">
        <v>129</v>
      </c>
      <c r="B130" s="28" t="s">
        <v>169</v>
      </c>
      <c r="C130" s="51" t="s">
        <v>778</v>
      </c>
      <c r="D130" s="28" t="s">
        <v>170</v>
      </c>
      <c r="E130" s="51" t="s">
        <v>779</v>
      </c>
      <c r="F130" s="28">
        <v>0</v>
      </c>
      <c r="G130" s="28">
        <v>36</v>
      </c>
      <c r="H130" s="28">
        <v>0</v>
      </c>
      <c r="I130" s="28">
        <v>0</v>
      </c>
      <c r="J130" s="28">
        <v>0</v>
      </c>
      <c r="K130" s="28">
        <v>1</v>
      </c>
      <c r="L130" s="28">
        <v>9</v>
      </c>
    </row>
    <row r="131" spans="1:12">
      <c r="A131" s="50">
        <v>130</v>
      </c>
      <c r="B131" s="28" t="s">
        <v>171</v>
      </c>
      <c r="C131" s="51" t="s">
        <v>780</v>
      </c>
      <c r="D131" s="28" t="s">
        <v>172</v>
      </c>
      <c r="E131" s="51" t="s">
        <v>781</v>
      </c>
      <c r="F131" s="28">
        <v>0</v>
      </c>
      <c r="G131" s="28">
        <v>1875</v>
      </c>
      <c r="H131" s="28">
        <v>0</v>
      </c>
      <c r="I131" s="28">
        <v>0</v>
      </c>
      <c r="J131" s="28">
        <v>1</v>
      </c>
      <c r="K131" s="28">
        <v>608</v>
      </c>
      <c r="L131" s="28">
        <v>946</v>
      </c>
    </row>
    <row r="132" spans="1:12">
      <c r="A132" s="50">
        <v>131</v>
      </c>
      <c r="B132" s="28" t="s">
        <v>173</v>
      </c>
      <c r="C132" s="51" t="s">
        <v>782</v>
      </c>
      <c r="D132" s="28" t="s">
        <v>174</v>
      </c>
      <c r="E132" s="51" t="s">
        <v>783</v>
      </c>
      <c r="F132" s="28">
        <v>0</v>
      </c>
      <c r="G132" s="28">
        <v>22</v>
      </c>
      <c r="H132" s="28">
        <v>0</v>
      </c>
      <c r="I132" s="28">
        <v>0</v>
      </c>
      <c r="J132" s="28">
        <v>22</v>
      </c>
      <c r="K132" s="28">
        <v>0</v>
      </c>
      <c r="L132" s="28">
        <v>0</v>
      </c>
    </row>
    <row r="133" spans="1:12">
      <c r="A133" s="50">
        <v>132</v>
      </c>
      <c r="B133" s="28" t="s">
        <v>173</v>
      </c>
      <c r="C133" s="51" t="s">
        <v>782</v>
      </c>
      <c r="D133" s="28" t="s">
        <v>175</v>
      </c>
      <c r="E133" s="51" t="s">
        <v>784</v>
      </c>
      <c r="F133" s="28">
        <v>0</v>
      </c>
      <c r="G133" s="28">
        <v>258</v>
      </c>
      <c r="H133" s="28">
        <v>0</v>
      </c>
      <c r="I133" s="28">
        <v>0</v>
      </c>
      <c r="J133" s="28">
        <v>0</v>
      </c>
      <c r="K133" s="28">
        <v>4</v>
      </c>
      <c r="L133" s="28">
        <v>22</v>
      </c>
    </row>
    <row r="134" spans="1:12">
      <c r="A134" s="50">
        <v>133</v>
      </c>
      <c r="B134" s="28" t="s">
        <v>569</v>
      </c>
      <c r="C134" s="51" t="s">
        <v>1124</v>
      </c>
      <c r="D134" s="28" t="s">
        <v>570</v>
      </c>
      <c r="E134" s="51" t="s">
        <v>1125</v>
      </c>
      <c r="F134" s="28">
        <v>0</v>
      </c>
      <c r="G134" s="28">
        <v>0</v>
      </c>
      <c r="H134" s="28">
        <v>0</v>
      </c>
      <c r="I134" s="28">
        <v>0</v>
      </c>
      <c r="J134" s="28">
        <v>0</v>
      </c>
      <c r="K134" s="28">
        <v>0</v>
      </c>
      <c r="L134" s="28">
        <v>0</v>
      </c>
    </row>
    <row r="135" spans="1:12">
      <c r="A135" s="50">
        <v>134</v>
      </c>
      <c r="B135" s="28" t="s">
        <v>1173</v>
      </c>
      <c r="C135" s="51" t="s">
        <v>1193</v>
      </c>
      <c r="D135" s="28" t="s">
        <v>1176</v>
      </c>
      <c r="E135" s="51" t="s">
        <v>1194</v>
      </c>
      <c r="F135" s="56">
        <v>0</v>
      </c>
      <c r="G135" s="56">
        <v>0</v>
      </c>
      <c r="H135" s="56">
        <v>0</v>
      </c>
      <c r="I135" s="56">
        <v>0</v>
      </c>
      <c r="J135" s="56">
        <v>0</v>
      </c>
      <c r="K135" s="28">
        <v>0</v>
      </c>
      <c r="L135" s="28">
        <v>0</v>
      </c>
    </row>
    <row r="136" spans="1:12">
      <c r="A136" s="50">
        <v>135</v>
      </c>
      <c r="B136" s="28" t="s">
        <v>1173</v>
      </c>
      <c r="C136" s="51" t="s">
        <v>1193</v>
      </c>
      <c r="D136" s="28" t="s">
        <v>1177</v>
      </c>
      <c r="E136" s="51" t="s">
        <v>1195</v>
      </c>
      <c r="F136" s="56">
        <v>0</v>
      </c>
      <c r="G136" s="56">
        <v>0</v>
      </c>
      <c r="H136" s="56">
        <v>0</v>
      </c>
      <c r="I136" s="56">
        <v>0</v>
      </c>
      <c r="J136" s="56">
        <v>0</v>
      </c>
      <c r="K136" s="28">
        <v>0</v>
      </c>
      <c r="L136" s="28">
        <v>0</v>
      </c>
    </row>
    <row r="137" spans="1:12">
      <c r="A137" s="50">
        <v>136</v>
      </c>
      <c r="B137" s="28" t="s">
        <v>176</v>
      </c>
      <c r="C137" s="51" t="s">
        <v>785</v>
      </c>
      <c r="D137" s="28" t="s">
        <v>177</v>
      </c>
      <c r="E137" s="51" t="s">
        <v>786</v>
      </c>
      <c r="F137" s="28">
        <v>0</v>
      </c>
      <c r="G137" s="28">
        <v>5069</v>
      </c>
      <c r="H137" s="28">
        <v>0</v>
      </c>
      <c r="I137" s="28">
        <v>0</v>
      </c>
      <c r="J137" s="28">
        <v>182</v>
      </c>
      <c r="K137" s="28">
        <v>807</v>
      </c>
      <c r="L137" s="28">
        <v>4527</v>
      </c>
    </row>
    <row r="138" spans="1:12">
      <c r="A138" s="50">
        <v>137</v>
      </c>
      <c r="B138" s="28" t="s">
        <v>176</v>
      </c>
      <c r="C138" s="51" t="s">
        <v>785</v>
      </c>
      <c r="D138" s="28" t="s">
        <v>178</v>
      </c>
      <c r="E138" s="51" t="s">
        <v>787</v>
      </c>
      <c r="F138" s="28">
        <v>0</v>
      </c>
      <c r="G138" s="28">
        <v>9506</v>
      </c>
      <c r="H138" s="28">
        <v>0</v>
      </c>
      <c r="I138" s="28">
        <v>0</v>
      </c>
      <c r="J138" s="28">
        <v>306</v>
      </c>
      <c r="K138" s="28">
        <v>1687</v>
      </c>
      <c r="L138" s="28">
        <v>9443</v>
      </c>
    </row>
    <row r="139" spans="1:12">
      <c r="A139" s="50">
        <v>138</v>
      </c>
      <c r="B139" s="28" t="s">
        <v>179</v>
      </c>
      <c r="C139" s="51" t="s">
        <v>788</v>
      </c>
      <c r="D139" s="28" t="s">
        <v>180</v>
      </c>
      <c r="E139" s="51" t="s">
        <v>789</v>
      </c>
      <c r="F139" s="28">
        <v>0</v>
      </c>
      <c r="G139" s="28">
        <v>29</v>
      </c>
      <c r="H139" s="28">
        <v>0</v>
      </c>
      <c r="I139" s="28">
        <v>0</v>
      </c>
      <c r="J139" s="28">
        <v>0</v>
      </c>
      <c r="K139" s="28">
        <v>1</v>
      </c>
      <c r="L139" s="28">
        <v>27</v>
      </c>
    </row>
    <row r="140" spans="1:12">
      <c r="A140" s="50">
        <v>139</v>
      </c>
      <c r="B140" s="28" t="s">
        <v>179</v>
      </c>
      <c r="C140" s="51" t="s">
        <v>788</v>
      </c>
      <c r="D140" s="28" t="s">
        <v>181</v>
      </c>
      <c r="E140" s="51" t="s">
        <v>790</v>
      </c>
      <c r="F140" s="28">
        <v>0</v>
      </c>
      <c r="G140" s="28">
        <v>2</v>
      </c>
      <c r="H140" s="28">
        <v>0</v>
      </c>
      <c r="I140" s="28">
        <v>0</v>
      </c>
      <c r="J140" s="28">
        <v>0</v>
      </c>
      <c r="K140" s="28">
        <v>0</v>
      </c>
      <c r="L140" s="28">
        <v>0</v>
      </c>
    </row>
    <row r="141" spans="1:12">
      <c r="A141" s="50">
        <v>140</v>
      </c>
      <c r="B141" s="28" t="s">
        <v>179</v>
      </c>
      <c r="C141" s="51" t="s">
        <v>788</v>
      </c>
      <c r="D141" s="28" t="s">
        <v>182</v>
      </c>
      <c r="E141" s="51" t="s">
        <v>791</v>
      </c>
      <c r="F141" s="28">
        <v>0</v>
      </c>
      <c r="G141" s="28">
        <v>0</v>
      </c>
      <c r="H141" s="28">
        <v>0</v>
      </c>
      <c r="I141" s="28">
        <v>0</v>
      </c>
      <c r="J141" s="28">
        <v>0</v>
      </c>
      <c r="K141" s="28">
        <v>0</v>
      </c>
      <c r="L141" s="28">
        <v>0</v>
      </c>
    </row>
    <row r="142" spans="1:12">
      <c r="A142" s="50">
        <v>141</v>
      </c>
      <c r="B142" s="28" t="s">
        <v>179</v>
      </c>
      <c r="C142" s="51" t="s">
        <v>788</v>
      </c>
      <c r="D142" s="28" t="s">
        <v>183</v>
      </c>
      <c r="E142" s="51" t="s">
        <v>792</v>
      </c>
      <c r="F142" s="28">
        <v>0</v>
      </c>
      <c r="G142" s="28">
        <v>92</v>
      </c>
      <c r="H142" s="28">
        <v>0</v>
      </c>
      <c r="I142" s="28">
        <v>0</v>
      </c>
      <c r="J142" s="28">
        <v>0</v>
      </c>
      <c r="K142" s="28">
        <v>0</v>
      </c>
      <c r="L142" s="28">
        <v>7</v>
      </c>
    </row>
    <row r="143" spans="1:12">
      <c r="A143" s="50">
        <v>142</v>
      </c>
      <c r="B143" s="28" t="s">
        <v>179</v>
      </c>
      <c r="C143" s="51" t="s">
        <v>788</v>
      </c>
      <c r="D143" s="28" t="s">
        <v>184</v>
      </c>
      <c r="E143" s="51" t="s">
        <v>793</v>
      </c>
      <c r="F143" s="28">
        <v>0</v>
      </c>
      <c r="G143" s="28">
        <v>64</v>
      </c>
      <c r="H143" s="28">
        <v>0</v>
      </c>
      <c r="I143" s="28">
        <v>0</v>
      </c>
      <c r="J143" s="28">
        <v>0</v>
      </c>
      <c r="K143" s="28">
        <v>4</v>
      </c>
      <c r="L143" s="28">
        <v>39</v>
      </c>
    </row>
    <row r="144" spans="1:12">
      <c r="A144" s="50">
        <v>143</v>
      </c>
      <c r="B144" s="28" t="s">
        <v>179</v>
      </c>
      <c r="C144" s="51" t="s">
        <v>788</v>
      </c>
      <c r="D144" s="28" t="s">
        <v>558</v>
      </c>
      <c r="E144" s="51" t="s">
        <v>794</v>
      </c>
      <c r="F144" s="28">
        <v>0</v>
      </c>
      <c r="G144" s="28">
        <v>404</v>
      </c>
      <c r="H144" s="28">
        <v>0</v>
      </c>
      <c r="I144" s="28">
        <v>0</v>
      </c>
      <c r="J144" s="28">
        <v>0</v>
      </c>
      <c r="K144" s="28">
        <v>6</v>
      </c>
      <c r="L144" s="28">
        <v>56</v>
      </c>
    </row>
    <row r="145" spans="1:12">
      <c r="A145" s="50">
        <v>144</v>
      </c>
      <c r="B145" s="28" t="s">
        <v>179</v>
      </c>
      <c r="C145" s="51" t="s">
        <v>788</v>
      </c>
      <c r="D145" s="28" t="s">
        <v>185</v>
      </c>
      <c r="E145" s="51" t="s">
        <v>795</v>
      </c>
      <c r="F145" s="28">
        <v>0</v>
      </c>
      <c r="G145" s="28">
        <v>66</v>
      </c>
      <c r="H145" s="28">
        <v>0</v>
      </c>
      <c r="I145" s="28">
        <v>0</v>
      </c>
      <c r="J145" s="28">
        <v>0</v>
      </c>
      <c r="K145" s="28">
        <v>3</v>
      </c>
      <c r="L145" s="28">
        <v>50</v>
      </c>
    </row>
    <row r="146" spans="1:12">
      <c r="A146" s="50">
        <v>145</v>
      </c>
      <c r="B146" s="28" t="s">
        <v>179</v>
      </c>
      <c r="C146" s="51" t="s">
        <v>788</v>
      </c>
      <c r="D146" s="28" t="s">
        <v>186</v>
      </c>
      <c r="E146" s="51" t="s">
        <v>796</v>
      </c>
      <c r="F146" s="28">
        <v>0</v>
      </c>
      <c r="G146" s="28">
        <v>72</v>
      </c>
      <c r="H146" s="28">
        <v>0</v>
      </c>
      <c r="I146" s="28">
        <v>0</v>
      </c>
      <c r="J146" s="28">
        <v>0</v>
      </c>
      <c r="K146" s="28">
        <v>7</v>
      </c>
      <c r="L146" s="28">
        <v>22</v>
      </c>
    </row>
    <row r="147" spans="1:12">
      <c r="A147" s="50">
        <v>146</v>
      </c>
      <c r="B147" s="28" t="s">
        <v>179</v>
      </c>
      <c r="C147" s="51" t="s">
        <v>788</v>
      </c>
      <c r="D147" s="28" t="s">
        <v>187</v>
      </c>
      <c r="E147" s="51" t="s">
        <v>797</v>
      </c>
      <c r="F147" s="28">
        <v>0</v>
      </c>
      <c r="G147" s="28">
        <v>23</v>
      </c>
      <c r="H147" s="28">
        <v>0</v>
      </c>
      <c r="I147" s="28">
        <v>0</v>
      </c>
      <c r="J147" s="28">
        <v>0</v>
      </c>
      <c r="K147" s="28">
        <v>0</v>
      </c>
      <c r="L147" s="28">
        <v>0</v>
      </c>
    </row>
    <row r="148" spans="1:12">
      <c r="A148" s="50">
        <v>147</v>
      </c>
      <c r="B148" s="28" t="s">
        <v>179</v>
      </c>
      <c r="C148" s="51" t="s">
        <v>788</v>
      </c>
      <c r="D148" s="28" t="s">
        <v>552</v>
      </c>
      <c r="E148" s="51" t="s">
        <v>798</v>
      </c>
      <c r="F148" s="28">
        <v>0</v>
      </c>
      <c r="G148" s="28">
        <v>163</v>
      </c>
      <c r="H148" s="28">
        <v>0</v>
      </c>
      <c r="I148" s="28">
        <v>0</v>
      </c>
      <c r="J148" s="28">
        <v>0</v>
      </c>
      <c r="K148" s="28">
        <v>2</v>
      </c>
      <c r="L148" s="28">
        <v>4</v>
      </c>
    </row>
    <row r="149" spans="1:12">
      <c r="A149" s="50">
        <v>148</v>
      </c>
      <c r="B149" s="28" t="s">
        <v>179</v>
      </c>
      <c r="C149" s="51" t="s">
        <v>788</v>
      </c>
      <c r="D149" s="28" t="s">
        <v>188</v>
      </c>
      <c r="E149" s="51" t="s">
        <v>799</v>
      </c>
      <c r="F149" s="28">
        <v>0</v>
      </c>
      <c r="G149" s="28">
        <v>81</v>
      </c>
      <c r="H149" s="28">
        <v>0</v>
      </c>
      <c r="I149" s="28">
        <v>0</v>
      </c>
      <c r="J149" s="28">
        <v>0</v>
      </c>
      <c r="K149" s="28">
        <v>0</v>
      </c>
      <c r="L149" s="28">
        <v>10</v>
      </c>
    </row>
    <row r="150" spans="1:12">
      <c r="A150" s="50">
        <v>149</v>
      </c>
      <c r="B150" s="28" t="s">
        <v>179</v>
      </c>
      <c r="C150" s="51" t="s">
        <v>788</v>
      </c>
      <c r="D150" s="28" t="s">
        <v>189</v>
      </c>
      <c r="E150" s="51" t="s">
        <v>800</v>
      </c>
      <c r="F150" s="28">
        <v>0</v>
      </c>
      <c r="G150" s="28">
        <v>52</v>
      </c>
      <c r="H150" s="28">
        <v>0</v>
      </c>
      <c r="I150" s="28">
        <v>0</v>
      </c>
      <c r="J150" s="28">
        <v>0</v>
      </c>
      <c r="K150" s="28">
        <v>1</v>
      </c>
      <c r="L150" s="28">
        <v>21</v>
      </c>
    </row>
    <row r="151" spans="1:12">
      <c r="A151" s="50">
        <v>150</v>
      </c>
      <c r="B151" s="28" t="s">
        <v>179</v>
      </c>
      <c r="C151" s="51" t="s">
        <v>788</v>
      </c>
      <c r="D151" s="28" t="s">
        <v>190</v>
      </c>
      <c r="E151" s="51" t="s">
        <v>801</v>
      </c>
      <c r="F151" s="28">
        <v>0</v>
      </c>
      <c r="G151" s="28">
        <v>104</v>
      </c>
      <c r="H151" s="28">
        <v>0</v>
      </c>
      <c r="I151" s="28">
        <v>0</v>
      </c>
      <c r="J151" s="28">
        <v>0</v>
      </c>
      <c r="K151" s="28">
        <v>7</v>
      </c>
      <c r="L151" s="28">
        <v>38</v>
      </c>
    </row>
    <row r="152" spans="1:12">
      <c r="A152" s="50">
        <v>151</v>
      </c>
      <c r="B152" s="28" t="s">
        <v>179</v>
      </c>
      <c r="C152" s="51" t="s">
        <v>788</v>
      </c>
      <c r="D152" s="28" t="s">
        <v>191</v>
      </c>
      <c r="E152" s="51" t="s">
        <v>802</v>
      </c>
      <c r="F152" s="28">
        <v>0</v>
      </c>
      <c r="G152" s="28">
        <v>44</v>
      </c>
      <c r="H152" s="28">
        <v>0</v>
      </c>
      <c r="I152" s="28">
        <v>0</v>
      </c>
      <c r="J152" s="28">
        <v>0</v>
      </c>
      <c r="K152" s="28">
        <v>4</v>
      </c>
      <c r="L152" s="28">
        <v>9</v>
      </c>
    </row>
    <row r="153" spans="1:12">
      <c r="A153" s="50">
        <v>152</v>
      </c>
      <c r="B153" s="28" t="s">
        <v>179</v>
      </c>
      <c r="C153" s="51" t="s">
        <v>788</v>
      </c>
      <c r="D153" s="28" t="s">
        <v>192</v>
      </c>
      <c r="E153" s="51" t="s">
        <v>803</v>
      </c>
      <c r="F153" s="28">
        <v>0</v>
      </c>
      <c r="G153" s="28">
        <v>43</v>
      </c>
      <c r="H153" s="28">
        <v>0</v>
      </c>
      <c r="I153" s="28">
        <v>0</v>
      </c>
      <c r="J153" s="28">
        <v>0</v>
      </c>
      <c r="K153" s="28">
        <v>0</v>
      </c>
      <c r="L153" s="28">
        <v>48</v>
      </c>
    </row>
    <row r="154" spans="1:12">
      <c r="A154" s="50">
        <v>153</v>
      </c>
      <c r="B154" s="28" t="s">
        <v>179</v>
      </c>
      <c r="C154" s="51" t="s">
        <v>788</v>
      </c>
      <c r="D154" s="28" t="s">
        <v>193</v>
      </c>
      <c r="E154" s="51" t="s">
        <v>804</v>
      </c>
      <c r="F154" s="28">
        <v>0</v>
      </c>
      <c r="G154" s="28">
        <v>8</v>
      </c>
      <c r="H154" s="28">
        <v>0</v>
      </c>
      <c r="I154" s="28">
        <v>0</v>
      </c>
      <c r="J154" s="28">
        <v>0</v>
      </c>
      <c r="K154" s="28">
        <v>0</v>
      </c>
      <c r="L154" s="28">
        <v>11</v>
      </c>
    </row>
    <row r="155" spans="1:12">
      <c r="A155" s="50">
        <v>154</v>
      </c>
      <c r="B155" s="28" t="s">
        <v>179</v>
      </c>
      <c r="C155" s="51" t="s">
        <v>788</v>
      </c>
      <c r="D155" s="28" t="s">
        <v>194</v>
      </c>
      <c r="E155" s="51" t="s">
        <v>805</v>
      </c>
      <c r="F155" s="28">
        <v>0</v>
      </c>
      <c r="G155" s="28">
        <v>93</v>
      </c>
      <c r="H155" s="28">
        <v>0</v>
      </c>
      <c r="I155" s="28">
        <v>0</v>
      </c>
      <c r="J155" s="28">
        <v>0</v>
      </c>
      <c r="K155" s="28">
        <v>4</v>
      </c>
      <c r="L155" s="28">
        <v>76</v>
      </c>
    </row>
    <row r="156" spans="1:12">
      <c r="A156" s="50">
        <v>155</v>
      </c>
      <c r="B156" s="28" t="s">
        <v>179</v>
      </c>
      <c r="C156" s="51" t="s">
        <v>788</v>
      </c>
      <c r="D156" s="28" t="s">
        <v>195</v>
      </c>
      <c r="E156" s="51" t="s">
        <v>806</v>
      </c>
      <c r="F156" s="28">
        <v>0</v>
      </c>
      <c r="G156" s="28">
        <v>8</v>
      </c>
      <c r="H156" s="28">
        <v>0</v>
      </c>
      <c r="I156" s="28">
        <v>0</v>
      </c>
      <c r="J156" s="28">
        <v>0</v>
      </c>
      <c r="K156" s="28">
        <v>1</v>
      </c>
      <c r="L156" s="28">
        <v>6</v>
      </c>
    </row>
    <row r="157" spans="1:12">
      <c r="A157" s="50">
        <v>156</v>
      </c>
      <c r="B157" s="28" t="s">
        <v>179</v>
      </c>
      <c r="C157" s="51" t="s">
        <v>788</v>
      </c>
      <c r="D157" s="28" t="s">
        <v>196</v>
      </c>
      <c r="E157" s="51" t="s">
        <v>807</v>
      </c>
      <c r="F157" s="28">
        <v>0</v>
      </c>
      <c r="G157" s="28">
        <v>81</v>
      </c>
      <c r="H157" s="28">
        <v>0</v>
      </c>
      <c r="I157" s="28">
        <v>0</v>
      </c>
      <c r="J157" s="28">
        <v>0</v>
      </c>
      <c r="K157" s="28">
        <v>0</v>
      </c>
      <c r="L157" s="28">
        <v>6</v>
      </c>
    </row>
    <row r="158" spans="1:12">
      <c r="A158" s="50">
        <v>157</v>
      </c>
      <c r="B158" s="28" t="s">
        <v>179</v>
      </c>
      <c r="C158" s="51" t="s">
        <v>788</v>
      </c>
      <c r="D158" s="28" t="s">
        <v>197</v>
      </c>
      <c r="E158" s="51" t="s">
        <v>808</v>
      </c>
      <c r="F158" s="28">
        <v>0</v>
      </c>
      <c r="G158" s="28">
        <v>69</v>
      </c>
      <c r="H158" s="28">
        <v>0</v>
      </c>
      <c r="I158" s="28">
        <v>0</v>
      </c>
      <c r="J158" s="28">
        <v>0</v>
      </c>
      <c r="K158" s="28">
        <v>0</v>
      </c>
      <c r="L158" s="28">
        <v>5</v>
      </c>
    </row>
    <row r="159" spans="1:12">
      <c r="A159" s="50">
        <v>158</v>
      </c>
      <c r="B159" s="28" t="s">
        <v>179</v>
      </c>
      <c r="C159" s="51" t="s">
        <v>788</v>
      </c>
      <c r="D159" s="28" t="s">
        <v>198</v>
      </c>
      <c r="E159" s="51" t="s">
        <v>809</v>
      </c>
      <c r="F159" s="28">
        <v>0</v>
      </c>
      <c r="G159" s="28">
        <v>43</v>
      </c>
      <c r="H159" s="28">
        <v>0</v>
      </c>
      <c r="I159" s="28">
        <v>0</v>
      </c>
      <c r="J159" s="28">
        <v>0</v>
      </c>
      <c r="K159" s="28">
        <v>0</v>
      </c>
      <c r="L159" s="28">
        <v>10</v>
      </c>
    </row>
    <row r="160" spans="1:12">
      <c r="A160" s="50">
        <v>159</v>
      </c>
      <c r="B160" s="28" t="s">
        <v>179</v>
      </c>
      <c r="C160" s="51" t="s">
        <v>788</v>
      </c>
      <c r="D160" s="28" t="s">
        <v>199</v>
      </c>
      <c r="E160" s="51" t="s">
        <v>810</v>
      </c>
      <c r="F160" s="28">
        <v>0</v>
      </c>
      <c r="G160" s="28">
        <v>169</v>
      </c>
      <c r="H160" s="28">
        <v>0</v>
      </c>
      <c r="I160" s="28">
        <v>0</v>
      </c>
      <c r="J160" s="28">
        <v>0</v>
      </c>
      <c r="K160" s="28">
        <v>4</v>
      </c>
      <c r="L160" s="28">
        <v>53</v>
      </c>
    </row>
    <row r="161" spans="1:12">
      <c r="A161" s="50">
        <v>160</v>
      </c>
      <c r="B161" s="28" t="s">
        <v>179</v>
      </c>
      <c r="C161" s="51" t="s">
        <v>788</v>
      </c>
      <c r="D161" s="28" t="s">
        <v>200</v>
      </c>
      <c r="E161" s="51" t="s">
        <v>811</v>
      </c>
      <c r="F161" s="28">
        <v>0</v>
      </c>
      <c r="G161" s="28">
        <v>70</v>
      </c>
      <c r="H161" s="28">
        <v>0</v>
      </c>
      <c r="I161" s="28">
        <v>0</v>
      </c>
      <c r="J161" s="28">
        <v>0</v>
      </c>
      <c r="K161" s="28">
        <v>0</v>
      </c>
      <c r="L161" s="28">
        <v>16</v>
      </c>
    </row>
    <row r="162" spans="1:12">
      <c r="A162" s="50">
        <v>161</v>
      </c>
      <c r="B162" s="28" t="s">
        <v>179</v>
      </c>
      <c r="C162" s="51" t="s">
        <v>788</v>
      </c>
      <c r="D162" s="28" t="s">
        <v>201</v>
      </c>
      <c r="E162" s="51" t="s">
        <v>812</v>
      </c>
      <c r="F162" s="28">
        <v>0</v>
      </c>
      <c r="G162" s="28">
        <v>4</v>
      </c>
      <c r="H162" s="28">
        <v>0</v>
      </c>
      <c r="I162" s="28">
        <v>0</v>
      </c>
      <c r="J162" s="28">
        <v>0</v>
      </c>
      <c r="K162" s="28">
        <v>0</v>
      </c>
      <c r="L162" s="28">
        <v>0</v>
      </c>
    </row>
    <row r="163" spans="1:12">
      <c r="A163" s="50">
        <v>162</v>
      </c>
      <c r="B163" s="28" t="s">
        <v>179</v>
      </c>
      <c r="C163" s="51" t="s">
        <v>788</v>
      </c>
      <c r="D163" s="28" t="s">
        <v>202</v>
      </c>
      <c r="E163" s="51" t="s">
        <v>813</v>
      </c>
      <c r="F163" s="28">
        <v>0</v>
      </c>
      <c r="G163" s="28">
        <v>42</v>
      </c>
      <c r="H163" s="28">
        <v>0</v>
      </c>
      <c r="I163" s="28">
        <v>0</v>
      </c>
      <c r="J163" s="28">
        <v>0</v>
      </c>
      <c r="K163" s="28">
        <v>0</v>
      </c>
      <c r="L163" s="28">
        <v>16</v>
      </c>
    </row>
    <row r="164" spans="1:12">
      <c r="A164" s="50">
        <v>163</v>
      </c>
      <c r="B164" s="28" t="s">
        <v>179</v>
      </c>
      <c r="C164" s="51" t="s">
        <v>788</v>
      </c>
      <c r="D164" s="28" t="s">
        <v>203</v>
      </c>
      <c r="E164" s="51" t="s">
        <v>814</v>
      </c>
      <c r="F164" s="28">
        <v>0</v>
      </c>
      <c r="G164" s="28">
        <v>3</v>
      </c>
      <c r="H164" s="28">
        <v>0</v>
      </c>
      <c r="I164" s="28">
        <v>0</v>
      </c>
      <c r="J164" s="28">
        <v>0</v>
      </c>
      <c r="K164" s="28">
        <v>0</v>
      </c>
      <c r="L164" s="28">
        <v>0</v>
      </c>
    </row>
    <row r="165" spans="1:12">
      <c r="A165" s="50">
        <v>164</v>
      </c>
      <c r="B165" s="28" t="s">
        <v>179</v>
      </c>
      <c r="C165" s="51" t="s">
        <v>788</v>
      </c>
      <c r="D165" s="28" t="s">
        <v>589</v>
      </c>
      <c r="E165" s="51" t="s">
        <v>1142</v>
      </c>
      <c r="F165" s="28">
        <v>0</v>
      </c>
      <c r="G165" s="28">
        <v>125</v>
      </c>
      <c r="H165" s="28">
        <v>0</v>
      </c>
      <c r="I165" s="28">
        <v>0</v>
      </c>
      <c r="J165" s="28">
        <v>0</v>
      </c>
      <c r="K165" s="28">
        <v>5</v>
      </c>
      <c r="L165" s="28">
        <v>37</v>
      </c>
    </row>
    <row r="166" spans="1:12">
      <c r="A166" s="50">
        <v>165</v>
      </c>
      <c r="B166" s="28" t="s">
        <v>204</v>
      </c>
      <c r="C166" s="51" t="s">
        <v>815</v>
      </c>
      <c r="D166" s="28" t="s">
        <v>205</v>
      </c>
      <c r="E166" s="51" t="s">
        <v>816</v>
      </c>
      <c r="F166" s="28">
        <v>0</v>
      </c>
      <c r="G166" s="28">
        <v>414</v>
      </c>
      <c r="H166" s="28">
        <v>0</v>
      </c>
      <c r="I166" s="28">
        <v>0</v>
      </c>
      <c r="J166" s="28">
        <v>0</v>
      </c>
      <c r="K166" s="28">
        <v>16</v>
      </c>
      <c r="L166" s="28">
        <v>117</v>
      </c>
    </row>
    <row r="167" spans="1:12">
      <c r="A167" s="50">
        <v>166</v>
      </c>
      <c r="B167" s="28" t="s">
        <v>204</v>
      </c>
      <c r="C167" s="51" t="s">
        <v>815</v>
      </c>
      <c r="D167" s="28" t="s">
        <v>206</v>
      </c>
      <c r="E167" s="51" t="s">
        <v>817</v>
      </c>
      <c r="F167" s="28">
        <v>0</v>
      </c>
      <c r="G167" s="28">
        <v>179</v>
      </c>
      <c r="H167" s="28">
        <v>0</v>
      </c>
      <c r="I167" s="28">
        <v>0</v>
      </c>
      <c r="J167" s="28">
        <v>0</v>
      </c>
      <c r="K167" s="28">
        <v>4</v>
      </c>
      <c r="L167" s="28">
        <v>33</v>
      </c>
    </row>
    <row r="168" spans="1:12">
      <c r="A168" s="50">
        <v>167</v>
      </c>
      <c r="B168" s="28" t="s">
        <v>207</v>
      </c>
      <c r="C168" s="51" t="s">
        <v>818</v>
      </c>
      <c r="D168" s="28" t="s">
        <v>208</v>
      </c>
      <c r="E168" s="51" t="s">
        <v>819</v>
      </c>
      <c r="F168" s="28">
        <v>0</v>
      </c>
      <c r="G168" s="28">
        <v>105</v>
      </c>
      <c r="H168" s="28">
        <v>0</v>
      </c>
      <c r="I168" s="28">
        <v>0</v>
      </c>
      <c r="J168" s="28">
        <v>0</v>
      </c>
      <c r="K168" s="28">
        <v>1</v>
      </c>
      <c r="L168" s="28">
        <v>3</v>
      </c>
    </row>
    <row r="169" spans="1:12">
      <c r="A169" s="50">
        <v>168</v>
      </c>
      <c r="B169" s="28" t="s">
        <v>207</v>
      </c>
      <c r="C169" s="51" t="s">
        <v>818</v>
      </c>
      <c r="D169" s="28" t="s">
        <v>209</v>
      </c>
      <c r="E169" s="51" t="s">
        <v>820</v>
      </c>
      <c r="F169" s="28">
        <v>0</v>
      </c>
      <c r="G169" s="28">
        <v>33</v>
      </c>
      <c r="H169" s="28">
        <v>0</v>
      </c>
      <c r="I169" s="28">
        <v>0</v>
      </c>
      <c r="J169" s="28">
        <v>0</v>
      </c>
      <c r="K169" s="28">
        <v>1</v>
      </c>
      <c r="L169" s="28">
        <v>5</v>
      </c>
    </row>
    <row r="170" spans="1:12">
      <c r="A170" s="50">
        <v>169</v>
      </c>
      <c r="B170" s="28" t="s">
        <v>207</v>
      </c>
      <c r="C170" s="51" t="s">
        <v>818</v>
      </c>
      <c r="D170" s="28" t="s">
        <v>210</v>
      </c>
      <c r="E170" s="51" t="s">
        <v>821</v>
      </c>
      <c r="F170" s="28">
        <v>0</v>
      </c>
      <c r="G170" s="28">
        <v>20</v>
      </c>
      <c r="H170" s="28">
        <v>0</v>
      </c>
      <c r="I170" s="28">
        <v>0</v>
      </c>
      <c r="J170" s="28">
        <v>0</v>
      </c>
      <c r="K170" s="28">
        <v>0</v>
      </c>
      <c r="L170" s="28">
        <v>1</v>
      </c>
    </row>
    <row r="171" spans="1:12">
      <c r="A171" s="50">
        <v>170</v>
      </c>
      <c r="B171" s="28" t="s">
        <v>207</v>
      </c>
      <c r="C171" s="51" t="s">
        <v>818</v>
      </c>
      <c r="D171" s="28" t="s">
        <v>211</v>
      </c>
      <c r="E171" s="51" t="s">
        <v>822</v>
      </c>
      <c r="F171" s="28">
        <v>0</v>
      </c>
      <c r="G171" s="28">
        <v>15</v>
      </c>
      <c r="H171" s="28">
        <v>0</v>
      </c>
      <c r="I171" s="28">
        <v>0</v>
      </c>
      <c r="J171" s="28">
        <v>0</v>
      </c>
      <c r="K171" s="28">
        <v>0</v>
      </c>
      <c r="L171" s="28">
        <v>2</v>
      </c>
    </row>
    <row r="172" spans="1:12">
      <c r="A172" s="50">
        <v>171</v>
      </c>
      <c r="B172" s="28" t="s">
        <v>207</v>
      </c>
      <c r="C172" s="51" t="s">
        <v>818</v>
      </c>
      <c r="D172" s="28" t="s">
        <v>212</v>
      </c>
      <c r="E172" s="51" t="s">
        <v>823</v>
      </c>
      <c r="F172" s="28">
        <v>0</v>
      </c>
      <c r="G172" s="28">
        <v>54</v>
      </c>
      <c r="H172" s="28">
        <v>0</v>
      </c>
      <c r="I172" s="28">
        <v>0</v>
      </c>
      <c r="J172" s="28">
        <v>0</v>
      </c>
      <c r="K172" s="28">
        <v>4</v>
      </c>
      <c r="L172" s="28">
        <v>4</v>
      </c>
    </row>
    <row r="173" spans="1:12">
      <c r="A173" s="50">
        <v>172</v>
      </c>
      <c r="B173" s="28" t="s">
        <v>207</v>
      </c>
      <c r="C173" s="51" t="s">
        <v>818</v>
      </c>
      <c r="D173" s="28" t="s">
        <v>213</v>
      </c>
      <c r="E173" s="51" t="s">
        <v>824</v>
      </c>
      <c r="F173" s="28">
        <v>0</v>
      </c>
      <c r="G173" s="28">
        <v>10</v>
      </c>
      <c r="H173" s="28">
        <v>0</v>
      </c>
      <c r="I173" s="28">
        <v>0</v>
      </c>
      <c r="J173" s="28">
        <v>0</v>
      </c>
      <c r="K173" s="28">
        <v>0</v>
      </c>
      <c r="L173" s="28">
        <v>1</v>
      </c>
    </row>
    <row r="174" spans="1:12">
      <c r="A174" s="50">
        <v>173</v>
      </c>
      <c r="B174" s="28" t="s">
        <v>207</v>
      </c>
      <c r="C174" s="51" t="s">
        <v>818</v>
      </c>
      <c r="D174" s="28" t="s">
        <v>214</v>
      </c>
      <c r="E174" s="51" t="s">
        <v>825</v>
      </c>
      <c r="F174" s="28">
        <v>0</v>
      </c>
      <c r="G174" s="28">
        <v>42</v>
      </c>
      <c r="H174" s="28">
        <v>0</v>
      </c>
      <c r="I174" s="28">
        <v>0</v>
      </c>
      <c r="J174" s="28">
        <v>0</v>
      </c>
      <c r="K174" s="28">
        <v>0</v>
      </c>
      <c r="L174" s="28">
        <v>1</v>
      </c>
    </row>
    <row r="175" spans="1:12">
      <c r="A175" s="50">
        <v>174</v>
      </c>
      <c r="B175" s="28" t="s">
        <v>207</v>
      </c>
      <c r="C175" s="51" t="s">
        <v>818</v>
      </c>
      <c r="D175" s="28" t="s">
        <v>215</v>
      </c>
      <c r="E175" s="51" t="s">
        <v>826</v>
      </c>
      <c r="F175" s="28">
        <v>0</v>
      </c>
      <c r="G175" s="28">
        <v>73</v>
      </c>
      <c r="H175" s="28">
        <v>0</v>
      </c>
      <c r="I175" s="28">
        <v>0</v>
      </c>
      <c r="J175" s="28">
        <v>0</v>
      </c>
      <c r="K175" s="28">
        <v>2</v>
      </c>
      <c r="L175" s="28">
        <v>2</v>
      </c>
    </row>
    <row r="176" spans="1:12">
      <c r="A176" s="50">
        <v>175</v>
      </c>
      <c r="B176" s="28" t="s">
        <v>207</v>
      </c>
      <c r="C176" s="51" t="s">
        <v>818</v>
      </c>
      <c r="D176" s="28" t="s">
        <v>216</v>
      </c>
      <c r="E176" s="51" t="s">
        <v>827</v>
      </c>
      <c r="F176" s="28">
        <v>0</v>
      </c>
      <c r="G176" s="28">
        <v>26</v>
      </c>
      <c r="H176" s="28">
        <v>0</v>
      </c>
      <c r="I176" s="28">
        <v>0</v>
      </c>
      <c r="J176" s="28">
        <v>0</v>
      </c>
      <c r="K176" s="28">
        <v>0</v>
      </c>
      <c r="L176" s="28">
        <v>1</v>
      </c>
    </row>
    <row r="177" spans="1:12">
      <c r="A177" s="50">
        <v>176</v>
      </c>
      <c r="B177" s="28" t="s">
        <v>207</v>
      </c>
      <c r="C177" s="51" t="s">
        <v>818</v>
      </c>
      <c r="D177" s="28" t="s">
        <v>217</v>
      </c>
      <c r="E177" s="51" t="s">
        <v>828</v>
      </c>
      <c r="F177" s="28">
        <v>0</v>
      </c>
      <c r="G177" s="28">
        <v>6</v>
      </c>
      <c r="H177" s="28">
        <v>0</v>
      </c>
      <c r="I177" s="28">
        <v>0</v>
      </c>
      <c r="J177" s="28">
        <v>0</v>
      </c>
      <c r="K177" s="28">
        <v>0</v>
      </c>
      <c r="L177" s="28">
        <v>0</v>
      </c>
    </row>
    <row r="178" spans="1:12">
      <c r="A178" s="50">
        <v>177</v>
      </c>
      <c r="B178" s="28" t="s">
        <v>218</v>
      </c>
      <c r="C178" s="51" t="s">
        <v>829</v>
      </c>
      <c r="D178" s="28" t="s">
        <v>219</v>
      </c>
      <c r="E178" s="51" t="s">
        <v>829</v>
      </c>
      <c r="F178" s="28">
        <v>0</v>
      </c>
      <c r="G178" s="28">
        <v>44</v>
      </c>
      <c r="H178" s="28">
        <v>0</v>
      </c>
      <c r="I178" s="28">
        <v>0</v>
      </c>
      <c r="J178" s="28">
        <v>0</v>
      </c>
      <c r="K178" s="28">
        <v>4</v>
      </c>
      <c r="L178" s="28">
        <v>25</v>
      </c>
    </row>
    <row r="179" spans="1:12">
      <c r="A179" s="50">
        <v>178</v>
      </c>
      <c r="B179" s="28" t="s">
        <v>220</v>
      </c>
      <c r="C179" s="51" t="s">
        <v>830</v>
      </c>
      <c r="D179" s="28" t="s">
        <v>221</v>
      </c>
      <c r="E179" s="51" t="s">
        <v>831</v>
      </c>
      <c r="F179" s="28">
        <v>0</v>
      </c>
      <c r="G179" s="28">
        <v>934</v>
      </c>
      <c r="H179" s="28">
        <v>0</v>
      </c>
      <c r="I179" s="28">
        <v>0</v>
      </c>
      <c r="J179" s="28">
        <v>0</v>
      </c>
      <c r="K179" s="28">
        <v>0</v>
      </c>
      <c r="L179" s="28">
        <v>0</v>
      </c>
    </row>
    <row r="180" spans="1:12">
      <c r="A180" s="50">
        <v>179</v>
      </c>
      <c r="B180" s="28" t="s">
        <v>220</v>
      </c>
      <c r="C180" s="51" t="s">
        <v>830</v>
      </c>
      <c r="D180" s="28" t="s">
        <v>222</v>
      </c>
      <c r="E180" s="51" t="s">
        <v>832</v>
      </c>
      <c r="F180" s="28">
        <v>0</v>
      </c>
      <c r="G180" s="28">
        <v>1890</v>
      </c>
      <c r="H180" s="28">
        <v>0</v>
      </c>
      <c r="I180" s="28">
        <v>0</v>
      </c>
      <c r="J180" s="28">
        <v>0</v>
      </c>
      <c r="K180" s="28">
        <v>0</v>
      </c>
      <c r="L180" s="28">
        <v>6</v>
      </c>
    </row>
    <row r="181" spans="1:12">
      <c r="A181" s="50">
        <v>180</v>
      </c>
      <c r="B181" s="28" t="s">
        <v>220</v>
      </c>
      <c r="C181" s="51" t="s">
        <v>830</v>
      </c>
      <c r="D181" s="28" t="s">
        <v>223</v>
      </c>
      <c r="E181" s="51" t="s">
        <v>833</v>
      </c>
      <c r="F181" s="28">
        <v>0</v>
      </c>
      <c r="G181" s="28">
        <v>849</v>
      </c>
      <c r="H181" s="28">
        <v>0</v>
      </c>
      <c r="I181" s="28">
        <v>0</v>
      </c>
      <c r="J181" s="28">
        <v>0</v>
      </c>
      <c r="K181" s="28">
        <v>0</v>
      </c>
      <c r="L181" s="28">
        <v>1</v>
      </c>
    </row>
    <row r="182" spans="1:12">
      <c r="A182" s="50">
        <v>181</v>
      </c>
      <c r="B182" s="28" t="s">
        <v>220</v>
      </c>
      <c r="C182" s="51" t="s">
        <v>830</v>
      </c>
      <c r="D182" s="28" t="s">
        <v>224</v>
      </c>
      <c r="E182" s="51" t="s">
        <v>834</v>
      </c>
      <c r="F182" s="28">
        <v>0</v>
      </c>
      <c r="G182" s="28">
        <v>1648</v>
      </c>
      <c r="H182" s="28">
        <v>0</v>
      </c>
      <c r="I182" s="28">
        <v>0</v>
      </c>
      <c r="J182" s="28">
        <v>0</v>
      </c>
      <c r="K182" s="28">
        <v>1</v>
      </c>
      <c r="L182" s="28">
        <v>2</v>
      </c>
    </row>
    <row r="183" spans="1:12">
      <c r="A183" s="50">
        <v>182</v>
      </c>
      <c r="B183" s="28" t="s">
        <v>220</v>
      </c>
      <c r="C183" s="51" t="s">
        <v>830</v>
      </c>
      <c r="D183" s="28" t="s">
        <v>225</v>
      </c>
      <c r="E183" s="51" t="s">
        <v>835</v>
      </c>
      <c r="F183" s="28">
        <v>0</v>
      </c>
      <c r="G183" s="28">
        <v>2228</v>
      </c>
      <c r="H183" s="28">
        <v>0</v>
      </c>
      <c r="I183" s="28">
        <v>0</v>
      </c>
      <c r="J183" s="28">
        <v>0</v>
      </c>
      <c r="K183" s="28">
        <v>0</v>
      </c>
      <c r="L183" s="28">
        <v>2</v>
      </c>
    </row>
    <row r="184" spans="1:12">
      <c r="A184" s="50">
        <v>183</v>
      </c>
      <c r="B184" s="28" t="s">
        <v>220</v>
      </c>
      <c r="C184" s="51" t="s">
        <v>830</v>
      </c>
      <c r="D184" s="28" t="s">
        <v>226</v>
      </c>
      <c r="E184" s="51" t="s">
        <v>836</v>
      </c>
      <c r="F184" s="28">
        <v>0</v>
      </c>
      <c r="G184" s="28">
        <v>230</v>
      </c>
      <c r="H184" s="28">
        <v>0</v>
      </c>
      <c r="I184" s="28">
        <v>0</v>
      </c>
      <c r="J184" s="28">
        <v>0</v>
      </c>
      <c r="K184" s="28">
        <v>0</v>
      </c>
      <c r="L184" s="28">
        <v>0</v>
      </c>
    </row>
    <row r="185" spans="1:12">
      <c r="A185" s="50">
        <v>184</v>
      </c>
      <c r="B185" s="28" t="s">
        <v>220</v>
      </c>
      <c r="C185" s="51" t="s">
        <v>830</v>
      </c>
      <c r="D185" s="28" t="s">
        <v>227</v>
      </c>
      <c r="E185" s="51" t="s">
        <v>837</v>
      </c>
      <c r="F185" s="28">
        <v>0</v>
      </c>
      <c r="G185" s="28">
        <v>3361</v>
      </c>
      <c r="H185" s="28">
        <v>0</v>
      </c>
      <c r="I185" s="28">
        <v>0</v>
      </c>
      <c r="J185" s="28">
        <v>0</v>
      </c>
      <c r="K185" s="28">
        <v>0</v>
      </c>
      <c r="L185" s="28">
        <v>2</v>
      </c>
    </row>
    <row r="186" spans="1:12">
      <c r="A186" s="50">
        <v>185</v>
      </c>
      <c r="B186" s="28" t="s">
        <v>220</v>
      </c>
      <c r="C186" s="51" t="s">
        <v>830</v>
      </c>
      <c r="D186" s="28" t="s">
        <v>228</v>
      </c>
      <c r="E186" s="51" t="s">
        <v>838</v>
      </c>
      <c r="F186" s="28">
        <v>0</v>
      </c>
      <c r="G186" s="28">
        <v>1051</v>
      </c>
      <c r="H186" s="28">
        <v>0</v>
      </c>
      <c r="I186" s="28">
        <v>0</v>
      </c>
      <c r="J186" s="28">
        <v>0</v>
      </c>
      <c r="K186" s="28">
        <v>0</v>
      </c>
      <c r="L186" s="28">
        <v>5</v>
      </c>
    </row>
    <row r="187" spans="1:12">
      <c r="A187" s="50">
        <v>186</v>
      </c>
      <c r="B187" s="28" t="s">
        <v>220</v>
      </c>
      <c r="C187" s="51" t="s">
        <v>830</v>
      </c>
      <c r="D187" s="28" t="s">
        <v>229</v>
      </c>
      <c r="E187" s="51" t="s">
        <v>839</v>
      </c>
      <c r="F187" s="28">
        <v>0</v>
      </c>
      <c r="G187" s="28">
        <v>3157</v>
      </c>
      <c r="H187" s="28">
        <v>0</v>
      </c>
      <c r="I187" s="28">
        <v>0</v>
      </c>
      <c r="J187" s="28">
        <v>0</v>
      </c>
      <c r="K187" s="28">
        <v>0</v>
      </c>
      <c r="L187" s="28">
        <v>0</v>
      </c>
    </row>
    <row r="188" spans="1:12">
      <c r="A188" s="50">
        <v>187</v>
      </c>
      <c r="B188" s="28" t="s">
        <v>220</v>
      </c>
      <c r="C188" s="51" t="s">
        <v>830</v>
      </c>
      <c r="D188" s="28" t="s">
        <v>230</v>
      </c>
      <c r="E188" s="51" t="s">
        <v>840</v>
      </c>
      <c r="F188" s="28">
        <v>0</v>
      </c>
      <c r="G188" s="28">
        <v>2424</v>
      </c>
      <c r="H188" s="28">
        <v>0</v>
      </c>
      <c r="I188" s="28">
        <v>0</v>
      </c>
      <c r="J188" s="28">
        <v>0</v>
      </c>
      <c r="K188" s="28">
        <v>0</v>
      </c>
      <c r="L188" s="28">
        <v>1</v>
      </c>
    </row>
    <row r="189" spans="1:12">
      <c r="A189" s="50">
        <v>188</v>
      </c>
      <c r="B189" s="28" t="s">
        <v>220</v>
      </c>
      <c r="C189" s="51" t="s">
        <v>830</v>
      </c>
      <c r="D189" s="28" t="s">
        <v>231</v>
      </c>
      <c r="E189" s="51" t="s">
        <v>841</v>
      </c>
      <c r="F189" s="28">
        <v>0</v>
      </c>
      <c r="G189" s="28">
        <v>3511</v>
      </c>
      <c r="H189" s="28">
        <v>0</v>
      </c>
      <c r="I189" s="28">
        <v>0</v>
      </c>
      <c r="J189" s="28">
        <v>0</v>
      </c>
      <c r="K189" s="28">
        <v>0</v>
      </c>
      <c r="L189" s="28">
        <v>0</v>
      </c>
    </row>
    <row r="190" spans="1:12">
      <c r="A190" s="50">
        <v>189</v>
      </c>
      <c r="B190" s="28" t="s">
        <v>220</v>
      </c>
      <c r="C190" s="51" t="s">
        <v>830</v>
      </c>
      <c r="D190" s="28" t="s">
        <v>1178</v>
      </c>
      <c r="E190" s="51" t="s">
        <v>1196</v>
      </c>
      <c r="F190" s="56">
        <v>0</v>
      </c>
      <c r="G190" s="56">
        <v>0</v>
      </c>
      <c r="H190" s="56">
        <v>0</v>
      </c>
      <c r="I190" s="56">
        <v>0</v>
      </c>
      <c r="J190" s="56">
        <v>0</v>
      </c>
      <c r="K190" s="28">
        <v>0</v>
      </c>
      <c r="L190" s="28">
        <v>0</v>
      </c>
    </row>
    <row r="191" spans="1:12">
      <c r="A191" s="50">
        <v>190</v>
      </c>
      <c r="B191" s="28" t="s">
        <v>232</v>
      </c>
      <c r="C191" s="51" t="s">
        <v>842</v>
      </c>
      <c r="D191" s="28" t="s">
        <v>233</v>
      </c>
      <c r="E191" s="51" t="s">
        <v>842</v>
      </c>
      <c r="F191" s="28">
        <v>0</v>
      </c>
      <c r="G191" s="28">
        <v>8249</v>
      </c>
      <c r="H191" s="28">
        <v>0</v>
      </c>
      <c r="I191" s="28">
        <v>0</v>
      </c>
      <c r="J191" s="28">
        <v>0</v>
      </c>
      <c r="K191" s="28">
        <v>852</v>
      </c>
      <c r="L191" s="28">
        <v>3026</v>
      </c>
    </row>
    <row r="192" spans="1:12">
      <c r="A192" s="50">
        <v>191</v>
      </c>
      <c r="B192" s="28" t="s">
        <v>232</v>
      </c>
      <c r="C192" s="51" t="s">
        <v>842</v>
      </c>
      <c r="D192" s="28" t="s">
        <v>571</v>
      </c>
      <c r="E192" s="51" t="s">
        <v>1126</v>
      </c>
      <c r="F192" s="28">
        <v>0</v>
      </c>
      <c r="G192" s="28">
        <v>0</v>
      </c>
      <c r="H192" s="28">
        <v>0</v>
      </c>
      <c r="I192" s="28">
        <v>0</v>
      </c>
      <c r="J192" s="28">
        <v>0</v>
      </c>
      <c r="K192" s="28">
        <v>0</v>
      </c>
      <c r="L192" s="28">
        <v>0</v>
      </c>
    </row>
    <row r="193" spans="1:12">
      <c r="A193" s="50">
        <v>192</v>
      </c>
      <c r="B193" s="28" t="s">
        <v>234</v>
      </c>
      <c r="C193" s="51" t="s">
        <v>843</v>
      </c>
      <c r="D193" s="28" t="s">
        <v>235</v>
      </c>
      <c r="E193" s="51" t="s">
        <v>843</v>
      </c>
      <c r="F193" s="28">
        <v>0</v>
      </c>
      <c r="G193" s="28">
        <v>410</v>
      </c>
      <c r="H193" s="28">
        <v>0</v>
      </c>
      <c r="I193" s="28">
        <v>0</v>
      </c>
      <c r="J193" s="28">
        <v>0</v>
      </c>
      <c r="K193" s="28">
        <v>49</v>
      </c>
      <c r="L193" s="28">
        <v>358</v>
      </c>
    </row>
    <row r="194" spans="1:12">
      <c r="A194" s="50">
        <v>193</v>
      </c>
      <c r="B194" s="28" t="s">
        <v>572</v>
      </c>
      <c r="C194" s="51" t="s">
        <v>1127</v>
      </c>
      <c r="D194" s="28" t="s">
        <v>573</v>
      </c>
      <c r="E194" s="51" t="s">
        <v>1128</v>
      </c>
      <c r="F194" s="28">
        <v>0</v>
      </c>
      <c r="G194" s="28">
        <v>0</v>
      </c>
      <c r="H194" s="28">
        <v>0</v>
      </c>
      <c r="I194" s="28">
        <v>0</v>
      </c>
      <c r="J194" s="28">
        <v>0</v>
      </c>
      <c r="K194" s="28">
        <v>0</v>
      </c>
      <c r="L194" s="28">
        <v>0</v>
      </c>
    </row>
    <row r="195" spans="1:12">
      <c r="A195" s="50">
        <v>194</v>
      </c>
      <c r="B195" s="28" t="s">
        <v>572</v>
      </c>
      <c r="C195" s="51" t="s">
        <v>1127</v>
      </c>
      <c r="D195" s="28" t="s">
        <v>574</v>
      </c>
      <c r="E195" s="51" t="s">
        <v>1129</v>
      </c>
      <c r="F195" s="28">
        <v>0</v>
      </c>
      <c r="G195" s="28">
        <v>0</v>
      </c>
      <c r="H195" s="28">
        <v>0</v>
      </c>
      <c r="I195" s="28">
        <v>0</v>
      </c>
      <c r="J195" s="28">
        <v>0</v>
      </c>
      <c r="K195" s="28">
        <v>0</v>
      </c>
      <c r="L195" s="28">
        <v>0</v>
      </c>
    </row>
    <row r="196" spans="1:12">
      <c r="A196" s="50">
        <v>195</v>
      </c>
      <c r="B196" s="28" t="s">
        <v>572</v>
      </c>
      <c r="C196" s="51" t="s">
        <v>1127</v>
      </c>
      <c r="D196" s="28" t="s">
        <v>595</v>
      </c>
      <c r="E196" s="51" t="s">
        <v>1127</v>
      </c>
      <c r="F196" s="28">
        <v>0</v>
      </c>
      <c r="G196" s="28">
        <v>0</v>
      </c>
      <c r="H196" s="28">
        <v>0</v>
      </c>
      <c r="I196" s="28">
        <v>0</v>
      </c>
      <c r="J196" s="28">
        <v>0</v>
      </c>
      <c r="K196" s="28">
        <v>0</v>
      </c>
      <c r="L196" s="28">
        <v>0</v>
      </c>
    </row>
    <row r="197" spans="1:12">
      <c r="A197" s="50">
        <v>196</v>
      </c>
      <c r="B197" s="28" t="s">
        <v>572</v>
      </c>
      <c r="C197" s="51" t="s">
        <v>1127</v>
      </c>
      <c r="D197" s="28" t="s">
        <v>596</v>
      </c>
      <c r="E197" s="51" t="s">
        <v>1149</v>
      </c>
      <c r="F197" s="28">
        <v>0</v>
      </c>
      <c r="G197" s="28">
        <v>0</v>
      </c>
      <c r="H197" s="28">
        <v>0</v>
      </c>
      <c r="I197" s="28">
        <v>0</v>
      </c>
      <c r="J197" s="28">
        <v>0</v>
      </c>
      <c r="K197" s="28">
        <v>0</v>
      </c>
      <c r="L197" s="28">
        <v>0</v>
      </c>
    </row>
    <row r="198" spans="1:12">
      <c r="A198" s="50">
        <v>197</v>
      </c>
      <c r="B198" s="28" t="s">
        <v>572</v>
      </c>
      <c r="C198" s="51" t="s">
        <v>1127</v>
      </c>
      <c r="D198" s="28" t="s">
        <v>597</v>
      </c>
      <c r="E198" s="51" t="s">
        <v>1150</v>
      </c>
      <c r="F198" s="28">
        <v>0</v>
      </c>
      <c r="G198" s="28">
        <v>0</v>
      </c>
      <c r="H198" s="28">
        <v>0</v>
      </c>
      <c r="I198" s="28">
        <v>0</v>
      </c>
      <c r="J198" s="28">
        <v>0</v>
      </c>
      <c r="K198" s="28">
        <v>0</v>
      </c>
      <c r="L198" s="28">
        <v>0</v>
      </c>
    </row>
    <row r="199" spans="1:12">
      <c r="A199" s="50">
        <v>198</v>
      </c>
      <c r="B199" s="28" t="s">
        <v>572</v>
      </c>
      <c r="C199" s="51" t="s">
        <v>1127</v>
      </c>
      <c r="D199" s="28" t="s">
        <v>598</v>
      </c>
      <c r="E199" s="51" t="s">
        <v>1151</v>
      </c>
      <c r="F199" s="28">
        <v>0</v>
      </c>
      <c r="G199" s="28">
        <v>0</v>
      </c>
      <c r="H199" s="28">
        <v>0</v>
      </c>
      <c r="I199" s="28">
        <v>0</v>
      </c>
      <c r="J199" s="28">
        <v>0</v>
      </c>
      <c r="K199" s="28">
        <v>0</v>
      </c>
      <c r="L199" s="28">
        <v>0</v>
      </c>
    </row>
    <row r="200" spans="1:12">
      <c r="A200" s="50">
        <v>199</v>
      </c>
      <c r="B200" s="28" t="s">
        <v>572</v>
      </c>
      <c r="C200" s="51" t="s">
        <v>1127</v>
      </c>
      <c r="D200" s="28" t="s">
        <v>599</v>
      </c>
      <c r="E200" s="51" t="s">
        <v>1152</v>
      </c>
      <c r="F200" s="28">
        <v>0</v>
      </c>
      <c r="G200" s="28">
        <v>0</v>
      </c>
      <c r="H200" s="28">
        <v>0</v>
      </c>
      <c r="I200" s="28">
        <v>0</v>
      </c>
      <c r="J200" s="28">
        <v>0</v>
      </c>
      <c r="K200" s="28">
        <v>0</v>
      </c>
      <c r="L200" s="28">
        <v>0</v>
      </c>
    </row>
    <row r="201" spans="1:12">
      <c r="A201" s="50">
        <v>200</v>
      </c>
      <c r="B201" s="28" t="s">
        <v>572</v>
      </c>
      <c r="C201" s="51" t="s">
        <v>1127</v>
      </c>
      <c r="D201" s="28" t="s">
        <v>600</v>
      </c>
      <c r="E201" s="51" t="s">
        <v>1153</v>
      </c>
      <c r="F201" s="28">
        <v>0</v>
      </c>
      <c r="G201" s="28">
        <v>0</v>
      </c>
      <c r="H201" s="28">
        <v>0</v>
      </c>
      <c r="I201" s="28">
        <v>0</v>
      </c>
      <c r="J201" s="28">
        <v>0</v>
      </c>
      <c r="K201" s="28">
        <v>0</v>
      </c>
      <c r="L201" s="28">
        <v>0</v>
      </c>
    </row>
    <row r="202" spans="1:12">
      <c r="A202" s="50">
        <v>201</v>
      </c>
      <c r="B202" s="28" t="s">
        <v>572</v>
      </c>
      <c r="C202" s="51" t="s">
        <v>1127</v>
      </c>
      <c r="D202" s="28" t="s">
        <v>601</v>
      </c>
      <c r="E202" s="51" t="s">
        <v>1154</v>
      </c>
      <c r="F202" s="28">
        <v>0</v>
      </c>
      <c r="G202" s="28">
        <v>0</v>
      </c>
      <c r="H202" s="28">
        <v>0</v>
      </c>
      <c r="I202" s="28">
        <v>0</v>
      </c>
      <c r="J202" s="28">
        <v>0</v>
      </c>
      <c r="K202" s="28">
        <v>0</v>
      </c>
      <c r="L202" s="28">
        <v>0</v>
      </c>
    </row>
    <row r="203" spans="1:12">
      <c r="A203" s="50">
        <v>202</v>
      </c>
      <c r="B203" s="28" t="s">
        <v>572</v>
      </c>
      <c r="C203" s="51" t="s">
        <v>1127</v>
      </c>
      <c r="D203" s="28" t="s">
        <v>602</v>
      </c>
      <c r="E203" s="51" t="s">
        <v>1155</v>
      </c>
      <c r="F203" s="28">
        <v>0</v>
      </c>
      <c r="G203" s="28">
        <v>1</v>
      </c>
      <c r="H203" s="28">
        <v>0</v>
      </c>
      <c r="I203" s="28">
        <v>0</v>
      </c>
      <c r="J203" s="28">
        <v>1</v>
      </c>
      <c r="K203" s="28">
        <v>0</v>
      </c>
      <c r="L203" s="28">
        <v>0</v>
      </c>
    </row>
    <row r="204" spans="1:12">
      <c r="A204" s="50">
        <v>203</v>
      </c>
      <c r="B204" s="28" t="s">
        <v>572</v>
      </c>
      <c r="C204" s="51" t="s">
        <v>1127</v>
      </c>
      <c r="D204" s="28" t="s">
        <v>603</v>
      </c>
      <c r="E204" s="51" t="s">
        <v>1156</v>
      </c>
      <c r="F204" s="28">
        <v>0</v>
      </c>
      <c r="G204" s="28">
        <v>0</v>
      </c>
      <c r="H204" s="28">
        <v>0</v>
      </c>
      <c r="I204" s="28">
        <v>0</v>
      </c>
      <c r="J204" s="28">
        <v>0</v>
      </c>
      <c r="K204" s="28">
        <v>0</v>
      </c>
      <c r="L204" s="28">
        <v>0</v>
      </c>
    </row>
    <row r="205" spans="1:12">
      <c r="A205" s="50">
        <v>204</v>
      </c>
      <c r="B205" s="28" t="s">
        <v>572</v>
      </c>
      <c r="C205" s="51" t="s">
        <v>1127</v>
      </c>
      <c r="D205" s="28" t="s">
        <v>604</v>
      </c>
      <c r="E205" s="51" t="s">
        <v>1157</v>
      </c>
      <c r="F205" s="28">
        <v>0</v>
      </c>
      <c r="G205" s="28">
        <v>0</v>
      </c>
      <c r="H205" s="28">
        <v>0</v>
      </c>
      <c r="I205" s="28">
        <v>0</v>
      </c>
      <c r="J205" s="28">
        <v>0</v>
      </c>
      <c r="K205" s="28">
        <v>0</v>
      </c>
      <c r="L205" s="28">
        <v>0</v>
      </c>
    </row>
    <row r="206" spans="1:12">
      <c r="A206" s="50">
        <v>205</v>
      </c>
      <c r="B206" s="28" t="s">
        <v>572</v>
      </c>
      <c r="C206" s="51" t="s">
        <v>1127</v>
      </c>
      <c r="D206" s="28" t="s">
        <v>605</v>
      </c>
      <c r="E206" s="51" t="s">
        <v>1158</v>
      </c>
      <c r="F206" s="28">
        <v>0</v>
      </c>
      <c r="G206" s="28">
        <v>0</v>
      </c>
      <c r="H206" s="28">
        <v>0</v>
      </c>
      <c r="I206" s="28">
        <v>0</v>
      </c>
      <c r="J206" s="28">
        <v>0</v>
      </c>
      <c r="K206" s="28">
        <v>0</v>
      </c>
      <c r="L206" s="28">
        <v>0</v>
      </c>
    </row>
    <row r="207" spans="1:12">
      <c r="A207" s="50">
        <v>206</v>
      </c>
      <c r="B207" s="28" t="s">
        <v>572</v>
      </c>
      <c r="C207" s="51" t="s">
        <v>1127</v>
      </c>
      <c r="D207" s="28" t="s">
        <v>606</v>
      </c>
      <c r="E207" s="51" t="s">
        <v>1159</v>
      </c>
      <c r="F207" s="28">
        <v>0</v>
      </c>
      <c r="G207" s="28">
        <v>0</v>
      </c>
      <c r="H207" s="28">
        <v>0</v>
      </c>
      <c r="I207" s="28">
        <v>0</v>
      </c>
      <c r="J207" s="28">
        <v>0</v>
      </c>
      <c r="K207" s="28">
        <v>0</v>
      </c>
      <c r="L207" s="28">
        <v>0</v>
      </c>
    </row>
    <row r="208" spans="1:12">
      <c r="A208" s="50">
        <v>207</v>
      </c>
      <c r="B208" s="28" t="s">
        <v>572</v>
      </c>
      <c r="C208" s="51" t="s">
        <v>1127</v>
      </c>
      <c r="D208" s="28" t="s">
        <v>607</v>
      </c>
      <c r="E208" s="51" t="s">
        <v>1160</v>
      </c>
      <c r="F208" s="28">
        <v>0</v>
      </c>
      <c r="G208" s="28">
        <v>0</v>
      </c>
      <c r="H208" s="28">
        <v>0</v>
      </c>
      <c r="I208" s="28">
        <v>0</v>
      </c>
      <c r="J208" s="28">
        <v>0</v>
      </c>
      <c r="K208" s="28">
        <v>0</v>
      </c>
      <c r="L208" s="28">
        <v>0</v>
      </c>
    </row>
    <row r="209" spans="1:12">
      <c r="A209" s="50">
        <v>208</v>
      </c>
      <c r="B209" s="28" t="s">
        <v>572</v>
      </c>
      <c r="C209" s="51" t="s">
        <v>1127</v>
      </c>
      <c r="D209" s="28" t="s">
        <v>608</v>
      </c>
      <c r="E209" s="51" t="s">
        <v>1161</v>
      </c>
      <c r="F209" s="28">
        <v>0</v>
      </c>
      <c r="G209" s="28">
        <v>0</v>
      </c>
      <c r="H209" s="28">
        <v>0</v>
      </c>
      <c r="I209" s="28">
        <v>0</v>
      </c>
      <c r="J209" s="28">
        <v>0</v>
      </c>
      <c r="K209" s="28">
        <v>0</v>
      </c>
      <c r="L209" s="28">
        <v>0</v>
      </c>
    </row>
    <row r="210" spans="1:12">
      <c r="A210" s="50">
        <v>209</v>
      </c>
      <c r="B210" s="28" t="s">
        <v>572</v>
      </c>
      <c r="C210" s="51" t="s">
        <v>1127</v>
      </c>
      <c r="D210" s="28" t="s">
        <v>1179</v>
      </c>
      <c r="E210" s="51" t="s">
        <v>1197</v>
      </c>
      <c r="F210" s="56">
        <v>0</v>
      </c>
      <c r="G210" s="56">
        <v>0</v>
      </c>
      <c r="H210" s="56">
        <v>0</v>
      </c>
      <c r="I210" s="56">
        <v>0</v>
      </c>
      <c r="J210" s="56">
        <v>0</v>
      </c>
      <c r="K210" s="28">
        <v>0</v>
      </c>
      <c r="L210" s="28">
        <v>0</v>
      </c>
    </row>
    <row r="211" spans="1:12">
      <c r="A211" s="50">
        <v>210</v>
      </c>
      <c r="B211" s="28" t="s">
        <v>572</v>
      </c>
      <c r="C211" s="51" t="s">
        <v>1127</v>
      </c>
      <c r="D211" s="28" t="s">
        <v>1180</v>
      </c>
      <c r="E211" s="51" t="s">
        <v>1198</v>
      </c>
      <c r="F211" s="56">
        <v>0</v>
      </c>
      <c r="G211" s="56">
        <v>0</v>
      </c>
      <c r="H211" s="56">
        <v>0</v>
      </c>
      <c r="I211" s="56">
        <v>0</v>
      </c>
      <c r="J211" s="56">
        <v>0</v>
      </c>
      <c r="K211" s="28">
        <v>0</v>
      </c>
      <c r="L211" s="28">
        <v>0</v>
      </c>
    </row>
    <row r="212" spans="1:12">
      <c r="A212" s="50">
        <v>211</v>
      </c>
      <c r="B212" s="28" t="s">
        <v>1164</v>
      </c>
      <c r="C212" s="51" t="s">
        <v>1184</v>
      </c>
      <c r="D212" s="28" t="s">
        <v>1166</v>
      </c>
      <c r="E212" s="51" t="s">
        <v>1185</v>
      </c>
      <c r="F212" s="56">
        <v>0</v>
      </c>
      <c r="G212" s="28">
        <v>41</v>
      </c>
      <c r="H212" s="28">
        <v>0</v>
      </c>
      <c r="I212" s="28">
        <v>0</v>
      </c>
      <c r="J212" s="28">
        <v>0</v>
      </c>
      <c r="K212" s="28">
        <v>0</v>
      </c>
      <c r="L212" s="28">
        <v>0</v>
      </c>
    </row>
    <row r="213" spans="1:12">
      <c r="A213" s="50">
        <v>212</v>
      </c>
      <c r="B213" s="28" t="s">
        <v>1165</v>
      </c>
      <c r="C213" s="51" t="s">
        <v>1186</v>
      </c>
      <c r="D213" s="28" t="s">
        <v>1167</v>
      </c>
      <c r="E213" s="51" t="s">
        <v>1187</v>
      </c>
      <c r="F213" s="56">
        <v>0</v>
      </c>
      <c r="G213" s="28">
        <v>40</v>
      </c>
      <c r="H213" s="28">
        <v>0</v>
      </c>
      <c r="I213" s="28">
        <v>0</v>
      </c>
      <c r="J213" s="28">
        <v>0</v>
      </c>
      <c r="K213" s="28">
        <v>0</v>
      </c>
      <c r="L213" s="28">
        <v>0</v>
      </c>
    </row>
    <row r="214" spans="1:12">
      <c r="A214" s="50">
        <v>213</v>
      </c>
      <c r="B214" s="28" t="s">
        <v>236</v>
      </c>
      <c r="C214" s="51" t="s">
        <v>844</v>
      </c>
      <c r="D214" s="28" t="s">
        <v>237</v>
      </c>
      <c r="E214" s="51" t="s">
        <v>845</v>
      </c>
      <c r="F214" s="28">
        <v>0</v>
      </c>
      <c r="G214" s="28">
        <v>92</v>
      </c>
      <c r="H214" s="28">
        <v>0</v>
      </c>
      <c r="I214" s="28">
        <v>0</v>
      </c>
      <c r="J214" s="28">
        <v>0</v>
      </c>
      <c r="K214" s="28">
        <v>16</v>
      </c>
      <c r="L214" s="28">
        <v>55</v>
      </c>
    </row>
    <row r="215" spans="1:12">
      <c r="A215" s="50">
        <v>214</v>
      </c>
      <c r="B215" s="28" t="s">
        <v>238</v>
      </c>
      <c r="C215" s="51" t="s">
        <v>846</v>
      </c>
      <c r="D215" s="28" t="s">
        <v>239</v>
      </c>
      <c r="E215" s="51" t="s">
        <v>847</v>
      </c>
      <c r="F215" s="28">
        <v>0</v>
      </c>
      <c r="G215" s="28">
        <v>24</v>
      </c>
      <c r="H215" s="28">
        <v>0</v>
      </c>
      <c r="I215" s="28">
        <v>0</v>
      </c>
      <c r="J215" s="28">
        <v>0</v>
      </c>
      <c r="K215" s="28">
        <v>2</v>
      </c>
      <c r="L215" s="28">
        <v>1</v>
      </c>
    </row>
    <row r="216" spans="1:12">
      <c r="A216" s="50">
        <v>215</v>
      </c>
      <c r="B216" s="28" t="s">
        <v>240</v>
      </c>
      <c r="C216" s="51" t="s">
        <v>848</v>
      </c>
      <c r="D216" s="28" t="s">
        <v>241</v>
      </c>
      <c r="E216" s="51" t="s">
        <v>849</v>
      </c>
      <c r="F216" s="28">
        <v>0</v>
      </c>
      <c r="G216" s="28">
        <v>6233</v>
      </c>
      <c r="H216" s="28">
        <v>0</v>
      </c>
      <c r="I216" s="28">
        <v>0</v>
      </c>
      <c r="J216" s="28">
        <v>0</v>
      </c>
      <c r="K216" s="28">
        <v>0</v>
      </c>
      <c r="L216" s="28">
        <v>0</v>
      </c>
    </row>
    <row r="217" spans="1:12">
      <c r="A217" s="50">
        <v>216</v>
      </c>
      <c r="B217" s="28" t="s">
        <v>559</v>
      </c>
      <c r="C217" s="51" t="s">
        <v>850</v>
      </c>
      <c r="D217" s="28" t="s">
        <v>560</v>
      </c>
      <c r="E217" s="51" t="s">
        <v>851</v>
      </c>
      <c r="F217" s="28">
        <v>0</v>
      </c>
      <c r="G217" s="28">
        <v>242</v>
      </c>
      <c r="H217" s="28">
        <v>0</v>
      </c>
      <c r="I217" s="28">
        <v>0</v>
      </c>
      <c r="J217" s="28">
        <v>0</v>
      </c>
      <c r="K217" s="28">
        <v>0</v>
      </c>
      <c r="L217" s="28">
        <v>1</v>
      </c>
    </row>
    <row r="218" spans="1:12">
      <c r="A218" s="50">
        <v>217</v>
      </c>
      <c r="B218" s="28" t="s">
        <v>242</v>
      </c>
      <c r="C218" s="51" t="s">
        <v>852</v>
      </c>
      <c r="D218" s="28" t="s">
        <v>243</v>
      </c>
      <c r="E218" s="51" t="s">
        <v>853</v>
      </c>
      <c r="F218" s="28">
        <v>0</v>
      </c>
      <c r="G218" s="28">
        <v>3056</v>
      </c>
      <c r="H218" s="28">
        <v>0</v>
      </c>
      <c r="I218" s="28">
        <v>0</v>
      </c>
      <c r="J218" s="28">
        <v>0</v>
      </c>
      <c r="K218" s="28">
        <v>286</v>
      </c>
      <c r="L218" s="28">
        <v>1313</v>
      </c>
    </row>
    <row r="219" spans="1:12">
      <c r="A219" s="50">
        <v>218</v>
      </c>
      <c r="B219" s="28" t="s">
        <v>1174</v>
      </c>
      <c r="C219" s="51" t="s">
        <v>1199</v>
      </c>
      <c r="D219" s="28" t="s">
        <v>1181</v>
      </c>
      <c r="E219" s="51" t="s">
        <v>1200</v>
      </c>
      <c r="F219" s="56">
        <v>0</v>
      </c>
      <c r="G219" s="56">
        <v>0</v>
      </c>
      <c r="H219" s="56">
        <v>0</v>
      </c>
      <c r="I219" s="56">
        <v>0</v>
      </c>
      <c r="J219" s="56">
        <v>0</v>
      </c>
      <c r="K219" s="28">
        <v>0</v>
      </c>
      <c r="L219" s="28">
        <v>1</v>
      </c>
    </row>
    <row r="220" spans="1:12">
      <c r="A220" s="50">
        <v>219</v>
      </c>
      <c r="B220" s="28" t="s">
        <v>244</v>
      </c>
      <c r="C220" s="51" t="s">
        <v>854</v>
      </c>
      <c r="D220" s="28" t="s">
        <v>245</v>
      </c>
      <c r="E220" s="51" t="s">
        <v>854</v>
      </c>
      <c r="F220" s="28">
        <v>0</v>
      </c>
      <c r="G220" s="28">
        <v>1</v>
      </c>
      <c r="H220" s="28">
        <v>0</v>
      </c>
      <c r="I220" s="28">
        <v>0</v>
      </c>
      <c r="J220" s="28">
        <v>0</v>
      </c>
      <c r="K220" s="28">
        <v>1</v>
      </c>
      <c r="L220" s="28">
        <v>1</v>
      </c>
    </row>
    <row r="221" spans="1:12">
      <c r="A221" s="50">
        <v>220</v>
      </c>
      <c r="B221" s="28" t="s">
        <v>246</v>
      </c>
      <c r="C221" s="51" t="s">
        <v>855</v>
      </c>
      <c r="D221" s="28" t="s">
        <v>247</v>
      </c>
      <c r="E221" s="51" t="s">
        <v>855</v>
      </c>
      <c r="F221" s="28">
        <v>0</v>
      </c>
      <c r="G221" s="28">
        <v>3954</v>
      </c>
      <c r="H221" s="28">
        <v>0</v>
      </c>
      <c r="I221" s="28">
        <v>0</v>
      </c>
      <c r="J221" s="28">
        <v>0</v>
      </c>
      <c r="K221" s="28">
        <v>333</v>
      </c>
      <c r="L221" s="28">
        <v>1421</v>
      </c>
    </row>
    <row r="222" spans="1:12">
      <c r="A222" s="50">
        <v>221</v>
      </c>
      <c r="B222" s="28" t="s">
        <v>246</v>
      </c>
      <c r="C222" s="51" t="s">
        <v>855</v>
      </c>
      <c r="D222" s="28" t="s">
        <v>248</v>
      </c>
      <c r="E222" s="51" t="s">
        <v>856</v>
      </c>
      <c r="F222" s="28">
        <v>0</v>
      </c>
      <c r="G222" s="28">
        <v>786</v>
      </c>
      <c r="H222" s="28">
        <v>0</v>
      </c>
      <c r="I222" s="28">
        <v>0</v>
      </c>
      <c r="J222" s="28">
        <v>0</v>
      </c>
      <c r="K222" s="28">
        <v>91</v>
      </c>
      <c r="L222" s="28">
        <v>403</v>
      </c>
    </row>
    <row r="223" spans="1:12">
      <c r="A223" s="50">
        <v>222</v>
      </c>
      <c r="B223" s="28" t="s">
        <v>249</v>
      </c>
      <c r="C223" s="51" t="s">
        <v>857</v>
      </c>
      <c r="D223" s="28" t="s">
        <v>250</v>
      </c>
      <c r="E223" s="51" t="s">
        <v>857</v>
      </c>
      <c r="F223" s="28">
        <v>0</v>
      </c>
      <c r="G223" s="28">
        <v>2377</v>
      </c>
      <c r="H223" s="28">
        <v>0</v>
      </c>
      <c r="I223" s="28">
        <v>0</v>
      </c>
      <c r="J223" s="28">
        <v>0</v>
      </c>
      <c r="K223" s="28">
        <v>569</v>
      </c>
      <c r="L223" s="28">
        <v>2407</v>
      </c>
    </row>
    <row r="224" spans="1:12">
      <c r="A224" s="50">
        <v>223</v>
      </c>
      <c r="B224" s="28" t="s">
        <v>249</v>
      </c>
      <c r="C224" s="51" t="s">
        <v>857</v>
      </c>
      <c r="D224" s="28" t="s">
        <v>251</v>
      </c>
      <c r="E224" s="51" t="s">
        <v>858</v>
      </c>
      <c r="F224" s="28">
        <v>0</v>
      </c>
      <c r="G224" s="28">
        <v>112</v>
      </c>
      <c r="H224" s="28">
        <v>0</v>
      </c>
      <c r="I224" s="28">
        <v>0</v>
      </c>
      <c r="J224" s="28">
        <v>0</v>
      </c>
      <c r="K224" s="28">
        <v>72</v>
      </c>
      <c r="L224" s="28">
        <v>264</v>
      </c>
    </row>
    <row r="225" spans="1:12">
      <c r="A225" s="50">
        <v>224</v>
      </c>
      <c r="B225" s="28" t="s">
        <v>252</v>
      </c>
      <c r="C225" s="51" t="s">
        <v>859</v>
      </c>
      <c r="D225" s="28" t="s">
        <v>253</v>
      </c>
      <c r="E225" s="51" t="s">
        <v>860</v>
      </c>
      <c r="F225" s="28">
        <v>0</v>
      </c>
      <c r="G225" s="28">
        <v>908</v>
      </c>
      <c r="H225" s="28">
        <v>0</v>
      </c>
      <c r="I225" s="28">
        <v>0</v>
      </c>
      <c r="J225" s="28">
        <v>0</v>
      </c>
      <c r="K225" s="28">
        <v>78</v>
      </c>
      <c r="L225" s="28">
        <v>372</v>
      </c>
    </row>
    <row r="226" spans="1:12">
      <c r="A226" s="50">
        <v>225</v>
      </c>
      <c r="B226" s="28" t="s">
        <v>254</v>
      </c>
      <c r="C226" s="51" t="s">
        <v>861</v>
      </c>
      <c r="D226" s="28" t="s">
        <v>255</v>
      </c>
      <c r="E226" s="51" t="s">
        <v>861</v>
      </c>
      <c r="F226" s="28">
        <v>0</v>
      </c>
      <c r="G226" s="28">
        <v>651</v>
      </c>
      <c r="H226" s="28">
        <v>0</v>
      </c>
      <c r="I226" s="28">
        <v>0</v>
      </c>
      <c r="J226" s="28">
        <v>0</v>
      </c>
      <c r="K226" s="28">
        <v>94</v>
      </c>
      <c r="L226" s="28">
        <v>469</v>
      </c>
    </row>
    <row r="227" spans="1:12">
      <c r="A227" s="50">
        <v>226</v>
      </c>
      <c r="B227" s="28" t="s">
        <v>256</v>
      </c>
      <c r="C227" s="51" t="s">
        <v>862</v>
      </c>
      <c r="D227" s="28" t="s">
        <v>257</v>
      </c>
      <c r="E227" s="51" t="s">
        <v>862</v>
      </c>
      <c r="F227" s="28">
        <v>0</v>
      </c>
      <c r="G227" s="28">
        <v>925</v>
      </c>
      <c r="H227" s="28">
        <v>0</v>
      </c>
      <c r="I227" s="28">
        <v>0</v>
      </c>
      <c r="J227" s="28">
        <v>0</v>
      </c>
      <c r="K227" s="28">
        <v>52</v>
      </c>
      <c r="L227" s="28">
        <v>309</v>
      </c>
    </row>
    <row r="228" spans="1:12">
      <c r="A228" s="50">
        <v>227</v>
      </c>
      <c r="B228" s="28" t="s">
        <v>575</v>
      </c>
      <c r="C228" s="51" t="s">
        <v>1130</v>
      </c>
      <c r="D228" s="28" t="s">
        <v>576</v>
      </c>
      <c r="E228" s="51" t="s">
        <v>1131</v>
      </c>
      <c r="F228" s="28">
        <v>0</v>
      </c>
      <c r="G228" s="28">
        <v>3</v>
      </c>
      <c r="H228" s="28">
        <v>0</v>
      </c>
      <c r="I228" s="28">
        <v>0</v>
      </c>
      <c r="J228" s="28">
        <v>0</v>
      </c>
      <c r="K228" s="28">
        <v>0</v>
      </c>
      <c r="L228" s="28">
        <v>0</v>
      </c>
    </row>
    <row r="229" spans="1:12">
      <c r="A229" s="50">
        <v>228</v>
      </c>
      <c r="B229" s="28" t="s">
        <v>258</v>
      </c>
      <c r="C229" s="51" t="s">
        <v>863</v>
      </c>
      <c r="D229" s="28" t="s">
        <v>259</v>
      </c>
      <c r="E229" s="51" t="s">
        <v>864</v>
      </c>
      <c r="F229" s="28">
        <v>0</v>
      </c>
      <c r="G229" s="28">
        <v>1246</v>
      </c>
      <c r="H229" s="28">
        <v>0</v>
      </c>
      <c r="I229" s="28">
        <v>0</v>
      </c>
      <c r="J229" s="28">
        <v>0</v>
      </c>
      <c r="K229" s="28">
        <v>89</v>
      </c>
      <c r="L229" s="28">
        <v>499</v>
      </c>
    </row>
    <row r="230" spans="1:12">
      <c r="A230" s="50">
        <v>229</v>
      </c>
      <c r="B230" s="28" t="s">
        <v>260</v>
      </c>
      <c r="C230" s="51" t="s">
        <v>865</v>
      </c>
      <c r="D230" s="28" t="s">
        <v>261</v>
      </c>
      <c r="E230" s="51" t="s">
        <v>866</v>
      </c>
      <c r="F230" s="28">
        <v>0</v>
      </c>
      <c r="G230" s="28">
        <v>479</v>
      </c>
      <c r="H230" s="28">
        <v>0</v>
      </c>
      <c r="I230" s="28">
        <v>0</v>
      </c>
      <c r="J230" s="28">
        <v>0</v>
      </c>
      <c r="K230" s="28">
        <v>63</v>
      </c>
      <c r="L230" s="28">
        <v>347</v>
      </c>
    </row>
    <row r="231" spans="1:12">
      <c r="A231" s="50">
        <v>230</v>
      </c>
      <c r="B231" s="28" t="s">
        <v>262</v>
      </c>
      <c r="C231" s="51" t="s">
        <v>867</v>
      </c>
      <c r="D231" s="28" t="s">
        <v>263</v>
      </c>
      <c r="E231" s="51" t="s">
        <v>867</v>
      </c>
      <c r="F231" s="28">
        <v>0</v>
      </c>
      <c r="G231" s="28">
        <v>574</v>
      </c>
      <c r="H231" s="28">
        <v>0</v>
      </c>
      <c r="I231" s="28">
        <v>0</v>
      </c>
      <c r="J231" s="28">
        <v>0</v>
      </c>
      <c r="K231" s="28">
        <v>58</v>
      </c>
      <c r="L231" s="28">
        <v>248</v>
      </c>
    </row>
    <row r="232" spans="1:12">
      <c r="A232" s="50">
        <v>231</v>
      </c>
      <c r="B232" s="28" t="s">
        <v>264</v>
      </c>
      <c r="C232" s="51" t="s">
        <v>868</v>
      </c>
      <c r="D232" s="28" t="s">
        <v>265</v>
      </c>
      <c r="E232" s="51" t="s">
        <v>868</v>
      </c>
      <c r="F232" s="28">
        <v>0</v>
      </c>
      <c r="G232" s="28">
        <v>5433</v>
      </c>
      <c r="H232" s="28">
        <v>0</v>
      </c>
      <c r="I232" s="28">
        <v>0</v>
      </c>
      <c r="J232" s="28">
        <v>0</v>
      </c>
      <c r="K232" s="28">
        <v>595</v>
      </c>
      <c r="L232" s="28">
        <v>3190</v>
      </c>
    </row>
    <row r="233" spans="1:12">
      <c r="A233" s="50">
        <v>232</v>
      </c>
      <c r="B233" s="28" t="s">
        <v>266</v>
      </c>
      <c r="C233" s="51" t="s">
        <v>869</v>
      </c>
      <c r="D233" s="28" t="s">
        <v>267</v>
      </c>
      <c r="E233" s="51" t="s">
        <v>870</v>
      </c>
      <c r="F233" s="28">
        <v>0</v>
      </c>
      <c r="G233" s="28">
        <v>7293</v>
      </c>
      <c r="H233" s="28">
        <v>0</v>
      </c>
      <c r="I233" s="28">
        <v>0</v>
      </c>
      <c r="J233" s="28">
        <v>0</v>
      </c>
      <c r="K233" s="28">
        <v>624</v>
      </c>
      <c r="L233" s="28">
        <v>2778</v>
      </c>
    </row>
    <row r="234" spans="1:12">
      <c r="A234" s="50">
        <v>233</v>
      </c>
      <c r="B234" s="28" t="s">
        <v>268</v>
      </c>
      <c r="C234" s="51" t="s">
        <v>871</v>
      </c>
      <c r="D234" s="28" t="s">
        <v>269</v>
      </c>
      <c r="E234" s="51" t="s">
        <v>871</v>
      </c>
      <c r="F234" s="28">
        <v>0</v>
      </c>
      <c r="G234" s="28">
        <v>225</v>
      </c>
      <c r="H234" s="28">
        <v>0</v>
      </c>
      <c r="I234" s="28">
        <v>0</v>
      </c>
      <c r="J234" s="28">
        <v>0</v>
      </c>
      <c r="K234" s="28">
        <v>17</v>
      </c>
      <c r="L234" s="28">
        <v>95</v>
      </c>
    </row>
    <row r="235" spans="1:12">
      <c r="A235" s="50">
        <v>234</v>
      </c>
      <c r="B235" s="28" t="s">
        <v>270</v>
      </c>
      <c r="C235" s="51" t="s">
        <v>872</v>
      </c>
      <c r="D235" s="28" t="s">
        <v>271</v>
      </c>
      <c r="E235" s="51" t="s">
        <v>873</v>
      </c>
      <c r="F235" s="28">
        <v>0</v>
      </c>
      <c r="G235" s="28">
        <v>1771</v>
      </c>
      <c r="H235" s="28">
        <v>0</v>
      </c>
      <c r="I235" s="28">
        <v>0</v>
      </c>
      <c r="J235" s="28">
        <v>0</v>
      </c>
      <c r="K235" s="28">
        <v>266</v>
      </c>
      <c r="L235" s="28">
        <v>1230</v>
      </c>
    </row>
    <row r="236" spans="1:12">
      <c r="A236" s="50">
        <v>235</v>
      </c>
      <c r="B236" s="28" t="s">
        <v>272</v>
      </c>
      <c r="C236" s="51" t="s">
        <v>874</v>
      </c>
      <c r="D236" s="28" t="s">
        <v>273</v>
      </c>
      <c r="E236" s="51" t="s">
        <v>874</v>
      </c>
      <c r="F236" s="28">
        <v>0</v>
      </c>
      <c r="G236" s="28">
        <v>687</v>
      </c>
      <c r="H236" s="28">
        <v>0</v>
      </c>
      <c r="I236" s="28">
        <v>0</v>
      </c>
      <c r="J236" s="28">
        <v>0</v>
      </c>
      <c r="K236" s="28">
        <v>223</v>
      </c>
      <c r="L236" s="28">
        <v>922</v>
      </c>
    </row>
    <row r="237" spans="1:12">
      <c r="A237" s="50">
        <v>236</v>
      </c>
      <c r="B237" s="28" t="s">
        <v>274</v>
      </c>
      <c r="C237" s="51" t="s">
        <v>875</v>
      </c>
      <c r="D237" s="28" t="s">
        <v>275</v>
      </c>
      <c r="E237" s="51" t="s">
        <v>876</v>
      </c>
      <c r="F237" s="28">
        <v>0</v>
      </c>
      <c r="G237" s="28">
        <v>465</v>
      </c>
      <c r="H237" s="28">
        <v>0</v>
      </c>
      <c r="I237" s="28">
        <v>0</v>
      </c>
      <c r="J237" s="28">
        <v>0</v>
      </c>
      <c r="K237" s="28">
        <v>67</v>
      </c>
      <c r="L237" s="28">
        <v>295</v>
      </c>
    </row>
    <row r="238" spans="1:12">
      <c r="A238" s="50">
        <v>237</v>
      </c>
      <c r="B238" s="28" t="s">
        <v>276</v>
      </c>
      <c r="C238" s="51" t="s">
        <v>877</v>
      </c>
      <c r="D238" s="28" t="s">
        <v>277</v>
      </c>
      <c r="E238" s="51" t="s">
        <v>878</v>
      </c>
      <c r="F238" s="28">
        <v>0</v>
      </c>
      <c r="G238" s="28">
        <v>696</v>
      </c>
      <c r="H238" s="28">
        <v>0</v>
      </c>
      <c r="I238" s="28">
        <v>0</v>
      </c>
      <c r="J238" s="28">
        <v>0</v>
      </c>
      <c r="K238" s="28">
        <v>31</v>
      </c>
      <c r="L238" s="28">
        <v>149</v>
      </c>
    </row>
    <row r="239" spans="1:12">
      <c r="A239" s="50">
        <v>238</v>
      </c>
      <c r="B239" s="28" t="s">
        <v>278</v>
      </c>
      <c r="C239" s="51" t="s">
        <v>879</v>
      </c>
      <c r="D239" s="28" t="s">
        <v>279</v>
      </c>
      <c r="E239" s="51" t="s">
        <v>879</v>
      </c>
      <c r="F239" s="28">
        <v>0</v>
      </c>
      <c r="G239" s="28">
        <v>214</v>
      </c>
      <c r="H239" s="28">
        <v>0</v>
      </c>
      <c r="I239" s="28">
        <v>0</v>
      </c>
      <c r="J239" s="28">
        <v>0</v>
      </c>
      <c r="K239" s="28">
        <v>19</v>
      </c>
      <c r="L239" s="28">
        <v>145</v>
      </c>
    </row>
    <row r="240" spans="1:12">
      <c r="A240" s="50">
        <v>239</v>
      </c>
      <c r="B240" s="28" t="s">
        <v>280</v>
      </c>
      <c r="C240" s="51" t="s">
        <v>880</v>
      </c>
      <c r="D240" s="28" t="s">
        <v>281</v>
      </c>
      <c r="E240" s="51" t="s">
        <v>880</v>
      </c>
      <c r="F240" s="28">
        <v>0</v>
      </c>
      <c r="G240" s="28">
        <v>436</v>
      </c>
      <c r="H240" s="28">
        <v>0</v>
      </c>
      <c r="I240" s="28">
        <v>0</v>
      </c>
      <c r="J240" s="28">
        <v>0</v>
      </c>
      <c r="K240" s="28">
        <v>39</v>
      </c>
      <c r="L240" s="28">
        <v>186</v>
      </c>
    </row>
    <row r="241" spans="1:12">
      <c r="A241" s="50">
        <v>240</v>
      </c>
      <c r="B241" s="28" t="s">
        <v>282</v>
      </c>
      <c r="C241" s="51" t="s">
        <v>881</v>
      </c>
      <c r="D241" s="28" t="s">
        <v>283</v>
      </c>
      <c r="E241" s="51" t="s">
        <v>881</v>
      </c>
      <c r="F241" s="28">
        <v>0</v>
      </c>
      <c r="G241" s="28">
        <v>466</v>
      </c>
      <c r="H241" s="28">
        <v>0</v>
      </c>
      <c r="I241" s="28">
        <v>0</v>
      </c>
      <c r="J241" s="28">
        <v>0</v>
      </c>
      <c r="K241" s="28">
        <v>29</v>
      </c>
      <c r="L241" s="28">
        <v>277</v>
      </c>
    </row>
    <row r="242" spans="1:12">
      <c r="A242" s="50">
        <v>241</v>
      </c>
      <c r="B242" s="28" t="s">
        <v>284</v>
      </c>
      <c r="C242" s="51" t="s">
        <v>882</v>
      </c>
      <c r="D242" s="28" t="s">
        <v>285</v>
      </c>
      <c r="E242" s="51" t="s">
        <v>882</v>
      </c>
      <c r="F242" s="28">
        <v>0</v>
      </c>
      <c r="G242" s="28">
        <v>78</v>
      </c>
      <c r="H242" s="28">
        <v>0</v>
      </c>
      <c r="I242" s="28">
        <v>0</v>
      </c>
      <c r="J242" s="28">
        <v>0</v>
      </c>
      <c r="K242" s="28">
        <v>5</v>
      </c>
      <c r="L242" s="28">
        <v>61</v>
      </c>
    </row>
    <row r="243" spans="1:12">
      <c r="A243" s="50">
        <v>242</v>
      </c>
      <c r="B243" s="28" t="s">
        <v>286</v>
      </c>
      <c r="C243" s="51" t="s">
        <v>883</v>
      </c>
      <c r="D243" s="28" t="s">
        <v>287</v>
      </c>
      <c r="E243" s="51" t="s">
        <v>883</v>
      </c>
      <c r="F243" s="28">
        <v>0</v>
      </c>
      <c r="G243" s="28">
        <v>849</v>
      </c>
      <c r="H243" s="28">
        <v>0</v>
      </c>
      <c r="I243" s="28">
        <v>0</v>
      </c>
      <c r="J243" s="28">
        <v>0</v>
      </c>
      <c r="K243" s="28">
        <v>75</v>
      </c>
      <c r="L243" s="28">
        <v>492</v>
      </c>
    </row>
    <row r="244" spans="1:12">
      <c r="A244" s="50">
        <v>243</v>
      </c>
      <c r="B244" s="28" t="s">
        <v>288</v>
      </c>
      <c r="C244" s="51" t="s">
        <v>884</v>
      </c>
      <c r="D244" s="28" t="s">
        <v>289</v>
      </c>
      <c r="E244" s="51" t="s">
        <v>884</v>
      </c>
      <c r="F244" s="28">
        <v>0</v>
      </c>
      <c r="G244" s="28">
        <v>3915</v>
      </c>
      <c r="H244" s="28">
        <v>0</v>
      </c>
      <c r="I244" s="28">
        <v>0</v>
      </c>
      <c r="J244" s="28">
        <v>0</v>
      </c>
      <c r="K244" s="28">
        <v>616</v>
      </c>
      <c r="L244" s="28">
        <v>3520</v>
      </c>
    </row>
    <row r="245" spans="1:12">
      <c r="A245" s="50">
        <v>244</v>
      </c>
      <c r="B245" s="28" t="s">
        <v>290</v>
      </c>
      <c r="C245" s="51" t="s">
        <v>885</v>
      </c>
      <c r="D245" s="28" t="s">
        <v>291</v>
      </c>
      <c r="E245" s="51" t="s">
        <v>886</v>
      </c>
      <c r="F245" s="28">
        <v>0</v>
      </c>
      <c r="G245" s="28">
        <v>14330</v>
      </c>
      <c r="H245" s="28">
        <v>0</v>
      </c>
      <c r="I245" s="28">
        <v>0</v>
      </c>
      <c r="J245" s="28">
        <v>0</v>
      </c>
      <c r="K245" s="28">
        <v>1682</v>
      </c>
      <c r="L245" s="28">
        <v>6927</v>
      </c>
    </row>
    <row r="246" spans="1:12">
      <c r="A246" s="50">
        <v>245</v>
      </c>
      <c r="B246" s="28" t="s">
        <v>290</v>
      </c>
      <c r="C246" s="51" t="s">
        <v>885</v>
      </c>
      <c r="D246" s="28" t="s">
        <v>292</v>
      </c>
      <c r="E246" s="51" t="s">
        <v>887</v>
      </c>
      <c r="F246" s="28">
        <v>0</v>
      </c>
      <c r="G246" s="28">
        <v>425</v>
      </c>
      <c r="H246" s="28">
        <v>0</v>
      </c>
      <c r="I246" s="28">
        <v>0</v>
      </c>
      <c r="J246" s="28">
        <v>0</v>
      </c>
      <c r="K246" s="28">
        <v>74</v>
      </c>
      <c r="L246" s="28">
        <v>228</v>
      </c>
    </row>
    <row r="247" spans="1:12">
      <c r="A247" s="50">
        <v>246</v>
      </c>
      <c r="B247" s="28" t="s">
        <v>293</v>
      </c>
      <c r="C247" s="51" t="s">
        <v>888</v>
      </c>
      <c r="D247" s="28" t="s">
        <v>294</v>
      </c>
      <c r="E247" s="51" t="s">
        <v>889</v>
      </c>
      <c r="F247" s="28">
        <v>0</v>
      </c>
      <c r="G247" s="28">
        <v>9435</v>
      </c>
      <c r="H247" s="28">
        <v>0</v>
      </c>
      <c r="I247" s="28">
        <v>0</v>
      </c>
      <c r="J247" s="28">
        <v>0</v>
      </c>
      <c r="K247" s="28">
        <v>875</v>
      </c>
      <c r="L247" s="28">
        <v>3012</v>
      </c>
    </row>
    <row r="248" spans="1:12">
      <c r="A248" s="50">
        <v>247</v>
      </c>
      <c r="B248" s="28" t="s">
        <v>293</v>
      </c>
      <c r="C248" s="51" t="s">
        <v>888</v>
      </c>
      <c r="D248" s="28" t="s">
        <v>295</v>
      </c>
      <c r="E248" s="51" t="s">
        <v>890</v>
      </c>
      <c r="F248" s="28">
        <v>0</v>
      </c>
      <c r="G248" s="28">
        <v>342</v>
      </c>
      <c r="H248" s="28">
        <v>0</v>
      </c>
      <c r="I248" s="28">
        <v>0</v>
      </c>
      <c r="J248" s="28">
        <v>0</v>
      </c>
      <c r="K248" s="28">
        <v>19</v>
      </c>
      <c r="L248" s="28">
        <v>37</v>
      </c>
    </row>
    <row r="249" spans="1:12">
      <c r="A249" s="50">
        <v>248</v>
      </c>
      <c r="B249" s="28" t="s">
        <v>293</v>
      </c>
      <c r="C249" s="51" t="s">
        <v>888</v>
      </c>
      <c r="D249" s="28" t="s">
        <v>296</v>
      </c>
      <c r="E249" s="51" t="s">
        <v>891</v>
      </c>
      <c r="F249" s="28">
        <v>0</v>
      </c>
      <c r="G249" s="28">
        <v>5776</v>
      </c>
      <c r="H249" s="28">
        <v>0</v>
      </c>
      <c r="I249" s="28">
        <v>0</v>
      </c>
      <c r="J249" s="28">
        <v>0</v>
      </c>
      <c r="K249" s="28">
        <v>169</v>
      </c>
      <c r="L249" s="28">
        <v>740</v>
      </c>
    </row>
    <row r="250" spans="1:12">
      <c r="A250" s="50">
        <v>249</v>
      </c>
      <c r="B250" s="28" t="s">
        <v>293</v>
      </c>
      <c r="C250" s="51" t="s">
        <v>888</v>
      </c>
      <c r="D250" s="28" t="s">
        <v>297</v>
      </c>
      <c r="E250" s="51" t="s">
        <v>892</v>
      </c>
      <c r="F250" s="28">
        <v>0</v>
      </c>
      <c r="G250" s="28">
        <v>127</v>
      </c>
      <c r="H250" s="28">
        <v>0</v>
      </c>
      <c r="I250" s="28">
        <v>0</v>
      </c>
      <c r="J250" s="28">
        <v>0</v>
      </c>
      <c r="K250" s="28">
        <v>35</v>
      </c>
      <c r="L250" s="28">
        <v>196</v>
      </c>
    </row>
    <row r="251" spans="1:12">
      <c r="A251" s="50">
        <v>250</v>
      </c>
      <c r="B251" s="28" t="s">
        <v>298</v>
      </c>
      <c r="C251" s="51" t="s">
        <v>893</v>
      </c>
      <c r="D251" s="28" t="s">
        <v>299</v>
      </c>
      <c r="E251" s="51" t="s">
        <v>894</v>
      </c>
      <c r="F251" s="28">
        <v>0</v>
      </c>
      <c r="G251" s="28">
        <v>4350</v>
      </c>
      <c r="H251" s="28">
        <v>0</v>
      </c>
      <c r="I251" s="28">
        <v>0</v>
      </c>
      <c r="J251" s="28">
        <v>0</v>
      </c>
      <c r="K251" s="28">
        <v>222</v>
      </c>
      <c r="L251" s="28">
        <v>1149</v>
      </c>
    </row>
    <row r="252" spans="1:12">
      <c r="A252" s="50">
        <v>251</v>
      </c>
      <c r="B252" s="28" t="s">
        <v>298</v>
      </c>
      <c r="C252" s="51" t="s">
        <v>893</v>
      </c>
      <c r="D252" s="28" t="s">
        <v>300</v>
      </c>
      <c r="E252" s="51" t="s">
        <v>895</v>
      </c>
      <c r="F252" s="28">
        <v>0</v>
      </c>
      <c r="G252" s="28">
        <v>60</v>
      </c>
      <c r="H252" s="28">
        <v>0</v>
      </c>
      <c r="I252" s="28">
        <v>0</v>
      </c>
      <c r="J252" s="28">
        <v>0</v>
      </c>
      <c r="K252" s="28">
        <v>2</v>
      </c>
      <c r="L252" s="28">
        <v>39</v>
      </c>
    </row>
    <row r="253" spans="1:12">
      <c r="A253" s="50">
        <v>252</v>
      </c>
      <c r="B253" s="28" t="s">
        <v>298</v>
      </c>
      <c r="C253" s="51" t="s">
        <v>893</v>
      </c>
      <c r="D253" s="28" t="s">
        <v>301</v>
      </c>
      <c r="E253" s="51" t="s">
        <v>896</v>
      </c>
      <c r="F253" s="28">
        <v>0</v>
      </c>
      <c r="G253" s="28">
        <v>2403</v>
      </c>
      <c r="H253" s="28">
        <v>0</v>
      </c>
      <c r="I253" s="28">
        <v>0</v>
      </c>
      <c r="J253" s="28">
        <v>0</v>
      </c>
      <c r="K253" s="28">
        <v>53</v>
      </c>
      <c r="L253" s="28">
        <v>102</v>
      </c>
    </row>
    <row r="254" spans="1:12">
      <c r="A254" s="50">
        <v>253</v>
      </c>
      <c r="B254" s="28" t="s">
        <v>302</v>
      </c>
      <c r="C254" s="51" t="s">
        <v>897</v>
      </c>
      <c r="D254" s="28" t="s">
        <v>303</v>
      </c>
      <c r="E254" s="51" t="s">
        <v>898</v>
      </c>
      <c r="F254" s="28">
        <v>0</v>
      </c>
      <c r="G254" s="28">
        <v>16950</v>
      </c>
      <c r="H254" s="28">
        <v>0</v>
      </c>
      <c r="I254" s="28">
        <v>0</v>
      </c>
      <c r="J254" s="28">
        <v>0</v>
      </c>
      <c r="K254" s="28">
        <v>883</v>
      </c>
      <c r="L254" s="28">
        <v>4433</v>
      </c>
    </row>
    <row r="255" spans="1:12">
      <c r="A255" s="50">
        <v>254</v>
      </c>
      <c r="B255" s="28" t="s">
        <v>577</v>
      </c>
      <c r="C255" s="51" t="s">
        <v>1132</v>
      </c>
      <c r="D255" s="28" t="s">
        <v>578</v>
      </c>
      <c r="E255" s="51" t="s">
        <v>1133</v>
      </c>
      <c r="F255" s="28">
        <v>0</v>
      </c>
      <c r="G255" s="28">
        <v>1</v>
      </c>
      <c r="H255" s="28">
        <v>0</v>
      </c>
      <c r="I255" s="28">
        <v>0</v>
      </c>
      <c r="J255" s="28">
        <v>0</v>
      </c>
      <c r="K255" s="28">
        <v>0</v>
      </c>
      <c r="L255" s="28">
        <v>0</v>
      </c>
    </row>
    <row r="256" spans="1:12">
      <c r="A256" s="50">
        <v>255</v>
      </c>
      <c r="B256" s="28" t="s">
        <v>304</v>
      </c>
      <c r="C256" s="51" t="s">
        <v>899</v>
      </c>
      <c r="D256" s="28" t="s">
        <v>561</v>
      </c>
      <c r="E256" s="51" t="s">
        <v>900</v>
      </c>
      <c r="F256" s="28">
        <v>0</v>
      </c>
      <c r="G256" s="28">
        <v>13</v>
      </c>
      <c r="H256" s="28">
        <v>0</v>
      </c>
      <c r="I256" s="28">
        <v>0</v>
      </c>
      <c r="J256" s="28">
        <v>0</v>
      </c>
      <c r="K256" s="28">
        <v>4</v>
      </c>
      <c r="L256" s="28">
        <v>5</v>
      </c>
    </row>
    <row r="257" spans="1:12">
      <c r="A257" s="50">
        <v>256</v>
      </c>
      <c r="B257" s="28" t="s">
        <v>304</v>
      </c>
      <c r="C257" s="51" t="s">
        <v>899</v>
      </c>
      <c r="D257" s="28" t="s">
        <v>305</v>
      </c>
      <c r="E257" s="51" t="s">
        <v>901</v>
      </c>
      <c r="F257" s="28">
        <v>0</v>
      </c>
      <c r="G257" s="28">
        <v>43953</v>
      </c>
      <c r="H257" s="28">
        <v>0</v>
      </c>
      <c r="I257" s="28">
        <v>0</v>
      </c>
      <c r="J257" s="28">
        <v>0</v>
      </c>
      <c r="K257" s="28">
        <v>2168</v>
      </c>
      <c r="L257" s="28">
        <v>8408</v>
      </c>
    </row>
    <row r="258" spans="1:12">
      <c r="A258" s="50">
        <v>257</v>
      </c>
      <c r="B258" s="28" t="s">
        <v>304</v>
      </c>
      <c r="C258" s="51" t="s">
        <v>899</v>
      </c>
      <c r="D258" s="28" t="s">
        <v>553</v>
      </c>
      <c r="E258" s="51" t="s">
        <v>902</v>
      </c>
      <c r="F258" s="28">
        <v>0</v>
      </c>
      <c r="G258" s="28">
        <v>575</v>
      </c>
      <c r="H258" s="28">
        <v>0</v>
      </c>
      <c r="I258" s="28">
        <v>0</v>
      </c>
      <c r="J258" s="28">
        <v>0</v>
      </c>
      <c r="K258" s="28">
        <v>346</v>
      </c>
      <c r="L258" s="28">
        <v>849</v>
      </c>
    </row>
    <row r="259" spans="1:12">
      <c r="A259" s="50">
        <v>258</v>
      </c>
      <c r="B259" s="28" t="s">
        <v>304</v>
      </c>
      <c r="C259" s="51" t="s">
        <v>899</v>
      </c>
      <c r="D259" s="28" t="s">
        <v>590</v>
      </c>
      <c r="E259" s="51" t="s">
        <v>1143</v>
      </c>
      <c r="F259" s="28">
        <v>0</v>
      </c>
      <c r="G259" s="28">
        <v>456</v>
      </c>
      <c r="H259" s="28">
        <v>0</v>
      </c>
      <c r="I259" s="28">
        <v>0</v>
      </c>
      <c r="J259" s="28">
        <v>0</v>
      </c>
      <c r="K259" s="28">
        <v>14</v>
      </c>
      <c r="L259" s="28">
        <v>34</v>
      </c>
    </row>
    <row r="260" spans="1:12">
      <c r="A260" s="50">
        <v>259</v>
      </c>
      <c r="B260" s="28" t="s">
        <v>304</v>
      </c>
      <c r="C260" s="51" t="s">
        <v>899</v>
      </c>
      <c r="D260" s="28" t="s">
        <v>1168</v>
      </c>
      <c r="E260" s="51" t="s">
        <v>1188</v>
      </c>
      <c r="F260" s="56">
        <v>0</v>
      </c>
      <c r="G260" s="28">
        <v>104</v>
      </c>
      <c r="H260" s="28">
        <v>0</v>
      </c>
      <c r="I260" s="28">
        <v>0</v>
      </c>
      <c r="J260" s="28">
        <v>0</v>
      </c>
      <c r="K260" s="28">
        <v>5</v>
      </c>
      <c r="L260" s="28">
        <v>27</v>
      </c>
    </row>
    <row r="261" spans="1:12">
      <c r="A261" s="50">
        <v>260</v>
      </c>
      <c r="B261" s="28" t="s">
        <v>304</v>
      </c>
      <c r="C261" s="51" t="s">
        <v>899</v>
      </c>
      <c r="D261" s="28" t="s">
        <v>1169</v>
      </c>
      <c r="E261" s="51" t="s">
        <v>1189</v>
      </c>
      <c r="F261" s="56">
        <v>0</v>
      </c>
      <c r="G261" s="28">
        <v>1407</v>
      </c>
      <c r="H261" s="28">
        <v>0</v>
      </c>
      <c r="I261" s="28">
        <v>0</v>
      </c>
      <c r="J261" s="28">
        <v>0</v>
      </c>
      <c r="K261" s="28">
        <v>142</v>
      </c>
      <c r="L261" s="28">
        <v>688</v>
      </c>
    </row>
    <row r="262" spans="1:12">
      <c r="A262" s="50">
        <v>261</v>
      </c>
      <c r="B262" s="28" t="s">
        <v>304</v>
      </c>
      <c r="C262" s="51" t="s">
        <v>899</v>
      </c>
      <c r="D262" s="28" t="s">
        <v>1170</v>
      </c>
      <c r="E262" s="51" t="s">
        <v>1190</v>
      </c>
      <c r="F262" s="56">
        <v>0</v>
      </c>
      <c r="G262" s="28">
        <v>176</v>
      </c>
      <c r="H262" s="28">
        <v>0</v>
      </c>
      <c r="I262" s="28">
        <v>0</v>
      </c>
      <c r="J262" s="28">
        <v>0</v>
      </c>
      <c r="K262" s="28">
        <v>97</v>
      </c>
      <c r="L262" s="28">
        <v>143</v>
      </c>
    </row>
    <row r="263" spans="1:12">
      <c r="A263" s="50">
        <v>262</v>
      </c>
      <c r="B263" s="28" t="s">
        <v>306</v>
      </c>
      <c r="C263" s="51" t="s">
        <v>903</v>
      </c>
      <c r="D263" s="28" t="s">
        <v>307</v>
      </c>
      <c r="E263" s="51" t="s">
        <v>904</v>
      </c>
      <c r="F263" s="28">
        <v>0</v>
      </c>
      <c r="G263" s="28">
        <v>202</v>
      </c>
      <c r="H263" s="28">
        <v>0</v>
      </c>
      <c r="I263" s="28">
        <v>0</v>
      </c>
      <c r="J263" s="28">
        <v>0</v>
      </c>
      <c r="K263" s="28">
        <v>156</v>
      </c>
      <c r="L263" s="28">
        <v>78</v>
      </c>
    </row>
    <row r="264" spans="1:12">
      <c r="A264" s="50">
        <v>263</v>
      </c>
      <c r="B264" s="28" t="s">
        <v>306</v>
      </c>
      <c r="C264" s="51" t="s">
        <v>903</v>
      </c>
      <c r="D264" s="28" t="s">
        <v>308</v>
      </c>
      <c r="E264" s="51" t="s">
        <v>905</v>
      </c>
      <c r="F264" s="28">
        <v>0</v>
      </c>
      <c r="G264" s="28">
        <v>400</v>
      </c>
      <c r="H264" s="28">
        <v>0</v>
      </c>
      <c r="I264" s="28">
        <v>0</v>
      </c>
      <c r="J264" s="28">
        <v>0</v>
      </c>
      <c r="K264" s="28">
        <v>227</v>
      </c>
      <c r="L264" s="28">
        <v>1188</v>
      </c>
    </row>
    <row r="265" spans="1:12">
      <c r="A265" s="50">
        <v>264</v>
      </c>
      <c r="B265" s="28" t="s">
        <v>306</v>
      </c>
      <c r="C265" s="51" t="s">
        <v>903</v>
      </c>
      <c r="D265" s="28" t="s">
        <v>309</v>
      </c>
      <c r="E265" s="51" t="s">
        <v>906</v>
      </c>
      <c r="F265" s="28">
        <v>0</v>
      </c>
      <c r="G265" s="28">
        <v>28</v>
      </c>
      <c r="H265" s="28">
        <v>0</v>
      </c>
      <c r="I265" s="28">
        <v>0</v>
      </c>
      <c r="J265" s="28">
        <v>0</v>
      </c>
      <c r="K265" s="28">
        <v>0</v>
      </c>
      <c r="L265" s="28">
        <v>0</v>
      </c>
    </row>
    <row r="266" spans="1:12">
      <c r="A266" s="50">
        <v>265</v>
      </c>
      <c r="B266" s="28" t="s">
        <v>306</v>
      </c>
      <c r="C266" s="51" t="s">
        <v>903</v>
      </c>
      <c r="D266" s="28" t="s">
        <v>310</v>
      </c>
      <c r="E266" s="51" t="s">
        <v>907</v>
      </c>
      <c r="F266" s="28">
        <v>0</v>
      </c>
      <c r="G266" s="28">
        <v>36</v>
      </c>
      <c r="H266" s="28">
        <v>0</v>
      </c>
      <c r="I266" s="28">
        <v>0</v>
      </c>
      <c r="J266" s="28">
        <v>0</v>
      </c>
      <c r="K266" s="28">
        <v>1</v>
      </c>
      <c r="L266" s="28">
        <v>5</v>
      </c>
    </row>
    <row r="267" spans="1:12">
      <c r="A267" s="50">
        <v>266</v>
      </c>
      <c r="B267" s="28" t="s">
        <v>306</v>
      </c>
      <c r="C267" s="51" t="s">
        <v>903</v>
      </c>
      <c r="D267" s="28" t="s">
        <v>311</v>
      </c>
      <c r="E267" s="51" t="s">
        <v>908</v>
      </c>
      <c r="F267" s="28">
        <v>0</v>
      </c>
      <c r="G267" s="28">
        <v>556</v>
      </c>
      <c r="H267" s="28">
        <v>0</v>
      </c>
      <c r="I267" s="28">
        <v>0</v>
      </c>
      <c r="J267" s="28">
        <v>0</v>
      </c>
      <c r="K267" s="28">
        <v>6</v>
      </c>
      <c r="L267" s="28">
        <v>22</v>
      </c>
    </row>
    <row r="268" spans="1:12">
      <c r="A268" s="50">
        <v>267</v>
      </c>
      <c r="B268" s="28" t="s">
        <v>306</v>
      </c>
      <c r="C268" s="51" t="s">
        <v>903</v>
      </c>
      <c r="D268" s="28" t="s">
        <v>313</v>
      </c>
      <c r="E268" s="51" t="s">
        <v>909</v>
      </c>
      <c r="F268" s="28">
        <v>0</v>
      </c>
      <c r="G268" s="28">
        <v>1701</v>
      </c>
      <c r="H268" s="28">
        <v>0</v>
      </c>
      <c r="I268" s="28">
        <v>0</v>
      </c>
      <c r="J268" s="28">
        <v>0</v>
      </c>
      <c r="K268" s="28">
        <v>39</v>
      </c>
      <c r="L268" s="28">
        <v>475</v>
      </c>
    </row>
    <row r="269" spans="1:12">
      <c r="A269" s="50">
        <v>268</v>
      </c>
      <c r="B269" s="28" t="s">
        <v>306</v>
      </c>
      <c r="C269" s="51" t="s">
        <v>903</v>
      </c>
      <c r="D269" s="28" t="s">
        <v>314</v>
      </c>
      <c r="E269" s="51" t="s">
        <v>910</v>
      </c>
      <c r="F269" s="28">
        <v>0</v>
      </c>
      <c r="G269" s="28">
        <v>120</v>
      </c>
      <c r="H269" s="28">
        <v>0</v>
      </c>
      <c r="I269" s="28">
        <v>0</v>
      </c>
      <c r="J269" s="28">
        <v>0</v>
      </c>
      <c r="K269" s="28">
        <v>24</v>
      </c>
      <c r="L269" s="28">
        <v>96</v>
      </c>
    </row>
    <row r="270" spans="1:12">
      <c r="A270" s="50">
        <v>269</v>
      </c>
      <c r="B270" s="28" t="s">
        <v>306</v>
      </c>
      <c r="C270" s="51" t="s">
        <v>903</v>
      </c>
      <c r="D270" s="28" t="s">
        <v>315</v>
      </c>
      <c r="E270" s="51" t="s">
        <v>911</v>
      </c>
      <c r="F270" s="28">
        <v>0</v>
      </c>
      <c r="G270" s="28">
        <v>84</v>
      </c>
      <c r="H270" s="28">
        <v>0</v>
      </c>
      <c r="I270" s="28">
        <v>0</v>
      </c>
      <c r="J270" s="28">
        <v>0</v>
      </c>
      <c r="K270" s="28">
        <v>26</v>
      </c>
      <c r="L270" s="28">
        <v>220</v>
      </c>
    </row>
    <row r="271" spans="1:12">
      <c r="A271" s="50">
        <v>270</v>
      </c>
      <c r="B271" s="28" t="s">
        <v>306</v>
      </c>
      <c r="C271" s="51" t="s">
        <v>903</v>
      </c>
      <c r="D271" s="28" t="s">
        <v>316</v>
      </c>
      <c r="E271" s="51" t="s">
        <v>912</v>
      </c>
      <c r="F271" s="28">
        <v>0</v>
      </c>
      <c r="G271" s="28">
        <v>426</v>
      </c>
      <c r="H271" s="28">
        <v>0</v>
      </c>
      <c r="I271" s="28">
        <v>0</v>
      </c>
      <c r="J271" s="28">
        <v>0</v>
      </c>
      <c r="K271" s="28">
        <v>48</v>
      </c>
      <c r="L271" s="28">
        <v>279</v>
      </c>
    </row>
    <row r="272" spans="1:12">
      <c r="A272" s="50">
        <v>271</v>
      </c>
      <c r="B272" s="28" t="s">
        <v>306</v>
      </c>
      <c r="C272" s="51" t="s">
        <v>903</v>
      </c>
      <c r="D272" s="28" t="s">
        <v>317</v>
      </c>
      <c r="E272" s="51" t="s">
        <v>913</v>
      </c>
      <c r="F272" s="28">
        <v>0</v>
      </c>
      <c r="G272" s="28">
        <v>314</v>
      </c>
      <c r="H272" s="28">
        <v>0</v>
      </c>
      <c r="I272" s="28">
        <v>0</v>
      </c>
      <c r="J272" s="28">
        <v>0</v>
      </c>
      <c r="K272" s="28">
        <v>36</v>
      </c>
      <c r="L272" s="28">
        <v>123</v>
      </c>
    </row>
    <row r="273" spans="1:12">
      <c r="A273" s="50">
        <v>272</v>
      </c>
      <c r="B273" s="28" t="s">
        <v>306</v>
      </c>
      <c r="C273" s="51" t="s">
        <v>903</v>
      </c>
      <c r="D273" s="28" t="s">
        <v>318</v>
      </c>
      <c r="E273" s="51" t="s">
        <v>914</v>
      </c>
      <c r="F273" s="28">
        <v>0</v>
      </c>
      <c r="G273" s="28">
        <v>713</v>
      </c>
      <c r="H273" s="28">
        <v>0</v>
      </c>
      <c r="I273" s="28">
        <v>0</v>
      </c>
      <c r="J273" s="28">
        <v>0</v>
      </c>
      <c r="K273" s="28">
        <v>171</v>
      </c>
      <c r="L273" s="28">
        <v>951</v>
      </c>
    </row>
    <row r="274" spans="1:12">
      <c r="A274" s="50">
        <v>273</v>
      </c>
      <c r="B274" s="28" t="s">
        <v>306</v>
      </c>
      <c r="C274" s="51" t="s">
        <v>903</v>
      </c>
      <c r="D274" s="28" t="s">
        <v>319</v>
      </c>
      <c r="E274" s="51" t="s">
        <v>915</v>
      </c>
      <c r="F274" s="28">
        <v>0</v>
      </c>
      <c r="G274" s="28">
        <v>824</v>
      </c>
      <c r="H274" s="28">
        <v>0</v>
      </c>
      <c r="I274" s="28">
        <v>0</v>
      </c>
      <c r="J274" s="28">
        <v>0</v>
      </c>
      <c r="K274" s="28">
        <v>517</v>
      </c>
      <c r="L274" s="28">
        <v>1764</v>
      </c>
    </row>
    <row r="275" spans="1:12">
      <c r="A275" s="50">
        <v>274</v>
      </c>
      <c r="B275" s="28" t="s">
        <v>306</v>
      </c>
      <c r="C275" s="51" t="s">
        <v>903</v>
      </c>
      <c r="D275" s="28" t="s">
        <v>320</v>
      </c>
      <c r="E275" s="51" t="s">
        <v>916</v>
      </c>
      <c r="F275" s="28">
        <v>0</v>
      </c>
      <c r="G275" s="28">
        <v>2504</v>
      </c>
      <c r="H275" s="28">
        <v>0</v>
      </c>
      <c r="I275" s="28">
        <v>0</v>
      </c>
      <c r="J275" s="28">
        <v>0</v>
      </c>
      <c r="K275" s="28">
        <v>630</v>
      </c>
      <c r="L275" s="28">
        <v>1595</v>
      </c>
    </row>
    <row r="276" spans="1:12">
      <c r="A276" s="50">
        <v>275</v>
      </c>
      <c r="B276" s="28" t="s">
        <v>306</v>
      </c>
      <c r="C276" s="51" t="s">
        <v>903</v>
      </c>
      <c r="D276" s="28" t="s">
        <v>321</v>
      </c>
      <c r="E276" s="51" t="s">
        <v>917</v>
      </c>
      <c r="F276" s="28">
        <v>0</v>
      </c>
      <c r="G276" s="28">
        <v>637</v>
      </c>
      <c r="H276" s="28">
        <v>0</v>
      </c>
      <c r="I276" s="28">
        <v>0</v>
      </c>
      <c r="J276" s="28">
        <v>0</v>
      </c>
      <c r="K276" s="28">
        <v>85</v>
      </c>
      <c r="L276" s="28">
        <v>246</v>
      </c>
    </row>
    <row r="277" spans="1:12">
      <c r="A277" s="50">
        <v>276</v>
      </c>
      <c r="B277" s="28" t="s">
        <v>306</v>
      </c>
      <c r="C277" s="51" t="s">
        <v>903</v>
      </c>
      <c r="D277" s="28" t="s">
        <v>322</v>
      </c>
      <c r="E277" s="51" t="s">
        <v>918</v>
      </c>
      <c r="F277" s="28">
        <v>0</v>
      </c>
      <c r="G277" s="28">
        <v>555</v>
      </c>
      <c r="H277" s="28">
        <v>0</v>
      </c>
      <c r="I277" s="28">
        <v>0</v>
      </c>
      <c r="J277" s="28">
        <v>0</v>
      </c>
      <c r="K277" s="28">
        <v>72</v>
      </c>
      <c r="L277" s="28">
        <v>457</v>
      </c>
    </row>
    <row r="278" spans="1:12">
      <c r="A278" s="50">
        <v>277</v>
      </c>
      <c r="B278" s="28" t="s">
        <v>306</v>
      </c>
      <c r="C278" s="51" t="s">
        <v>903</v>
      </c>
      <c r="D278" s="28" t="s">
        <v>323</v>
      </c>
      <c r="E278" s="51" t="s">
        <v>919</v>
      </c>
      <c r="F278" s="28">
        <v>0</v>
      </c>
      <c r="G278" s="28">
        <v>2518</v>
      </c>
      <c r="H278" s="28">
        <v>0</v>
      </c>
      <c r="I278" s="28">
        <v>0</v>
      </c>
      <c r="J278" s="28">
        <v>0</v>
      </c>
      <c r="K278" s="28">
        <v>1161</v>
      </c>
      <c r="L278" s="28">
        <v>2955</v>
      </c>
    </row>
    <row r="279" spans="1:12">
      <c r="A279" s="50">
        <v>278</v>
      </c>
      <c r="B279" s="28" t="s">
        <v>306</v>
      </c>
      <c r="C279" s="51" t="s">
        <v>903</v>
      </c>
      <c r="D279" s="28" t="s">
        <v>324</v>
      </c>
      <c r="E279" s="51" t="s">
        <v>920</v>
      </c>
      <c r="F279" s="28">
        <v>0</v>
      </c>
      <c r="G279" s="28">
        <v>1174</v>
      </c>
      <c r="H279" s="28">
        <v>0</v>
      </c>
      <c r="I279" s="28">
        <v>0</v>
      </c>
      <c r="J279" s="28">
        <v>0</v>
      </c>
      <c r="K279" s="28">
        <v>71</v>
      </c>
      <c r="L279" s="28">
        <v>397</v>
      </c>
    </row>
    <row r="280" spans="1:12">
      <c r="A280" s="50">
        <v>279</v>
      </c>
      <c r="B280" s="28" t="s">
        <v>306</v>
      </c>
      <c r="C280" s="51" t="s">
        <v>903</v>
      </c>
      <c r="D280" s="28" t="s">
        <v>325</v>
      </c>
      <c r="E280" s="51" t="s">
        <v>921</v>
      </c>
      <c r="F280" s="28">
        <v>0</v>
      </c>
      <c r="G280" s="28">
        <v>5498</v>
      </c>
      <c r="H280" s="28">
        <v>0</v>
      </c>
      <c r="I280" s="28">
        <v>0</v>
      </c>
      <c r="J280" s="28">
        <v>0</v>
      </c>
      <c r="K280" s="28">
        <v>161</v>
      </c>
      <c r="L280" s="28">
        <v>678</v>
      </c>
    </row>
    <row r="281" spans="1:12">
      <c r="A281" s="50">
        <v>280</v>
      </c>
      <c r="B281" s="28" t="s">
        <v>306</v>
      </c>
      <c r="C281" s="51" t="s">
        <v>903</v>
      </c>
      <c r="D281" s="28" t="s">
        <v>326</v>
      </c>
      <c r="E281" s="51" t="s">
        <v>922</v>
      </c>
      <c r="F281" s="28">
        <v>0</v>
      </c>
      <c r="G281" s="28">
        <v>594</v>
      </c>
      <c r="H281" s="28">
        <v>0</v>
      </c>
      <c r="I281" s="28">
        <v>0</v>
      </c>
      <c r="J281" s="28">
        <v>0</v>
      </c>
      <c r="K281" s="28">
        <v>23</v>
      </c>
      <c r="L281" s="28">
        <v>148</v>
      </c>
    </row>
    <row r="282" spans="1:12">
      <c r="A282" s="50">
        <v>281</v>
      </c>
      <c r="B282" s="28" t="s">
        <v>306</v>
      </c>
      <c r="C282" s="51" t="s">
        <v>903</v>
      </c>
      <c r="D282" s="28" t="s">
        <v>327</v>
      </c>
      <c r="E282" s="51" t="s">
        <v>923</v>
      </c>
      <c r="F282" s="28">
        <v>0</v>
      </c>
      <c r="G282" s="28">
        <v>732</v>
      </c>
      <c r="H282" s="28">
        <v>0</v>
      </c>
      <c r="I282" s="28">
        <v>0</v>
      </c>
      <c r="J282" s="28">
        <v>0</v>
      </c>
      <c r="K282" s="28">
        <v>296</v>
      </c>
      <c r="L282" s="28">
        <v>1957</v>
      </c>
    </row>
    <row r="283" spans="1:12">
      <c r="A283" s="50">
        <v>282</v>
      </c>
      <c r="B283" s="28" t="s">
        <v>306</v>
      </c>
      <c r="C283" s="51" t="s">
        <v>903</v>
      </c>
      <c r="D283" s="28" t="s">
        <v>328</v>
      </c>
      <c r="E283" s="51" t="s">
        <v>924</v>
      </c>
      <c r="F283" s="28">
        <v>0</v>
      </c>
      <c r="G283" s="28">
        <v>3375</v>
      </c>
      <c r="H283" s="28">
        <v>0</v>
      </c>
      <c r="I283" s="28">
        <v>0</v>
      </c>
      <c r="J283" s="28">
        <v>0</v>
      </c>
      <c r="K283" s="28">
        <v>76</v>
      </c>
      <c r="L283" s="28">
        <v>707</v>
      </c>
    </row>
    <row r="284" spans="1:12">
      <c r="A284" s="50">
        <v>283</v>
      </c>
      <c r="B284" s="28" t="s">
        <v>306</v>
      </c>
      <c r="C284" s="51" t="s">
        <v>903</v>
      </c>
      <c r="D284" s="28" t="s">
        <v>329</v>
      </c>
      <c r="E284" s="51" t="s">
        <v>925</v>
      </c>
      <c r="F284" s="28">
        <v>0</v>
      </c>
      <c r="G284" s="28">
        <v>4344</v>
      </c>
      <c r="H284" s="28">
        <v>0</v>
      </c>
      <c r="I284" s="28">
        <v>0</v>
      </c>
      <c r="J284" s="28">
        <v>0</v>
      </c>
      <c r="K284" s="28">
        <v>292</v>
      </c>
      <c r="L284" s="28">
        <v>1704</v>
      </c>
    </row>
    <row r="285" spans="1:12">
      <c r="A285" s="50">
        <v>284</v>
      </c>
      <c r="B285" s="28" t="s">
        <v>306</v>
      </c>
      <c r="C285" s="51" t="s">
        <v>903</v>
      </c>
      <c r="D285" s="28" t="s">
        <v>330</v>
      </c>
      <c r="E285" s="51" t="s">
        <v>926</v>
      </c>
      <c r="F285" s="28">
        <v>0</v>
      </c>
      <c r="G285" s="28">
        <v>3453</v>
      </c>
      <c r="H285" s="28">
        <v>0</v>
      </c>
      <c r="I285" s="28">
        <v>0</v>
      </c>
      <c r="J285" s="28">
        <v>0</v>
      </c>
      <c r="K285" s="28">
        <v>81</v>
      </c>
      <c r="L285" s="28">
        <v>315</v>
      </c>
    </row>
    <row r="286" spans="1:12">
      <c r="A286" s="50">
        <v>285</v>
      </c>
      <c r="B286" s="28" t="s">
        <v>306</v>
      </c>
      <c r="C286" s="51" t="s">
        <v>903</v>
      </c>
      <c r="D286" s="28" t="s">
        <v>331</v>
      </c>
      <c r="E286" s="51" t="s">
        <v>927</v>
      </c>
      <c r="F286" s="28">
        <v>0</v>
      </c>
      <c r="G286" s="28">
        <v>1067</v>
      </c>
      <c r="H286" s="28">
        <v>0</v>
      </c>
      <c r="I286" s="28">
        <v>0</v>
      </c>
      <c r="J286" s="28">
        <v>0</v>
      </c>
      <c r="K286" s="28">
        <v>136</v>
      </c>
      <c r="L286" s="28">
        <v>1090</v>
      </c>
    </row>
    <row r="287" spans="1:12">
      <c r="A287" s="50">
        <v>286</v>
      </c>
      <c r="B287" s="28" t="s">
        <v>306</v>
      </c>
      <c r="C287" s="51" t="s">
        <v>903</v>
      </c>
      <c r="D287" s="28" t="s">
        <v>332</v>
      </c>
      <c r="E287" s="51" t="s">
        <v>928</v>
      </c>
      <c r="F287" s="28">
        <v>0</v>
      </c>
      <c r="G287" s="28">
        <v>7155</v>
      </c>
      <c r="H287" s="28">
        <v>0</v>
      </c>
      <c r="I287" s="28">
        <v>0</v>
      </c>
      <c r="J287" s="28">
        <v>0</v>
      </c>
      <c r="K287" s="28">
        <v>348</v>
      </c>
      <c r="L287" s="28">
        <v>687</v>
      </c>
    </row>
    <row r="288" spans="1:12">
      <c r="A288" s="50">
        <v>287</v>
      </c>
      <c r="B288" s="28" t="s">
        <v>306</v>
      </c>
      <c r="C288" s="51" t="s">
        <v>903</v>
      </c>
      <c r="D288" s="28" t="s">
        <v>333</v>
      </c>
      <c r="E288" s="51" t="s">
        <v>929</v>
      </c>
      <c r="F288" s="28">
        <v>0</v>
      </c>
      <c r="G288" s="28">
        <v>149</v>
      </c>
      <c r="H288" s="28">
        <v>0</v>
      </c>
      <c r="I288" s="28">
        <v>0</v>
      </c>
      <c r="J288" s="28">
        <v>0</v>
      </c>
      <c r="K288" s="28">
        <v>4</v>
      </c>
      <c r="L288" s="28">
        <v>110</v>
      </c>
    </row>
    <row r="289" spans="1:12">
      <c r="A289" s="50">
        <v>288</v>
      </c>
      <c r="B289" s="28" t="s">
        <v>306</v>
      </c>
      <c r="C289" s="51" t="s">
        <v>903</v>
      </c>
      <c r="D289" s="28" t="s">
        <v>562</v>
      </c>
      <c r="E289" s="51" t="s">
        <v>930</v>
      </c>
      <c r="F289" s="28">
        <v>0</v>
      </c>
      <c r="G289" s="28">
        <v>245</v>
      </c>
      <c r="H289" s="28">
        <v>0</v>
      </c>
      <c r="I289" s="28">
        <v>0</v>
      </c>
      <c r="J289" s="28">
        <v>0</v>
      </c>
      <c r="K289" s="28">
        <v>36</v>
      </c>
      <c r="L289" s="28">
        <v>304</v>
      </c>
    </row>
    <row r="290" spans="1:12">
      <c r="A290" s="50">
        <v>289</v>
      </c>
      <c r="B290" s="28" t="s">
        <v>334</v>
      </c>
      <c r="C290" s="51" t="s">
        <v>931</v>
      </c>
      <c r="D290" s="28" t="s">
        <v>335</v>
      </c>
      <c r="E290" s="51" t="s">
        <v>932</v>
      </c>
      <c r="F290" s="28">
        <v>0</v>
      </c>
      <c r="G290" s="28">
        <v>5599</v>
      </c>
      <c r="H290" s="28">
        <v>0</v>
      </c>
      <c r="I290" s="28">
        <v>0</v>
      </c>
      <c r="J290" s="28">
        <v>0</v>
      </c>
      <c r="K290" s="28">
        <v>562</v>
      </c>
      <c r="L290" s="28">
        <v>1783</v>
      </c>
    </row>
    <row r="291" spans="1:12">
      <c r="A291" s="50">
        <v>290</v>
      </c>
      <c r="B291" s="28" t="s">
        <v>337</v>
      </c>
      <c r="C291" s="51" t="s">
        <v>933</v>
      </c>
      <c r="D291" s="28" t="s">
        <v>338</v>
      </c>
      <c r="E291" s="51" t="s">
        <v>934</v>
      </c>
      <c r="F291" s="28">
        <v>0</v>
      </c>
      <c r="G291" s="28">
        <v>5916</v>
      </c>
      <c r="H291" s="28">
        <v>0</v>
      </c>
      <c r="I291" s="28">
        <v>0</v>
      </c>
      <c r="J291" s="28">
        <v>0</v>
      </c>
      <c r="K291" s="28">
        <v>546</v>
      </c>
      <c r="L291" s="28">
        <v>2360</v>
      </c>
    </row>
    <row r="292" spans="1:12">
      <c r="A292" s="50">
        <v>291</v>
      </c>
      <c r="B292" s="28" t="s">
        <v>337</v>
      </c>
      <c r="C292" s="51" t="s">
        <v>933</v>
      </c>
      <c r="D292" s="28" t="s">
        <v>339</v>
      </c>
      <c r="E292" s="51" t="s">
        <v>935</v>
      </c>
      <c r="F292" s="28">
        <v>0</v>
      </c>
      <c r="G292" s="28">
        <v>21</v>
      </c>
      <c r="H292" s="28">
        <v>0</v>
      </c>
      <c r="I292" s="28">
        <v>0</v>
      </c>
      <c r="J292" s="28">
        <v>0</v>
      </c>
      <c r="K292" s="28">
        <v>1</v>
      </c>
      <c r="L292" s="28">
        <v>27</v>
      </c>
    </row>
    <row r="293" spans="1:12">
      <c r="A293" s="50">
        <v>292</v>
      </c>
      <c r="B293" s="28" t="s">
        <v>337</v>
      </c>
      <c r="C293" s="51" t="s">
        <v>933</v>
      </c>
      <c r="D293" s="28" t="s">
        <v>340</v>
      </c>
      <c r="E293" s="51" t="s">
        <v>936</v>
      </c>
      <c r="F293" s="28">
        <v>0</v>
      </c>
      <c r="G293" s="28">
        <v>1597</v>
      </c>
      <c r="H293" s="28">
        <v>0</v>
      </c>
      <c r="I293" s="28">
        <v>0</v>
      </c>
      <c r="J293" s="28">
        <v>0</v>
      </c>
      <c r="K293" s="28">
        <v>363</v>
      </c>
      <c r="L293" s="28">
        <v>804</v>
      </c>
    </row>
    <row r="294" spans="1:12">
      <c r="A294" s="50">
        <v>293</v>
      </c>
      <c r="B294" s="28" t="s">
        <v>341</v>
      </c>
      <c r="C294" s="51" t="s">
        <v>937</v>
      </c>
      <c r="D294" s="28" t="s">
        <v>342</v>
      </c>
      <c r="E294" s="51" t="s">
        <v>937</v>
      </c>
      <c r="F294" s="28">
        <v>0</v>
      </c>
      <c r="G294" s="28">
        <v>7812</v>
      </c>
      <c r="H294" s="28">
        <v>0</v>
      </c>
      <c r="I294" s="28">
        <v>0</v>
      </c>
      <c r="J294" s="28">
        <v>0</v>
      </c>
      <c r="K294" s="28">
        <v>657</v>
      </c>
      <c r="L294" s="28">
        <v>2818</v>
      </c>
    </row>
    <row r="295" spans="1:12">
      <c r="A295" s="50">
        <v>294</v>
      </c>
      <c r="B295" s="28" t="s">
        <v>341</v>
      </c>
      <c r="C295" s="51" t="s">
        <v>937</v>
      </c>
      <c r="D295" s="28" t="s">
        <v>343</v>
      </c>
      <c r="E295" s="51" t="s">
        <v>938</v>
      </c>
      <c r="F295" s="28">
        <v>0</v>
      </c>
      <c r="G295" s="28">
        <v>577</v>
      </c>
      <c r="H295" s="28">
        <v>0</v>
      </c>
      <c r="I295" s="28">
        <v>0</v>
      </c>
      <c r="J295" s="28">
        <v>0</v>
      </c>
      <c r="K295" s="28">
        <v>281</v>
      </c>
      <c r="L295" s="28">
        <v>791</v>
      </c>
    </row>
    <row r="296" spans="1:12">
      <c r="A296" s="50">
        <v>295</v>
      </c>
      <c r="B296" s="28" t="s">
        <v>341</v>
      </c>
      <c r="C296" s="51" t="s">
        <v>937</v>
      </c>
      <c r="D296" s="28" t="s">
        <v>344</v>
      </c>
      <c r="E296" s="51" t="s">
        <v>939</v>
      </c>
      <c r="F296" s="28">
        <v>0</v>
      </c>
      <c r="G296" s="28">
        <v>691</v>
      </c>
      <c r="H296" s="28">
        <v>0</v>
      </c>
      <c r="I296" s="28">
        <v>0</v>
      </c>
      <c r="J296" s="28">
        <v>0</v>
      </c>
      <c r="K296" s="28">
        <v>288</v>
      </c>
      <c r="L296" s="28">
        <v>628</v>
      </c>
    </row>
    <row r="297" spans="1:12">
      <c r="A297" s="50">
        <v>296</v>
      </c>
      <c r="B297" s="28" t="s">
        <v>345</v>
      </c>
      <c r="C297" s="51" t="s">
        <v>940</v>
      </c>
      <c r="D297" s="28" t="s">
        <v>346</v>
      </c>
      <c r="E297" s="51" t="s">
        <v>941</v>
      </c>
      <c r="F297" s="28">
        <v>0</v>
      </c>
      <c r="G297" s="28">
        <v>65</v>
      </c>
      <c r="H297" s="28">
        <v>0</v>
      </c>
      <c r="I297" s="28">
        <v>0</v>
      </c>
      <c r="J297" s="28">
        <v>0</v>
      </c>
      <c r="K297" s="28">
        <v>1</v>
      </c>
      <c r="L297" s="28">
        <v>27</v>
      </c>
    </row>
    <row r="298" spans="1:12">
      <c r="A298" s="50">
        <v>297</v>
      </c>
      <c r="B298" s="28" t="s">
        <v>345</v>
      </c>
      <c r="C298" s="51" t="s">
        <v>940</v>
      </c>
      <c r="D298" s="28" t="s">
        <v>347</v>
      </c>
      <c r="E298" s="51" t="s">
        <v>942</v>
      </c>
      <c r="F298" s="28">
        <v>0</v>
      </c>
      <c r="G298" s="28">
        <v>55</v>
      </c>
      <c r="H298" s="28">
        <v>0</v>
      </c>
      <c r="I298" s="28">
        <v>0</v>
      </c>
      <c r="J298" s="28">
        <v>0</v>
      </c>
      <c r="K298" s="28">
        <v>5</v>
      </c>
      <c r="L298" s="28">
        <v>42</v>
      </c>
    </row>
    <row r="299" spans="1:12">
      <c r="A299" s="50">
        <v>298</v>
      </c>
      <c r="B299" s="28" t="s">
        <v>348</v>
      </c>
      <c r="C299" s="51" t="s">
        <v>943</v>
      </c>
      <c r="D299" s="28" t="s">
        <v>349</v>
      </c>
      <c r="E299" s="51" t="s">
        <v>944</v>
      </c>
      <c r="F299" s="28">
        <v>0</v>
      </c>
      <c r="G299" s="28">
        <v>784</v>
      </c>
      <c r="H299" s="28">
        <v>0</v>
      </c>
      <c r="I299" s="28">
        <v>0</v>
      </c>
      <c r="J299" s="28">
        <v>0</v>
      </c>
      <c r="K299" s="28">
        <v>185</v>
      </c>
      <c r="L299" s="28">
        <v>363</v>
      </c>
    </row>
    <row r="300" spans="1:12">
      <c r="A300" s="50">
        <v>299</v>
      </c>
      <c r="B300" s="28" t="s">
        <v>579</v>
      </c>
      <c r="C300" s="51" t="s">
        <v>1134</v>
      </c>
      <c r="D300" s="28" t="s">
        <v>580</v>
      </c>
      <c r="E300" s="51" t="s">
        <v>1135</v>
      </c>
      <c r="F300" s="28">
        <v>0</v>
      </c>
      <c r="G300" s="28">
        <v>0</v>
      </c>
      <c r="H300" s="28">
        <v>0</v>
      </c>
      <c r="I300" s="28">
        <v>0</v>
      </c>
      <c r="J300" s="28">
        <v>0</v>
      </c>
      <c r="K300" s="28">
        <v>0</v>
      </c>
      <c r="L300" s="28">
        <v>0</v>
      </c>
    </row>
    <row r="301" spans="1:12">
      <c r="A301" s="50">
        <v>300</v>
      </c>
      <c r="B301" s="28" t="s">
        <v>350</v>
      </c>
      <c r="C301" s="51" t="s">
        <v>945</v>
      </c>
      <c r="D301" s="28" t="s">
        <v>351</v>
      </c>
      <c r="E301" s="51" t="s">
        <v>946</v>
      </c>
      <c r="F301" s="28">
        <v>0</v>
      </c>
      <c r="G301" s="28">
        <v>1300</v>
      </c>
      <c r="H301" s="28">
        <v>0</v>
      </c>
      <c r="I301" s="28">
        <v>0</v>
      </c>
      <c r="J301" s="28">
        <v>0</v>
      </c>
      <c r="K301" s="28">
        <v>209</v>
      </c>
      <c r="L301" s="28">
        <v>1568</v>
      </c>
    </row>
    <row r="302" spans="1:12">
      <c r="A302" s="50">
        <v>301</v>
      </c>
      <c r="B302" s="28" t="s">
        <v>350</v>
      </c>
      <c r="C302" s="51" t="s">
        <v>945</v>
      </c>
      <c r="D302" s="28" t="s">
        <v>352</v>
      </c>
      <c r="E302" s="51" t="s">
        <v>947</v>
      </c>
      <c r="F302" s="28">
        <v>0</v>
      </c>
      <c r="G302" s="28">
        <v>362</v>
      </c>
      <c r="H302" s="28">
        <v>0</v>
      </c>
      <c r="I302" s="28">
        <v>0</v>
      </c>
      <c r="J302" s="28">
        <v>0</v>
      </c>
      <c r="K302" s="28">
        <v>88</v>
      </c>
      <c r="L302" s="28">
        <v>493</v>
      </c>
    </row>
    <row r="303" spans="1:12">
      <c r="A303" s="50">
        <v>302</v>
      </c>
      <c r="B303" s="28" t="s">
        <v>353</v>
      </c>
      <c r="C303" s="51" t="s">
        <v>948</v>
      </c>
      <c r="D303" s="28" t="s">
        <v>354</v>
      </c>
      <c r="E303" s="51" t="s">
        <v>948</v>
      </c>
      <c r="F303" s="28">
        <v>0</v>
      </c>
      <c r="G303" s="28">
        <v>4</v>
      </c>
      <c r="H303" s="28">
        <v>0</v>
      </c>
      <c r="I303" s="28">
        <v>0</v>
      </c>
      <c r="J303" s="28">
        <v>0</v>
      </c>
      <c r="K303" s="28">
        <v>0</v>
      </c>
      <c r="L303" s="28">
        <v>3</v>
      </c>
    </row>
    <row r="304" spans="1:12">
      <c r="A304" s="50">
        <v>303</v>
      </c>
      <c r="B304" s="28" t="s">
        <v>355</v>
      </c>
      <c r="C304" s="51" t="s">
        <v>949</v>
      </c>
      <c r="D304" s="28" t="s">
        <v>356</v>
      </c>
      <c r="E304" s="51" t="s">
        <v>950</v>
      </c>
      <c r="F304" s="28">
        <v>0</v>
      </c>
      <c r="G304" s="28">
        <v>481</v>
      </c>
      <c r="H304" s="28">
        <v>0</v>
      </c>
      <c r="I304" s="28">
        <v>0</v>
      </c>
      <c r="J304" s="28">
        <v>0</v>
      </c>
      <c r="K304" s="28">
        <v>96</v>
      </c>
      <c r="L304" s="28">
        <v>433</v>
      </c>
    </row>
    <row r="305" spans="1:12">
      <c r="A305" s="50">
        <v>304</v>
      </c>
      <c r="B305" s="28" t="s">
        <v>357</v>
      </c>
      <c r="C305" s="51" t="s">
        <v>951</v>
      </c>
      <c r="D305" s="28" t="s">
        <v>358</v>
      </c>
      <c r="E305" s="51" t="s">
        <v>952</v>
      </c>
      <c r="F305" s="28">
        <v>0</v>
      </c>
      <c r="G305" s="28">
        <v>1409</v>
      </c>
      <c r="H305" s="28">
        <v>0</v>
      </c>
      <c r="I305" s="28">
        <v>0</v>
      </c>
      <c r="J305" s="28">
        <v>0</v>
      </c>
      <c r="K305" s="28">
        <v>40</v>
      </c>
      <c r="L305" s="28">
        <v>193</v>
      </c>
    </row>
    <row r="306" spans="1:12">
      <c r="A306" s="50">
        <v>305</v>
      </c>
      <c r="B306" s="28" t="s">
        <v>357</v>
      </c>
      <c r="C306" s="51" t="s">
        <v>951</v>
      </c>
      <c r="D306" s="28" t="s">
        <v>312</v>
      </c>
      <c r="E306" s="51" t="s">
        <v>953</v>
      </c>
      <c r="F306" s="28">
        <v>0</v>
      </c>
      <c r="G306" s="28">
        <v>3145</v>
      </c>
      <c r="H306" s="28">
        <v>0</v>
      </c>
      <c r="I306" s="28">
        <v>0</v>
      </c>
      <c r="J306" s="28">
        <v>0</v>
      </c>
      <c r="K306" s="28">
        <v>59</v>
      </c>
      <c r="L306" s="28">
        <v>168</v>
      </c>
    </row>
    <row r="307" spans="1:12">
      <c r="A307" s="50">
        <v>306</v>
      </c>
      <c r="B307" s="28" t="s">
        <v>357</v>
      </c>
      <c r="C307" s="51" t="s">
        <v>951</v>
      </c>
      <c r="D307" s="28" t="s">
        <v>336</v>
      </c>
      <c r="E307" s="51" t="s">
        <v>954</v>
      </c>
      <c r="F307" s="28">
        <v>0</v>
      </c>
      <c r="G307" s="28">
        <v>2043</v>
      </c>
      <c r="H307" s="28">
        <v>0</v>
      </c>
      <c r="I307" s="28">
        <v>0</v>
      </c>
      <c r="J307" s="28">
        <v>0</v>
      </c>
      <c r="K307" s="28">
        <v>6</v>
      </c>
      <c r="L307" s="28">
        <v>31</v>
      </c>
    </row>
    <row r="308" spans="1:12">
      <c r="A308" s="50">
        <v>307</v>
      </c>
      <c r="B308" s="28" t="s">
        <v>359</v>
      </c>
      <c r="C308" s="51" t="s">
        <v>955</v>
      </c>
      <c r="D308" s="28" t="s">
        <v>360</v>
      </c>
      <c r="E308" s="51" t="s">
        <v>955</v>
      </c>
      <c r="F308" s="28">
        <v>0</v>
      </c>
      <c r="G308" s="28">
        <v>2096</v>
      </c>
      <c r="H308" s="28">
        <v>0</v>
      </c>
      <c r="I308" s="28">
        <v>0</v>
      </c>
      <c r="J308" s="28">
        <v>0</v>
      </c>
      <c r="K308" s="28">
        <v>78</v>
      </c>
      <c r="L308" s="28">
        <v>893</v>
      </c>
    </row>
    <row r="309" spans="1:12">
      <c r="A309" s="50">
        <v>308</v>
      </c>
      <c r="B309" s="28" t="s">
        <v>581</v>
      </c>
      <c r="C309" s="51" t="s">
        <v>1136</v>
      </c>
      <c r="D309" s="28" t="s">
        <v>582</v>
      </c>
      <c r="E309" s="51" t="s">
        <v>1137</v>
      </c>
      <c r="F309" s="28">
        <v>0</v>
      </c>
      <c r="G309" s="28">
        <v>0</v>
      </c>
      <c r="H309" s="28">
        <v>0</v>
      </c>
      <c r="I309" s="28">
        <v>0</v>
      </c>
      <c r="J309" s="28">
        <v>0</v>
      </c>
      <c r="K309" s="28">
        <v>0</v>
      </c>
      <c r="L309" s="28">
        <v>0</v>
      </c>
    </row>
    <row r="310" spans="1:12">
      <c r="A310" s="50">
        <v>309</v>
      </c>
      <c r="B310" s="28" t="s">
        <v>361</v>
      </c>
      <c r="C310" s="51" t="s">
        <v>956</v>
      </c>
      <c r="D310" s="28" t="s">
        <v>362</v>
      </c>
      <c r="E310" s="51" t="s">
        <v>956</v>
      </c>
      <c r="F310" s="28">
        <v>0</v>
      </c>
      <c r="G310" s="28">
        <v>45</v>
      </c>
      <c r="H310" s="28">
        <v>0</v>
      </c>
      <c r="I310" s="28">
        <v>0</v>
      </c>
      <c r="J310" s="28">
        <v>0</v>
      </c>
      <c r="K310" s="28">
        <v>59</v>
      </c>
      <c r="L310" s="28">
        <v>140</v>
      </c>
    </row>
    <row r="311" spans="1:12">
      <c r="A311" s="50">
        <v>310</v>
      </c>
      <c r="B311" s="28" t="s">
        <v>363</v>
      </c>
      <c r="C311" s="51" t="s">
        <v>957</v>
      </c>
      <c r="D311" s="28" t="s">
        <v>364</v>
      </c>
      <c r="E311" s="51" t="s">
        <v>957</v>
      </c>
      <c r="F311" s="28">
        <v>0</v>
      </c>
      <c r="G311" s="28">
        <v>55</v>
      </c>
      <c r="H311" s="28">
        <v>0</v>
      </c>
      <c r="I311" s="28">
        <v>0</v>
      </c>
      <c r="J311" s="28">
        <v>0</v>
      </c>
      <c r="K311" s="28">
        <v>21</v>
      </c>
      <c r="L311" s="28">
        <v>155</v>
      </c>
    </row>
    <row r="312" spans="1:12">
      <c r="A312" s="50">
        <v>311</v>
      </c>
      <c r="B312" s="28" t="s">
        <v>365</v>
      </c>
      <c r="C312" s="51" t="s">
        <v>958</v>
      </c>
      <c r="D312" s="28" t="s">
        <v>366</v>
      </c>
      <c r="E312" s="51" t="s">
        <v>959</v>
      </c>
      <c r="F312" s="28">
        <v>0</v>
      </c>
      <c r="G312" s="28">
        <v>485</v>
      </c>
      <c r="H312" s="28">
        <v>0</v>
      </c>
      <c r="I312" s="28">
        <v>0</v>
      </c>
      <c r="J312" s="28">
        <v>0</v>
      </c>
      <c r="K312" s="28">
        <v>66</v>
      </c>
      <c r="L312" s="28">
        <v>371</v>
      </c>
    </row>
    <row r="313" spans="1:12">
      <c r="A313" s="50">
        <v>312</v>
      </c>
      <c r="B313" s="28" t="s">
        <v>367</v>
      </c>
      <c r="C313" s="51" t="s">
        <v>960</v>
      </c>
      <c r="D313" s="28" t="s">
        <v>368</v>
      </c>
      <c r="E313" s="51" t="s">
        <v>960</v>
      </c>
      <c r="F313" s="28">
        <v>0</v>
      </c>
      <c r="G313" s="28">
        <v>16</v>
      </c>
      <c r="H313" s="28">
        <v>0</v>
      </c>
      <c r="I313" s="28">
        <v>0</v>
      </c>
      <c r="J313" s="28">
        <v>0</v>
      </c>
      <c r="K313" s="28">
        <v>3</v>
      </c>
      <c r="L313" s="28">
        <v>34</v>
      </c>
    </row>
    <row r="314" spans="1:12">
      <c r="A314" s="50">
        <v>313</v>
      </c>
      <c r="B314" s="28" t="s">
        <v>369</v>
      </c>
      <c r="C314" s="51" t="s">
        <v>961</v>
      </c>
      <c r="D314" s="28" t="s">
        <v>370</v>
      </c>
      <c r="E314" s="51" t="s">
        <v>961</v>
      </c>
      <c r="F314" s="28">
        <v>0</v>
      </c>
      <c r="G314" s="28">
        <v>1916</v>
      </c>
      <c r="H314" s="28">
        <v>0</v>
      </c>
      <c r="I314" s="28">
        <v>0</v>
      </c>
      <c r="J314" s="28">
        <v>0</v>
      </c>
      <c r="K314" s="28">
        <v>8</v>
      </c>
      <c r="L314" s="28">
        <v>54</v>
      </c>
    </row>
    <row r="315" spans="1:12">
      <c r="A315" s="50">
        <v>314</v>
      </c>
      <c r="B315" s="28" t="s">
        <v>371</v>
      </c>
      <c r="C315" s="51" t="s">
        <v>962</v>
      </c>
      <c r="D315" s="28" t="s">
        <v>372</v>
      </c>
      <c r="E315" s="51" t="s">
        <v>962</v>
      </c>
      <c r="F315" s="28">
        <v>0</v>
      </c>
      <c r="G315" s="28">
        <v>34</v>
      </c>
      <c r="H315" s="28">
        <v>0</v>
      </c>
      <c r="I315" s="28">
        <v>0</v>
      </c>
      <c r="J315" s="28">
        <v>0</v>
      </c>
      <c r="K315" s="28">
        <v>8</v>
      </c>
      <c r="L315" s="28">
        <v>22</v>
      </c>
    </row>
    <row r="316" spans="1:12">
      <c r="A316" s="50">
        <v>315</v>
      </c>
      <c r="B316" s="28" t="s">
        <v>373</v>
      </c>
      <c r="C316" s="51" t="s">
        <v>963</v>
      </c>
      <c r="D316" s="28" t="s">
        <v>374</v>
      </c>
      <c r="E316" s="51" t="s">
        <v>964</v>
      </c>
      <c r="F316" s="28">
        <v>0</v>
      </c>
      <c r="G316" s="28">
        <v>0</v>
      </c>
      <c r="H316" s="28">
        <v>0</v>
      </c>
      <c r="I316" s="28">
        <v>0</v>
      </c>
      <c r="J316" s="28">
        <v>0</v>
      </c>
      <c r="K316" s="28">
        <v>0</v>
      </c>
      <c r="L316" s="28">
        <v>0</v>
      </c>
    </row>
    <row r="317" spans="1:12">
      <c r="A317" s="50">
        <v>316</v>
      </c>
      <c r="B317" s="28" t="s">
        <v>373</v>
      </c>
      <c r="C317" s="51" t="s">
        <v>963</v>
      </c>
      <c r="D317" s="28" t="s">
        <v>375</v>
      </c>
      <c r="E317" s="51" t="s">
        <v>965</v>
      </c>
      <c r="F317" s="28">
        <v>0</v>
      </c>
      <c r="G317" s="28">
        <v>102</v>
      </c>
      <c r="H317" s="28">
        <v>0</v>
      </c>
      <c r="I317" s="28">
        <v>0</v>
      </c>
      <c r="J317" s="28">
        <v>0</v>
      </c>
      <c r="K317" s="28">
        <v>15</v>
      </c>
      <c r="L317" s="28">
        <v>49</v>
      </c>
    </row>
    <row r="318" spans="1:12">
      <c r="A318" s="50">
        <v>317</v>
      </c>
      <c r="B318" s="28" t="s">
        <v>373</v>
      </c>
      <c r="C318" s="51" t="s">
        <v>963</v>
      </c>
      <c r="D318" s="28" t="s">
        <v>376</v>
      </c>
      <c r="E318" s="51" t="s">
        <v>966</v>
      </c>
      <c r="F318" s="28">
        <v>0</v>
      </c>
      <c r="G318" s="28">
        <v>6</v>
      </c>
      <c r="H318" s="28">
        <v>0</v>
      </c>
      <c r="I318" s="28">
        <v>0</v>
      </c>
      <c r="J318" s="28">
        <v>0</v>
      </c>
      <c r="K318" s="28">
        <v>1</v>
      </c>
      <c r="L318" s="28">
        <v>4</v>
      </c>
    </row>
    <row r="319" spans="1:12">
      <c r="A319" s="50">
        <v>318</v>
      </c>
      <c r="B319" s="28" t="s">
        <v>373</v>
      </c>
      <c r="C319" s="51" t="s">
        <v>963</v>
      </c>
      <c r="D319" s="28" t="s">
        <v>377</v>
      </c>
      <c r="E319" s="51" t="s">
        <v>967</v>
      </c>
      <c r="F319" s="28">
        <v>0</v>
      </c>
      <c r="G319" s="28">
        <v>7</v>
      </c>
      <c r="H319" s="28">
        <v>0</v>
      </c>
      <c r="I319" s="28">
        <v>0</v>
      </c>
      <c r="J319" s="28">
        <v>0</v>
      </c>
      <c r="K319" s="28">
        <v>0</v>
      </c>
      <c r="L319" s="28">
        <v>1</v>
      </c>
    </row>
    <row r="320" spans="1:12">
      <c r="A320" s="50">
        <v>319</v>
      </c>
      <c r="B320" s="28" t="s">
        <v>373</v>
      </c>
      <c r="C320" s="51" t="s">
        <v>963</v>
      </c>
      <c r="D320" s="28" t="s">
        <v>378</v>
      </c>
      <c r="E320" s="51" t="s">
        <v>968</v>
      </c>
      <c r="F320" s="28">
        <v>0</v>
      </c>
      <c r="G320" s="28">
        <v>258</v>
      </c>
      <c r="H320" s="28">
        <v>0</v>
      </c>
      <c r="I320" s="28">
        <v>0</v>
      </c>
      <c r="J320" s="28">
        <v>0</v>
      </c>
      <c r="K320" s="28">
        <v>66</v>
      </c>
      <c r="L320" s="28">
        <v>231</v>
      </c>
    </row>
    <row r="321" spans="1:12">
      <c r="A321" s="50">
        <v>320</v>
      </c>
      <c r="B321" s="28" t="s">
        <v>373</v>
      </c>
      <c r="C321" s="51" t="s">
        <v>963</v>
      </c>
      <c r="D321" s="28" t="s">
        <v>379</v>
      </c>
      <c r="E321" s="51" t="s">
        <v>969</v>
      </c>
      <c r="F321" s="28">
        <v>0</v>
      </c>
      <c r="G321" s="28">
        <v>153</v>
      </c>
      <c r="H321" s="28">
        <v>0</v>
      </c>
      <c r="I321" s="28">
        <v>0</v>
      </c>
      <c r="J321" s="28">
        <v>0</v>
      </c>
      <c r="K321" s="28">
        <v>1</v>
      </c>
      <c r="L321" s="28">
        <v>36</v>
      </c>
    </row>
    <row r="322" spans="1:12">
      <c r="A322" s="50">
        <v>321</v>
      </c>
      <c r="B322" s="28" t="s">
        <v>373</v>
      </c>
      <c r="C322" s="51" t="s">
        <v>963</v>
      </c>
      <c r="D322" s="28" t="s">
        <v>380</v>
      </c>
      <c r="E322" s="51" t="s">
        <v>970</v>
      </c>
      <c r="F322" s="28">
        <v>0</v>
      </c>
      <c r="G322" s="28">
        <v>15</v>
      </c>
      <c r="H322" s="28">
        <v>0</v>
      </c>
      <c r="I322" s="28">
        <v>0</v>
      </c>
      <c r="J322" s="28">
        <v>0</v>
      </c>
      <c r="K322" s="28">
        <v>0</v>
      </c>
      <c r="L322" s="28">
        <v>2</v>
      </c>
    </row>
    <row r="323" spans="1:12">
      <c r="A323" s="50">
        <v>322</v>
      </c>
      <c r="B323" s="28" t="s">
        <v>373</v>
      </c>
      <c r="C323" s="51" t="s">
        <v>963</v>
      </c>
      <c r="D323" s="28" t="s">
        <v>381</v>
      </c>
      <c r="E323" s="51" t="s">
        <v>971</v>
      </c>
      <c r="F323" s="28">
        <v>0</v>
      </c>
      <c r="G323" s="28">
        <v>23</v>
      </c>
      <c r="H323" s="28">
        <v>0</v>
      </c>
      <c r="I323" s="28">
        <v>0</v>
      </c>
      <c r="J323" s="28">
        <v>0</v>
      </c>
      <c r="K323" s="28">
        <v>0</v>
      </c>
      <c r="L323" s="28">
        <v>1</v>
      </c>
    </row>
    <row r="324" spans="1:12">
      <c r="A324" s="50">
        <v>323</v>
      </c>
      <c r="B324" s="28" t="s">
        <v>373</v>
      </c>
      <c r="C324" s="51" t="s">
        <v>963</v>
      </c>
      <c r="D324" s="28" t="s">
        <v>382</v>
      </c>
      <c r="E324" s="51" t="s">
        <v>972</v>
      </c>
      <c r="F324" s="28">
        <v>0</v>
      </c>
      <c r="G324" s="28">
        <v>14</v>
      </c>
      <c r="H324" s="28">
        <v>0</v>
      </c>
      <c r="I324" s="28">
        <v>0</v>
      </c>
      <c r="J324" s="28">
        <v>0</v>
      </c>
      <c r="K324" s="28">
        <v>3</v>
      </c>
      <c r="L324" s="28">
        <v>2</v>
      </c>
    </row>
    <row r="325" spans="1:12">
      <c r="A325" s="50">
        <v>324</v>
      </c>
      <c r="B325" s="28" t="s">
        <v>373</v>
      </c>
      <c r="C325" s="51" t="s">
        <v>963</v>
      </c>
      <c r="D325" s="28" t="s">
        <v>383</v>
      </c>
      <c r="E325" s="51" t="s">
        <v>973</v>
      </c>
      <c r="F325" s="28">
        <v>0</v>
      </c>
      <c r="G325" s="28">
        <v>17</v>
      </c>
      <c r="H325" s="28">
        <v>0</v>
      </c>
      <c r="I325" s="28">
        <v>0</v>
      </c>
      <c r="J325" s="28">
        <v>0</v>
      </c>
      <c r="K325" s="28">
        <v>0</v>
      </c>
      <c r="L325" s="28">
        <v>10</v>
      </c>
    </row>
    <row r="326" spans="1:12">
      <c r="A326" s="50">
        <v>325</v>
      </c>
      <c r="B326" s="28" t="s">
        <v>373</v>
      </c>
      <c r="C326" s="51" t="s">
        <v>963</v>
      </c>
      <c r="D326" s="28" t="s">
        <v>384</v>
      </c>
      <c r="E326" s="51" t="s">
        <v>974</v>
      </c>
      <c r="F326" s="28">
        <v>0</v>
      </c>
      <c r="G326" s="28">
        <v>5332</v>
      </c>
      <c r="H326" s="28">
        <v>0</v>
      </c>
      <c r="I326" s="28">
        <v>0</v>
      </c>
      <c r="J326" s="28">
        <v>0</v>
      </c>
      <c r="K326" s="28">
        <v>73</v>
      </c>
      <c r="L326" s="28">
        <v>309</v>
      </c>
    </row>
    <row r="327" spans="1:12">
      <c r="A327" s="50">
        <v>326</v>
      </c>
      <c r="B327" s="28" t="s">
        <v>373</v>
      </c>
      <c r="C327" s="51" t="s">
        <v>963</v>
      </c>
      <c r="D327" s="28" t="s">
        <v>385</v>
      </c>
      <c r="E327" s="51" t="s">
        <v>975</v>
      </c>
      <c r="F327" s="28">
        <v>0</v>
      </c>
      <c r="G327" s="28">
        <v>10</v>
      </c>
      <c r="H327" s="28">
        <v>0</v>
      </c>
      <c r="I327" s="28">
        <v>0</v>
      </c>
      <c r="J327" s="28">
        <v>0</v>
      </c>
      <c r="K327" s="28">
        <v>0</v>
      </c>
      <c r="L327" s="28">
        <v>3</v>
      </c>
    </row>
    <row r="328" spans="1:12">
      <c r="A328" s="50">
        <v>327</v>
      </c>
      <c r="B328" s="28" t="s">
        <v>373</v>
      </c>
      <c r="C328" s="51" t="s">
        <v>963</v>
      </c>
      <c r="D328" s="28" t="s">
        <v>583</v>
      </c>
      <c r="E328" s="51" t="s">
        <v>1138</v>
      </c>
      <c r="F328" s="28">
        <v>0</v>
      </c>
      <c r="G328" s="28">
        <v>2</v>
      </c>
      <c r="H328" s="28">
        <v>0</v>
      </c>
      <c r="I328" s="28">
        <v>0</v>
      </c>
      <c r="J328" s="28">
        <v>0</v>
      </c>
      <c r="K328" s="28">
        <v>0</v>
      </c>
      <c r="L328" s="28">
        <v>0</v>
      </c>
    </row>
    <row r="329" spans="1:12">
      <c r="A329" s="50">
        <v>328</v>
      </c>
      <c r="B329" s="28" t="s">
        <v>386</v>
      </c>
      <c r="C329" s="51" t="s">
        <v>976</v>
      </c>
      <c r="D329" s="28" t="s">
        <v>387</v>
      </c>
      <c r="E329" s="51" t="s">
        <v>977</v>
      </c>
      <c r="F329" s="28">
        <v>0</v>
      </c>
      <c r="G329" s="28">
        <v>7</v>
      </c>
      <c r="H329" s="28">
        <v>0</v>
      </c>
      <c r="I329" s="28">
        <v>0</v>
      </c>
      <c r="J329" s="28">
        <v>0</v>
      </c>
      <c r="K329" s="28">
        <v>0</v>
      </c>
      <c r="L329" s="28">
        <v>0</v>
      </c>
    </row>
    <row r="330" spans="1:12">
      <c r="A330" s="50">
        <v>329</v>
      </c>
      <c r="B330" s="28" t="s">
        <v>386</v>
      </c>
      <c r="C330" s="51" t="s">
        <v>976</v>
      </c>
      <c r="D330" s="28" t="s">
        <v>388</v>
      </c>
      <c r="E330" s="51" t="s">
        <v>978</v>
      </c>
      <c r="F330" s="28">
        <v>0</v>
      </c>
      <c r="G330" s="28">
        <v>23</v>
      </c>
      <c r="H330" s="28">
        <v>0</v>
      </c>
      <c r="I330" s="28">
        <v>0</v>
      </c>
      <c r="J330" s="28">
        <v>0</v>
      </c>
      <c r="K330" s="28">
        <v>0</v>
      </c>
      <c r="L330" s="28">
        <v>0</v>
      </c>
    </row>
    <row r="331" spans="1:12">
      <c r="A331" s="50">
        <v>330</v>
      </c>
      <c r="B331" s="28" t="s">
        <v>386</v>
      </c>
      <c r="C331" s="51" t="s">
        <v>976</v>
      </c>
      <c r="D331" s="28" t="s">
        <v>584</v>
      </c>
      <c r="E331" s="51" t="s">
        <v>1139</v>
      </c>
      <c r="F331" s="28">
        <v>0</v>
      </c>
      <c r="G331" s="28">
        <v>0</v>
      </c>
      <c r="H331" s="28">
        <v>0</v>
      </c>
      <c r="I331" s="28">
        <v>0</v>
      </c>
      <c r="J331" s="28">
        <v>0</v>
      </c>
      <c r="K331" s="28">
        <v>0</v>
      </c>
      <c r="L331" s="28">
        <v>0</v>
      </c>
    </row>
    <row r="332" spans="1:12">
      <c r="A332" s="50">
        <v>331</v>
      </c>
      <c r="B332" s="28" t="s">
        <v>389</v>
      </c>
      <c r="C332" s="51" t="s">
        <v>979</v>
      </c>
      <c r="D332" s="28" t="s">
        <v>390</v>
      </c>
      <c r="E332" s="51" t="s">
        <v>980</v>
      </c>
      <c r="F332" s="28">
        <v>0</v>
      </c>
      <c r="G332" s="28">
        <v>570</v>
      </c>
      <c r="H332" s="28">
        <v>0</v>
      </c>
      <c r="I332" s="28">
        <v>0</v>
      </c>
      <c r="J332" s="28">
        <v>0</v>
      </c>
      <c r="K332" s="28">
        <v>495</v>
      </c>
      <c r="L332" s="28">
        <v>1641</v>
      </c>
    </row>
    <row r="333" spans="1:12">
      <c r="A333" s="50">
        <v>332</v>
      </c>
      <c r="B333" s="28" t="s">
        <v>391</v>
      </c>
      <c r="C333" s="51" t="s">
        <v>981</v>
      </c>
      <c r="D333" s="28" t="s">
        <v>392</v>
      </c>
      <c r="E333" s="51" t="s">
        <v>982</v>
      </c>
      <c r="F333" s="28">
        <v>0</v>
      </c>
      <c r="G333" s="28">
        <v>66</v>
      </c>
      <c r="H333" s="28">
        <v>0</v>
      </c>
      <c r="I333" s="28">
        <v>0</v>
      </c>
      <c r="J333" s="28">
        <v>0</v>
      </c>
      <c r="K333" s="28">
        <v>28</v>
      </c>
      <c r="L333" s="28">
        <v>350</v>
      </c>
    </row>
    <row r="334" spans="1:12">
      <c r="A334" s="50">
        <v>333</v>
      </c>
      <c r="B334" s="28" t="s">
        <v>393</v>
      </c>
      <c r="C334" s="51" t="s">
        <v>983</v>
      </c>
      <c r="D334" s="28" t="s">
        <v>394</v>
      </c>
      <c r="E334" s="51" t="s">
        <v>983</v>
      </c>
      <c r="F334" s="28">
        <v>0</v>
      </c>
      <c r="G334" s="28">
        <v>400</v>
      </c>
      <c r="H334" s="28">
        <v>0</v>
      </c>
      <c r="I334" s="28">
        <v>0</v>
      </c>
      <c r="J334" s="28">
        <v>0</v>
      </c>
      <c r="K334" s="28">
        <v>15</v>
      </c>
      <c r="L334" s="28">
        <v>61</v>
      </c>
    </row>
    <row r="335" spans="1:12">
      <c r="A335" s="50">
        <v>334</v>
      </c>
      <c r="B335" s="28" t="s">
        <v>395</v>
      </c>
      <c r="C335" s="51" t="s">
        <v>984</v>
      </c>
      <c r="D335" s="28" t="s">
        <v>396</v>
      </c>
      <c r="E335" s="51" t="s">
        <v>985</v>
      </c>
      <c r="F335" s="28">
        <v>0</v>
      </c>
      <c r="G335" s="28">
        <v>5</v>
      </c>
      <c r="H335" s="28">
        <v>0</v>
      </c>
      <c r="I335" s="28">
        <v>0</v>
      </c>
      <c r="J335" s="28">
        <v>0</v>
      </c>
      <c r="K335" s="28">
        <v>4</v>
      </c>
      <c r="L335" s="28">
        <v>12</v>
      </c>
    </row>
    <row r="336" spans="1:12">
      <c r="A336" s="50">
        <v>335</v>
      </c>
      <c r="B336" s="28" t="s">
        <v>397</v>
      </c>
      <c r="C336" s="51" t="s">
        <v>986</v>
      </c>
      <c r="D336" s="28" t="s">
        <v>398</v>
      </c>
      <c r="E336" s="51" t="s">
        <v>986</v>
      </c>
      <c r="F336" s="28">
        <v>0</v>
      </c>
      <c r="G336" s="28">
        <v>3</v>
      </c>
      <c r="H336" s="28">
        <v>0</v>
      </c>
      <c r="I336" s="28">
        <v>0</v>
      </c>
      <c r="J336" s="28">
        <v>0</v>
      </c>
      <c r="K336" s="28">
        <v>0</v>
      </c>
      <c r="L336" s="28">
        <v>2</v>
      </c>
    </row>
    <row r="337" spans="1:12">
      <c r="A337" s="50">
        <v>336</v>
      </c>
      <c r="B337" s="28" t="s">
        <v>399</v>
      </c>
      <c r="C337" s="51" t="s">
        <v>987</v>
      </c>
      <c r="D337" s="28" t="s">
        <v>400</v>
      </c>
      <c r="E337" s="51" t="s">
        <v>988</v>
      </c>
      <c r="F337" s="28">
        <v>0</v>
      </c>
      <c r="G337" s="28">
        <v>508</v>
      </c>
      <c r="H337" s="28">
        <v>0</v>
      </c>
      <c r="I337" s="28">
        <v>0</v>
      </c>
      <c r="J337" s="28">
        <v>0</v>
      </c>
      <c r="K337" s="28">
        <v>1</v>
      </c>
      <c r="L337" s="28">
        <v>9</v>
      </c>
    </row>
    <row r="338" spans="1:12">
      <c r="A338" s="50">
        <v>337</v>
      </c>
      <c r="B338" s="28" t="s">
        <v>587</v>
      </c>
      <c r="C338" s="51" t="s">
        <v>1144</v>
      </c>
      <c r="D338" s="28" t="s">
        <v>591</v>
      </c>
      <c r="E338" s="51" t="s">
        <v>1145</v>
      </c>
      <c r="F338" s="28">
        <v>0</v>
      </c>
      <c r="G338" s="28">
        <v>42</v>
      </c>
      <c r="H338" s="28">
        <v>0</v>
      </c>
      <c r="I338" s="28">
        <v>0</v>
      </c>
      <c r="J338" s="28">
        <v>0</v>
      </c>
      <c r="K338" s="28">
        <v>23</v>
      </c>
      <c r="L338" s="28">
        <v>48</v>
      </c>
    </row>
    <row r="339" spans="1:12">
      <c r="A339" s="50">
        <v>338</v>
      </c>
      <c r="B339" s="28" t="s">
        <v>401</v>
      </c>
      <c r="C339" s="51" t="s">
        <v>989</v>
      </c>
      <c r="D339" s="28" t="s">
        <v>402</v>
      </c>
      <c r="E339" s="51" t="s">
        <v>989</v>
      </c>
      <c r="F339" s="28">
        <v>0</v>
      </c>
      <c r="G339" s="28">
        <v>52</v>
      </c>
      <c r="H339" s="28">
        <v>0</v>
      </c>
      <c r="I339" s="28">
        <v>0</v>
      </c>
      <c r="J339" s="28">
        <v>0</v>
      </c>
      <c r="K339" s="28">
        <v>19</v>
      </c>
      <c r="L339" s="28">
        <v>63</v>
      </c>
    </row>
    <row r="340" spans="1:12">
      <c r="A340" s="50">
        <v>339</v>
      </c>
      <c r="B340" s="28" t="s">
        <v>403</v>
      </c>
      <c r="C340" s="51" t="s">
        <v>990</v>
      </c>
      <c r="D340" s="28" t="s">
        <v>404</v>
      </c>
      <c r="E340" s="51" t="s">
        <v>991</v>
      </c>
      <c r="F340" s="28">
        <v>0</v>
      </c>
      <c r="G340" s="28">
        <v>0</v>
      </c>
      <c r="H340" s="28">
        <v>0</v>
      </c>
      <c r="I340" s="28">
        <v>0</v>
      </c>
      <c r="J340" s="28">
        <v>0</v>
      </c>
      <c r="K340" s="28">
        <v>0</v>
      </c>
      <c r="L340" s="28">
        <v>0</v>
      </c>
    </row>
    <row r="341" spans="1:12">
      <c r="A341" s="50">
        <v>340</v>
      </c>
      <c r="B341" s="28" t="s">
        <v>405</v>
      </c>
      <c r="C341" s="51" t="s">
        <v>992</v>
      </c>
      <c r="D341" s="28" t="s">
        <v>406</v>
      </c>
      <c r="E341" s="51" t="s">
        <v>993</v>
      </c>
      <c r="F341" s="28">
        <v>0</v>
      </c>
      <c r="G341" s="28">
        <v>30</v>
      </c>
      <c r="H341" s="28">
        <v>0</v>
      </c>
      <c r="I341" s="28">
        <v>0</v>
      </c>
      <c r="J341" s="28">
        <v>0</v>
      </c>
      <c r="K341" s="28">
        <v>4</v>
      </c>
      <c r="L341" s="28">
        <v>21</v>
      </c>
    </row>
    <row r="342" spans="1:12">
      <c r="A342" s="50">
        <v>341</v>
      </c>
      <c r="B342" s="28" t="s">
        <v>407</v>
      </c>
      <c r="C342" s="51" t="s">
        <v>994</v>
      </c>
      <c r="D342" s="28" t="s">
        <v>408</v>
      </c>
      <c r="E342" s="51" t="s">
        <v>994</v>
      </c>
      <c r="F342" s="28">
        <v>0</v>
      </c>
      <c r="G342" s="28">
        <v>78</v>
      </c>
      <c r="H342" s="28">
        <v>0</v>
      </c>
      <c r="I342" s="28">
        <v>0</v>
      </c>
      <c r="J342" s="28">
        <v>0</v>
      </c>
      <c r="K342" s="28">
        <v>4</v>
      </c>
      <c r="L342" s="28">
        <v>36</v>
      </c>
    </row>
    <row r="343" spans="1:12">
      <c r="A343" s="50">
        <v>342</v>
      </c>
      <c r="B343" s="28" t="s">
        <v>409</v>
      </c>
      <c r="C343" s="51" t="s">
        <v>995</v>
      </c>
      <c r="D343" s="28" t="s">
        <v>410</v>
      </c>
      <c r="E343" s="51" t="s">
        <v>995</v>
      </c>
      <c r="F343" s="28">
        <v>0</v>
      </c>
      <c r="G343" s="28">
        <v>1</v>
      </c>
      <c r="H343" s="28">
        <v>0</v>
      </c>
      <c r="I343" s="28">
        <v>0</v>
      </c>
      <c r="J343" s="28">
        <v>0</v>
      </c>
      <c r="K343" s="28">
        <v>0</v>
      </c>
      <c r="L343" s="28">
        <v>2</v>
      </c>
    </row>
    <row r="344" spans="1:12">
      <c r="A344" s="50">
        <v>343</v>
      </c>
      <c r="B344" s="28" t="s">
        <v>563</v>
      </c>
      <c r="C344" s="51" t="s">
        <v>996</v>
      </c>
      <c r="D344" s="28" t="s">
        <v>564</v>
      </c>
      <c r="E344" s="51" t="s">
        <v>997</v>
      </c>
      <c r="F344" s="28">
        <v>0</v>
      </c>
      <c r="G344" s="28">
        <v>46</v>
      </c>
      <c r="H344" s="28">
        <v>0</v>
      </c>
      <c r="I344" s="28">
        <v>0</v>
      </c>
      <c r="J344" s="28">
        <v>0</v>
      </c>
      <c r="K344" s="28">
        <v>4</v>
      </c>
      <c r="L344" s="28">
        <v>40</v>
      </c>
    </row>
    <row r="345" spans="1:12">
      <c r="A345" s="50">
        <v>344</v>
      </c>
      <c r="B345" s="28" t="s">
        <v>411</v>
      </c>
      <c r="C345" s="51" t="s">
        <v>998</v>
      </c>
      <c r="D345" s="28" t="s">
        <v>412</v>
      </c>
      <c r="E345" s="51" t="s">
        <v>998</v>
      </c>
      <c r="F345" s="28">
        <v>0</v>
      </c>
      <c r="G345" s="28">
        <v>382</v>
      </c>
      <c r="H345" s="28">
        <v>0</v>
      </c>
      <c r="I345" s="28">
        <v>0</v>
      </c>
      <c r="J345" s="28">
        <v>0</v>
      </c>
      <c r="K345" s="28">
        <v>14</v>
      </c>
      <c r="L345" s="28">
        <v>113</v>
      </c>
    </row>
    <row r="346" spans="1:12">
      <c r="A346" s="50">
        <v>345</v>
      </c>
      <c r="B346" s="28" t="s">
        <v>413</v>
      </c>
      <c r="C346" s="51" t="s">
        <v>999</v>
      </c>
      <c r="D346" s="28" t="s">
        <v>414</v>
      </c>
      <c r="E346" s="51" t="s">
        <v>1000</v>
      </c>
      <c r="F346" s="28">
        <v>0</v>
      </c>
      <c r="G346" s="28">
        <v>1048</v>
      </c>
      <c r="H346" s="28">
        <v>0</v>
      </c>
      <c r="I346" s="28">
        <v>0</v>
      </c>
      <c r="J346" s="28">
        <v>0</v>
      </c>
      <c r="K346" s="28">
        <v>534</v>
      </c>
      <c r="L346" s="28">
        <v>820</v>
      </c>
    </row>
    <row r="347" spans="1:12">
      <c r="A347" s="50">
        <v>346</v>
      </c>
      <c r="B347" s="28" t="s">
        <v>413</v>
      </c>
      <c r="C347" s="51" t="s">
        <v>999</v>
      </c>
      <c r="D347" s="28" t="s">
        <v>415</v>
      </c>
      <c r="E347" s="51" t="s">
        <v>1001</v>
      </c>
      <c r="F347" s="28">
        <v>0</v>
      </c>
      <c r="G347" s="28">
        <v>1484</v>
      </c>
      <c r="H347" s="28">
        <v>0</v>
      </c>
      <c r="I347" s="28">
        <v>0</v>
      </c>
      <c r="J347" s="28">
        <v>0</v>
      </c>
      <c r="K347" s="28">
        <v>633</v>
      </c>
      <c r="L347" s="28">
        <v>1326</v>
      </c>
    </row>
    <row r="348" spans="1:12">
      <c r="A348" s="50">
        <v>347</v>
      </c>
      <c r="B348" s="28" t="s">
        <v>413</v>
      </c>
      <c r="C348" s="51" t="s">
        <v>999</v>
      </c>
      <c r="D348" s="28" t="s">
        <v>416</v>
      </c>
      <c r="E348" s="51" t="s">
        <v>1002</v>
      </c>
      <c r="F348" s="28">
        <v>0</v>
      </c>
      <c r="G348" s="28">
        <v>1346</v>
      </c>
      <c r="H348" s="28">
        <v>0</v>
      </c>
      <c r="I348" s="28">
        <v>0</v>
      </c>
      <c r="J348" s="28">
        <v>0</v>
      </c>
      <c r="K348" s="28">
        <v>690</v>
      </c>
      <c r="L348" s="28">
        <v>2203</v>
      </c>
    </row>
    <row r="349" spans="1:12">
      <c r="A349" s="50">
        <v>348</v>
      </c>
      <c r="B349" s="28" t="s">
        <v>413</v>
      </c>
      <c r="C349" s="51" t="s">
        <v>999</v>
      </c>
      <c r="D349" s="28" t="s">
        <v>417</v>
      </c>
      <c r="E349" s="51" t="s">
        <v>1003</v>
      </c>
      <c r="F349" s="28">
        <v>0</v>
      </c>
      <c r="G349" s="28">
        <v>5528</v>
      </c>
      <c r="H349" s="28">
        <v>0</v>
      </c>
      <c r="I349" s="28">
        <v>0</v>
      </c>
      <c r="J349" s="28">
        <v>0</v>
      </c>
      <c r="K349" s="28">
        <v>1</v>
      </c>
      <c r="L349" s="28">
        <v>13</v>
      </c>
    </row>
    <row r="350" spans="1:12">
      <c r="A350" s="50">
        <v>349</v>
      </c>
      <c r="B350" s="28" t="s">
        <v>413</v>
      </c>
      <c r="C350" s="51" t="s">
        <v>999</v>
      </c>
      <c r="D350" s="28" t="s">
        <v>418</v>
      </c>
      <c r="E350" s="51" t="s">
        <v>1004</v>
      </c>
      <c r="F350" s="28">
        <v>0</v>
      </c>
      <c r="G350" s="28">
        <v>14279</v>
      </c>
      <c r="H350" s="28">
        <v>0</v>
      </c>
      <c r="I350" s="28">
        <v>0</v>
      </c>
      <c r="J350" s="28">
        <v>0</v>
      </c>
      <c r="K350" s="28">
        <v>556</v>
      </c>
      <c r="L350" s="28">
        <v>1422</v>
      </c>
    </row>
    <row r="351" spans="1:12">
      <c r="A351" s="50">
        <v>350</v>
      </c>
      <c r="B351" s="28" t="s">
        <v>413</v>
      </c>
      <c r="C351" s="51" t="s">
        <v>999</v>
      </c>
      <c r="D351" s="28" t="s">
        <v>419</v>
      </c>
      <c r="E351" s="51" t="s">
        <v>1005</v>
      </c>
      <c r="F351" s="28">
        <v>0</v>
      </c>
      <c r="G351" s="28">
        <v>133</v>
      </c>
      <c r="H351" s="28">
        <v>0</v>
      </c>
      <c r="I351" s="28">
        <v>0</v>
      </c>
      <c r="J351" s="28">
        <v>0</v>
      </c>
      <c r="K351" s="28">
        <v>15</v>
      </c>
      <c r="L351" s="28">
        <v>19</v>
      </c>
    </row>
    <row r="352" spans="1:12">
      <c r="A352" s="50">
        <v>351</v>
      </c>
      <c r="B352" s="28" t="s">
        <v>413</v>
      </c>
      <c r="C352" s="51" t="s">
        <v>999</v>
      </c>
      <c r="D352" s="28" t="s">
        <v>420</v>
      </c>
      <c r="E352" s="51" t="s">
        <v>1006</v>
      </c>
      <c r="F352" s="28">
        <v>0</v>
      </c>
      <c r="G352" s="28">
        <v>2638</v>
      </c>
      <c r="H352" s="28">
        <v>0</v>
      </c>
      <c r="I352" s="28">
        <v>0</v>
      </c>
      <c r="J352" s="28">
        <v>0</v>
      </c>
      <c r="K352" s="28">
        <v>7</v>
      </c>
      <c r="L352" s="28">
        <v>36</v>
      </c>
    </row>
    <row r="353" spans="1:12">
      <c r="A353" s="50">
        <v>352</v>
      </c>
      <c r="B353" s="28" t="s">
        <v>413</v>
      </c>
      <c r="C353" s="51" t="s">
        <v>999</v>
      </c>
      <c r="D353" s="28" t="s">
        <v>421</v>
      </c>
      <c r="E353" s="51" t="s">
        <v>1007</v>
      </c>
      <c r="F353" s="28">
        <v>0</v>
      </c>
      <c r="G353" s="28">
        <v>1082</v>
      </c>
      <c r="H353" s="28">
        <v>0</v>
      </c>
      <c r="I353" s="28">
        <v>0</v>
      </c>
      <c r="J353" s="28">
        <v>0</v>
      </c>
      <c r="K353" s="28">
        <v>8</v>
      </c>
      <c r="L353" s="28">
        <v>46</v>
      </c>
    </row>
    <row r="354" spans="1:12">
      <c r="A354" s="50">
        <v>353</v>
      </c>
      <c r="B354" s="28" t="s">
        <v>413</v>
      </c>
      <c r="C354" s="51" t="s">
        <v>999</v>
      </c>
      <c r="D354" s="28" t="s">
        <v>422</v>
      </c>
      <c r="E354" s="51" t="s">
        <v>1008</v>
      </c>
      <c r="F354" s="28">
        <v>0</v>
      </c>
      <c r="G354" s="28">
        <v>452</v>
      </c>
      <c r="H354" s="28">
        <v>0</v>
      </c>
      <c r="I354" s="28">
        <v>0</v>
      </c>
      <c r="J354" s="28">
        <v>0</v>
      </c>
      <c r="K354" s="28">
        <v>21</v>
      </c>
      <c r="L354" s="28">
        <v>67</v>
      </c>
    </row>
    <row r="355" spans="1:12">
      <c r="A355" s="50">
        <v>354</v>
      </c>
      <c r="B355" s="28" t="s">
        <v>413</v>
      </c>
      <c r="C355" s="51" t="s">
        <v>999</v>
      </c>
      <c r="D355" s="28" t="s">
        <v>423</v>
      </c>
      <c r="E355" s="51" t="s">
        <v>1009</v>
      </c>
      <c r="F355" s="28">
        <v>0</v>
      </c>
      <c r="G355" s="28">
        <v>235</v>
      </c>
      <c r="H355" s="28">
        <v>0</v>
      </c>
      <c r="I355" s="28">
        <v>0</v>
      </c>
      <c r="J355" s="28">
        <v>0</v>
      </c>
      <c r="K355" s="28">
        <v>59</v>
      </c>
      <c r="L355" s="28">
        <v>115</v>
      </c>
    </row>
    <row r="356" spans="1:12">
      <c r="A356" s="50">
        <v>355</v>
      </c>
      <c r="B356" s="28" t="s">
        <v>413</v>
      </c>
      <c r="C356" s="51" t="s">
        <v>999</v>
      </c>
      <c r="D356" s="28" t="s">
        <v>424</v>
      </c>
      <c r="E356" s="51" t="s">
        <v>1010</v>
      </c>
      <c r="F356" s="28">
        <v>0</v>
      </c>
      <c r="G356" s="28">
        <v>83</v>
      </c>
      <c r="H356" s="28">
        <v>0</v>
      </c>
      <c r="I356" s="28">
        <v>0</v>
      </c>
      <c r="J356" s="28">
        <v>0</v>
      </c>
      <c r="K356" s="28">
        <v>2</v>
      </c>
      <c r="L356" s="28">
        <v>3</v>
      </c>
    </row>
    <row r="357" spans="1:12">
      <c r="A357" s="50">
        <v>356</v>
      </c>
      <c r="B357" s="28" t="s">
        <v>413</v>
      </c>
      <c r="C357" s="51" t="s">
        <v>999</v>
      </c>
      <c r="D357" s="28" t="s">
        <v>425</v>
      </c>
      <c r="E357" s="51" t="s">
        <v>1011</v>
      </c>
      <c r="F357" s="28">
        <v>0</v>
      </c>
      <c r="G357" s="28">
        <v>1016</v>
      </c>
      <c r="H357" s="28">
        <v>0</v>
      </c>
      <c r="I357" s="28">
        <v>0</v>
      </c>
      <c r="J357" s="28">
        <v>0</v>
      </c>
      <c r="K357" s="28">
        <v>37</v>
      </c>
      <c r="L357" s="28">
        <v>126</v>
      </c>
    </row>
    <row r="358" spans="1:12">
      <c r="A358" s="50">
        <v>357</v>
      </c>
      <c r="B358" s="28" t="s">
        <v>413</v>
      </c>
      <c r="C358" s="51" t="s">
        <v>999</v>
      </c>
      <c r="D358" s="28" t="s">
        <v>426</v>
      </c>
      <c r="E358" s="51" t="s">
        <v>1012</v>
      </c>
      <c r="F358" s="28">
        <v>0</v>
      </c>
      <c r="G358" s="28">
        <v>848</v>
      </c>
      <c r="H358" s="28">
        <v>0</v>
      </c>
      <c r="I358" s="28">
        <v>0</v>
      </c>
      <c r="J358" s="28">
        <v>0</v>
      </c>
      <c r="K358" s="28">
        <v>19</v>
      </c>
      <c r="L358" s="28">
        <v>136</v>
      </c>
    </row>
    <row r="359" spans="1:12">
      <c r="A359" s="50">
        <v>358</v>
      </c>
      <c r="B359" s="28" t="s">
        <v>413</v>
      </c>
      <c r="C359" s="51" t="s">
        <v>999</v>
      </c>
      <c r="D359" s="28" t="s">
        <v>427</v>
      </c>
      <c r="E359" s="51" t="s">
        <v>1013</v>
      </c>
      <c r="F359" s="28">
        <v>0</v>
      </c>
      <c r="G359" s="28">
        <v>970</v>
      </c>
      <c r="H359" s="28">
        <v>0</v>
      </c>
      <c r="I359" s="28">
        <v>0</v>
      </c>
      <c r="J359" s="28">
        <v>0</v>
      </c>
      <c r="K359" s="28">
        <v>103</v>
      </c>
      <c r="L359" s="28">
        <v>324</v>
      </c>
    </row>
    <row r="360" spans="1:12">
      <c r="A360" s="50">
        <v>359</v>
      </c>
      <c r="B360" s="28" t="s">
        <v>413</v>
      </c>
      <c r="C360" s="51" t="s">
        <v>999</v>
      </c>
      <c r="D360" s="28" t="s">
        <v>428</v>
      </c>
      <c r="E360" s="51" t="s">
        <v>1014</v>
      </c>
      <c r="F360" s="28">
        <v>0</v>
      </c>
      <c r="G360" s="28">
        <v>3485</v>
      </c>
      <c r="H360" s="28">
        <v>0</v>
      </c>
      <c r="I360" s="28">
        <v>0</v>
      </c>
      <c r="J360" s="28">
        <v>0</v>
      </c>
      <c r="K360" s="28">
        <v>268</v>
      </c>
      <c r="L360" s="28">
        <v>2129</v>
      </c>
    </row>
    <row r="361" spans="1:12">
      <c r="A361" s="50">
        <v>360</v>
      </c>
      <c r="B361" s="28" t="s">
        <v>413</v>
      </c>
      <c r="C361" s="51" t="s">
        <v>999</v>
      </c>
      <c r="D361" s="28" t="s">
        <v>429</v>
      </c>
      <c r="E361" s="51" t="s">
        <v>1015</v>
      </c>
      <c r="F361" s="28">
        <v>0</v>
      </c>
      <c r="G361" s="28">
        <v>955</v>
      </c>
      <c r="H361" s="28">
        <v>0</v>
      </c>
      <c r="I361" s="28">
        <v>0</v>
      </c>
      <c r="J361" s="28">
        <v>0</v>
      </c>
      <c r="K361" s="28">
        <v>74</v>
      </c>
      <c r="L361" s="28">
        <v>251</v>
      </c>
    </row>
    <row r="362" spans="1:12">
      <c r="A362" s="50">
        <v>361</v>
      </c>
      <c r="B362" s="28" t="s">
        <v>413</v>
      </c>
      <c r="C362" s="51" t="s">
        <v>999</v>
      </c>
      <c r="D362" s="28" t="s">
        <v>430</v>
      </c>
      <c r="E362" s="51" t="s">
        <v>1016</v>
      </c>
      <c r="F362" s="28">
        <v>0</v>
      </c>
      <c r="G362" s="28">
        <v>589</v>
      </c>
      <c r="H362" s="28">
        <v>0</v>
      </c>
      <c r="I362" s="28">
        <v>0</v>
      </c>
      <c r="J362" s="28">
        <v>0</v>
      </c>
      <c r="K362" s="28">
        <v>67</v>
      </c>
      <c r="L362" s="28">
        <v>409</v>
      </c>
    </row>
    <row r="363" spans="1:12">
      <c r="A363" s="50">
        <v>362</v>
      </c>
      <c r="B363" s="28" t="s">
        <v>413</v>
      </c>
      <c r="C363" s="51" t="s">
        <v>999</v>
      </c>
      <c r="D363" s="28" t="s">
        <v>431</v>
      </c>
      <c r="E363" s="51" t="s">
        <v>1017</v>
      </c>
      <c r="F363" s="28">
        <v>0</v>
      </c>
      <c r="G363" s="28">
        <v>6816</v>
      </c>
      <c r="H363" s="28">
        <v>0</v>
      </c>
      <c r="I363" s="28">
        <v>0</v>
      </c>
      <c r="J363" s="28">
        <v>0</v>
      </c>
      <c r="K363" s="28">
        <v>10</v>
      </c>
      <c r="L363" s="28">
        <v>69</v>
      </c>
    </row>
    <row r="364" spans="1:12">
      <c r="A364" s="50">
        <v>363</v>
      </c>
      <c r="B364" s="28" t="s">
        <v>413</v>
      </c>
      <c r="C364" s="51" t="s">
        <v>999</v>
      </c>
      <c r="D364" s="28" t="s">
        <v>432</v>
      </c>
      <c r="E364" s="51" t="s">
        <v>1018</v>
      </c>
      <c r="F364" s="28">
        <v>0</v>
      </c>
      <c r="G364" s="28">
        <v>9592</v>
      </c>
      <c r="H364" s="28">
        <v>0</v>
      </c>
      <c r="I364" s="28">
        <v>0</v>
      </c>
      <c r="J364" s="28">
        <v>0</v>
      </c>
      <c r="K364" s="28">
        <v>278</v>
      </c>
      <c r="L364" s="28">
        <v>1369</v>
      </c>
    </row>
    <row r="365" spans="1:12">
      <c r="A365" s="50">
        <v>364</v>
      </c>
      <c r="B365" s="28" t="s">
        <v>413</v>
      </c>
      <c r="C365" s="51" t="s">
        <v>999</v>
      </c>
      <c r="D365" s="28" t="s">
        <v>433</v>
      </c>
      <c r="E365" s="51" t="s">
        <v>1019</v>
      </c>
      <c r="F365" s="28">
        <v>0</v>
      </c>
      <c r="G365" s="28">
        <v>541</v>
      </c>
      <c r="H365" s="28">
        <v>0</v>
      </c>
      <c r="I365" s="28">
        <v>0</v>
      </c>
      <c r="J365" s="28">
        <v>0</v>
      </c>
      <c r="K365" s="28">
        <v>93</v>
      </c>
      <c r="L365" s="28">
        <v>185</v>
      </c>
    </row>
    <row r="366" spans="1:12">
      <c r="A366" s="50">
        <v>365</v>
      </c>
      <c r="B366" s="28" t="s">
        <v>413</v>
      </c>
      <c r="C366" s="51" t="s">
        <v>999</v>
      </c>
      <c r="D366" s="28" t="s">
        <v>434</v>
      </c>
      <c r="E366" s="51" t="s">
        <v>1020</v>
      </c>
      <c r="F366" s="28">
        <v>0</v>
      </c>
      <c r="G366" s="28">
        <v>67206</v>
      </c>
      <c r="H366" s="28">
        <v>0</v>
      </c>
      <c r="I366" s="28">
        <v>0</v>
      </c>
      <c r="J366" s="28">
        <v>0</v>
      </c>
      <c r="K366" s="28">
        <v>715</v>
      </c>
      <c r="L366" s="28">
        <v>3390</v>
      </c>
    </row>
    <row r="367" spans="1:12">
      <c r="A367" s="50">
        <v>366</v>
      </c>
      <c r="B367" s="28" t="s">
        <v>413</v>
      </c>
      <c r="C367" s="51" t="s">
        <v>999</v>
      </c>
      <c r="D367" s="28" t="s">
        <v>435</v>
      </c>
      <c r="E367" s="51" t="s">
        <v>1021</v>
      </c>
      <c r="F367" s="28">
        <v>0</v>
      </c>
      <c r="G367" s="28">
        <v>471</v>
      </c>
      <c r="H367" s="28">
        <v>0</v>
      </c>
      <c r="I367" s="28">
        <v>0</v>
      </c>
      <c r="J367" s="28">
        <v>0</v>
      </c>
      <c r="K367" s="28">
        <v>6</v>
      </c>
      <c r="L367" s="28">
        <v>17</v>
      </c>
    </row>
    <row r="368" spans="1:12">
      <c r="A368" s="50">
        <v>367</v>
      </c>
      <c r="B368" s="28" t="s">
        <v>413</v>
      </c>
      <c r="C368" s="51" t="s">
        <v>999</v>
      </c>
      <c r="D368" s="28" t="s">
        <v>436</v>
      </c>
      <c r="E368" s="51" t="s">
        <v>1022</v>
      </c>
      <c r="F368" s="28">
        <v>0</v>
      </c>
      <c r="G368" s="28">
        <v>8049</v>
      </c>
      <c r="H368" s="28">
        <v>0</v>
      </c>
      <c r="I368" s="28">
        <v>0</v>
      </c>
      <c r="J368" s="28">
        <v>0</v>
      </c>
      <c r="K368" s="28">
        <v>130</v>
      </c>
      <c r="L368" s="28">
        <v>754</v>
      </c>
    </row>
    <row r="369" spans="1:12">
      <c r="A369" s="50">
        <v>368</v>
      </c>
      <c r="B369" s="28" t="s">
        <v>437</v>
      </c>
      <c r="C369" s="51" t="s">
        <v>1023</v>
      </c>
      <c r="D369" s="28" t="s">
        <v>438</v>
      </c>
      <c r="E369" s="51" t="s">
        <v>1024</v>
      </c>
      <c r="F369" s="28">
        <v>0</v>
      </c>
      <c r="G369" s="28">
        <v>229</v>
      </c>
      <c r="H369" s="28">
        <v>0</v>
      </c>
      <c r="I369" s="28">
        <v>0</v>
      </c>
      <c r="J369" s="28">
        <v>0</v>
      </c>
      <c r="K369" s="28">
        <v>3</v>
      </c>
      <c r="L369" s="28">
        <v>14</v>
      </c>
    </row>
    <row r="370" spans="1:12">
      <c r="A370" s="50">
        <v>369</v>
      </c>
      <c r="B370" s="28" t="s">
        <v>439</v>
      </c>
      <c r="C370" s="51" t="s">
        <v>1025</v>
      </c>
      <c r="D370" s="28" t="s">
        <v>440</v>
      </c>
      <c r="E370" s="51" t="s">
        <v>1026</v>
      </c>
      <c r="F370" s="28">
        <v>0</v>
      </c>
      <c r="G370" s="28">
        <v>96</v>
      </c>
      <c r="H370" s="28">
        <v>0</v>
      </c>
      <c r="I370" s="28">
        <v>0</v>
      </c>
      <c r="J370" s="28">
        <v>0</v>
      </c>
      <c r="K370" s="28">
        <v>3</v>
      </c>
      <c r="L370" s="28">
        <v>11</v>
      </c>
    </row>
    <row r="371" spans="1:12">
      <c r="A371" s="50">
        <v>370</v>
      </c>
      <c r="B371" s="28" t="s">
        <v>441</v>
      </c>
      <c r="C371" s="51" t="s">
        <v>1027</v>
      </c>
      <c r="D371" s="28" t="s">
        <v>442</v>
      </c>
      <c r="E371" s="51" t="s">
        <v>1028</v>
      </c>
      <c r="F371" s="28">
        <v>0</v>
      </c>
      <c r="G371" s="28">
        <v>200</v>
      </c>
      <c r="H371" s="28">
        <v>0</v>
      </c>
      <c r="I371" s="28">
        <v>0</v>
      </c>
      <c r="J371" s="28">
        <v>0</v>
      </c>
      <c r="K371" s="28">
        <v>7</v>
      </c>
      <c r="L371" s="28">
        <v>9</v>
      </c>
    </row>
    <row r="372" spans="1:12">
      <c r="A372" s="50">
        <v>371</v>
      </c>
      <c r="B372" s="28" t="s">
        <v>443</v>
      </c>
      <c r="C372" s="51" t="s">
        <v>1029</v>
      </c>
      <c r="D372" s="28" t="s">
        <v>444</v>
      </c>
      <c r="E372" s="51" t="s">
        <v>1030</v>
      </c>
      <c r="F372" s="28">
        <v>0</v>
      </c>
      <c r="G372" s="28">
        <v>130</v>
      </c>
      <c r="H372" s="28">
        <v>0</v>
      </c>
      <c r="I372" s="28">
        <v>0</v>
      </c>
      <c r="J372" s="28">
        <v>0</v>
      </c>
      <c r="K372" s="28">
        <v>2</v>
      </c>
      <c r="L372" s="28">
        <v>13</v>
      </c>
    </row>
    <row r="373" spans="1:12">
      <c r="A373" s="50">
        <v>372</v>
      </c>
      <c r="B373" s="28" t="s">
        <v>445</v>
      </c>
      <c r="C373" s="51" t="s">
        <v>1031</v>
      </c>
      <c r="D373" s="28" t="s">
        <v>446</v>
      </c>
      <c r="E373" s="51" t="s">
        <v>1032</v>
      </c>
      <c r="F373" s="28">
        <v>0</v>
      </c>
      <c r="G373" s="28">
        <v>14</v>
      </c>
      <c r="H373" s="28">
        <v>0</v>
      </c>
      <c r="I373" s="28">
        <v>0</v>
      </c>
      <c r="J373" s="28">
        <v>0</v>
      </c>
      <c r="K373" s="28">
        <v>1</v>
      </c>
      <c r="L373" s="28">
        <v>0</v>
      </c>
    </row>
    <row r="374" spans="1:12">
      <c r="A374" s="50">
        <v>373</v>
      </c>
      <c r="B374" s="28" t="s">
        <v>447</v>
      </c>
      <c r="C374" s="51" t="s">
        <v>1033</v>
      </c>
      <c r="D374" s="28" t="s">
        <v>448</v>
      </c>
      <c r="E374" s="51" t="s">
        <v>1034</v>
      </c>
      <c r="F374" s="28">
        <v>0</v>
      </c>
      <c r="G374" s="28">
        <v>31</v>
      </c>
      <c r="H374" s="28">
        <v>0</v>
      </c>
      <c r="I374" s="28">
        <v>0</v>
      </c>
      <c r="J374" s="28">
        <v>0</v>
      </c>
      <c r="K374" s="28">
        <v>1</v>
      </c>
      <c r="L374" s="28">
        <v>0</v>
      </c>
    </row>
    <row r="375" spans="1:12">
      <c r="A375" s="50">
        <v>374</v>
      </c>
      <c r="B375" s="28" t="s">
        <v>449</v>
      </c>
      <c r="C375" s="51" t="s">
        <v>1035</v>
      </c>
      <c r="D375" s="28" t="s">
        <v>450</v>
      </c>
      <c r="E375" s="51" t="s">
        <v>1036</v>
      </c>
      <c r="F375" s="28">
        <v>0</v>
      </c>
      <c r="G375" s="28">
        <v>138</v>
      </c>
      <c r="H375" s="28">
        <v>0</v>
      </c>
      <c r="I375" s="28">
        <v>0</v>
      </c>
      <c r="J375" s="28">
        <v>0</v>
      </c>
      <c r="K375" s="28">
        <v>5</v>
      </c>
      <c r="L375" s="28">
        <v>10</v>
      </c>
    </row>
    <row r="376" spans="1:12">
      <c r="A376" s="50">
        <v>375</v>
      </c>
      <c r="B376" s="28" t="s">
        <v>451</v>
      </c>
      <c r="C376" s="51" t="s">
        <v>1037</v>
      </c>
      <c r="D376" s="28" t="s">
        <v>452</v>
      </c>
      <c r="E376" s="51" t="s">
        <v>1038</v>
      </c>
      <c r="F376" s="28">
        <v>0</v>
      </c>
      <c r="G376" s="28">
        <v>0</v>
      </c>
      <c r="H376" s="28">
        <v>0</v>
      </c>
      <c r="I376" s="28">
        <v>0</v>
      </c>
      <c r="J376" s="28">
        <v>0</v>
      </c>
      <c r="K376" s="28">
        <v>0</v>
      </c>
      <c r="L376" s="28">
        <v>1</v>
      </c>
    </row>
    <row r="377" spans="1:12">
      <c r="A377" s="50">
        <v>376</v>
      </c>
      <c r="B377" s="28" t="s">
        <v>453</v>
      </c>
      <c r="C377" s="51" t="s">
        <v>1039</v>
      </c>
      <c r="D377" s="28" t="s">
        <v>454</v>
      </c>
      <c r="E377" s="51" t="s">
        <v>1040</v>
      </c>
      <c r="F377" s="28">
        <v>0</v>
      </c>
      <c r="G377" s="28">
        <v>3720</v>
      </c>
      <c r="H377" s="28">
        <v>0</v>
      </c>
      <c r="I377" s="28">
        <v>0</v>
      </c>
      <c r="J377" s="28">
        <v>0</v>
      </c>
      <c r="K377" s="28">
        <v>407</v>
      </c>
      <c r="L377" s="28">
        <v>878</v>
      </c>
    </row>
    <row r="378" spans="1:12">
      <c r="A378" s="50">
        <v>377</v>
      </c>
      <c r="B378" s="28" t="s">
        <v>455</v>
      </c>
      <c r="C378" s="51" t="s">
        <v>1041</v>
      </c>
      <c r="D378" s="28" t="s">
        <v>456</v>
      </c>
      <c r="E378" s="51" t="s">
        <v>1042</v>
      </c>
      <c r="F378" s="28">
        <v>0</v>
      </c>
      <c r="G378" s="28">
        <v>4438</v>
      </c>
      <c r="H378" s="28">
        <v>0</v>
      </c>
      <c r="I378" s="28">
        <v>0</v>
      </c>
      <c r="J378" s="28">
        <v>0</v>
      </c>
      <c r="K378" s="28">
        <v>3091</v>
      </c>
      <c r="L378" s="28">
        <v>9084</v>
      </c>
    </row>
    <row r="379" spans="1:12">
      <c r="A379" s="50">
        <v>378</v>
      </c>
      <c r="B379" s="28" t="s">
        <v>457</v>
      </c>
      <c r="C379" s="51" t="s">
        <v>1043</v>
      </c>
      <c r="D379" s="28" t="s">
        <v>458</v>
      </c>
      <c r="E379" s="51" t="s">
        <v>1044</v>
      </c>
      <c r="F379" s="28">
        <v>0</v>
      </c>
      <c r="G379" s="28">
        <v>7070</v>
      </c>
      <c r="H379" s="28">
        <v>0</v>
      </c>
      <c r="I379" s="28">
        <v>0</v>
      </c>
      <c r="J379" s="28">
        <v>0</v>
      </c>
      <c r="K379" s="28">
        <v>3504</v>
      </c>
      <c r="L379" s="28">
        <v>19527</v>
      </c>
    </row>
    <row r="380" spans="1:12">
      <c r="A380" s="50">
        <v>379</v>
      </c>
      <c r="B380" s="28" t="s">
        <v>459</v>
      </c>
      <c r="C380" s="51" t="s">
        <v>1045</v>
      </c>
      <c r="D380" s="28" t="s">
        <v>460</v>
      </c>
      <c r="E380" s="51" t="s">
        <v>1046</v>
      </c>
      <c r="F380" s="28">
        <v>0</v>
      </c>
      <c r="G380" s="28">
        <v>11725</v>
      </c>
      <c r="H380" s="28">
        <v>0</v>
      </c>
      <c r="I380" s="28">
        <v>0</v>
      </c>
      <c r="J380" s="28">
        <v>0</v>
      </c>
      <c r="K380" s="28">
        <v>941</v>
      </c>
      <c r="L380" s="28">
        <v>2626</v>
      </c>
    </row>
    <row r="381" spans="1:12">
      <c r="A381" s="50">
        <v>380</v>
      </c>
      <c r="B381" s="28" t="s">
        <v>459</v>
      </c>
      <c r="C381" s="51" t="s">
        <v>1045</v>
      </c>
      <c r="D381" s="28" t="s">
        <v>461</v>
      </c>
      <c r="E381" s="51" t="s">
        <v>1047</v>
      </c>
      <c r="F381" s="28">
        <v>0</v>
      </c>
      <c r="G381" s="28">
        <v>8489</v>
      </c>
      <c r="H381" s="28">
        <v>0</v>
      </c>
      <c r="I381" s="28">
        <v>0</v>
      </c>
      <c r="J381" s="28">
        <v>0</v>
      </c>
      <c r="K381" s="28">
        <v>979</v>
      </c>
      <c r="L381" s="28">
        <v>3301</v>
      </c>
    </row>
    <row r="382" spans="1:12">
      <c r="A382" s="50">
        <v>381</v>
      </c>
      <c r="B382" s="28" t="s">
        <v>459</v>
      </c>
      <c r="C382" s="51" t="s">
        <v>1045</v>
      </c>
      <c r="D382" s="28" t="s">
        <v>1182</v>
      </c>
      <c r="E382" s="51" t="s">
        <v>1201</v>
      </c>
      <c r="F382" s="56">
        <v>0</v>
      </c>
      <c r="G382" s="56">
        <v>0</v>
      </c>
      <c r="H382" s="56">
        <v>0</v>
      </c>
      <c r="I382" s="56">
        <v>0</v>
      </c>
      <c r="J382" s="56">
        <v>0</v>
      </c>
      <c r="K382" s="28">
        <v>0</v>
      </c>
      <c r="L382" s="28">
        <v>0</v>
      </c>
    </row>
    <row r="383" spans="1:12">
      <c r="A383" s="50">
        <v>382</v>
      </c>
      <c r="B383" s="28" t="s">
        <v>462</v>
      </c>
      <c r="C383" s="51" t="s">
        <v>1048</v>
      </c>
      <c r="D383" s="28" t="s">
        <v>463</v>
      </c>
      <c r="E383" s="51" t="s">
        <v>1049</v>
      </c>
      <c r="F383" s="28">
        <v>1</v>
      </c>
      <c r="G383" s="28">
        <v>4651</v>
      </c>
      <c r="H383" s="28">
        <v>0</v>
      </c>
      <c r="I383" s="28">
        <v>0</v>
      </c>
      <c r="J383" s="28">
        <v>0</v>
      </c>
      <c r="K383" s="28">
        <v>1125</v>
      </c>
      <c r="L383" s="28">
        <v>1927</v>
      </c>
    </row>
    <row r="384" spans="1:12">
      <c r="A384" s="50">
        <v>383</v>
      </c>
      <c r="B384" s="28" t="s">
        <v>464</v>
      </c>
      <c r="C384" s="51" t="s">
        <v>1050</v>
      </c>
      <c r="D384" s="28" t="s">
        <v>465</v>
      </c>
      <c r="E384" s="51" t="s">
        <v>1051</v>
      </c>
      <c r="F384" s="28">
        <v>0</v>
      </c>
      <c r="G384" s="28">
        <v>23</v>
      </c>
      <c r="H384" s="28">
        <v>0</v>
      </c>
      <c r="I384" s="28">
        <v>0</v>
      </c>
      <c r="J384" s="28">
        <v>0</v>
      </c>
      <c r="K384" s="28">
        <v>0</v>
      </c>
      <c r="L384" s="28">
        <v>1</v>
      </c>
    </row>
    <row r="385" spans="1:12">
      <c r="A385" s="50">
        <v>384</v>
      </c>
      <c r="B385" s="28" t="s">
        <v>466</v>
      </c>
      <c r="C385" s="51" t="s">
        <v>1052</v>
      </c>
      <c r="D385" s="28" t="s">
        <v>467</v>
      </c>
      <c r="E385" s="51" t="s">
        <v>1053</v>
      </c>
      <c r="F385" s="28">
        <v>0</v>
      </c>
      <c r="G385" s="28">
        <v>7</v>
      </c>
      <c r="H385" s="28">
        <v>0</v>
      </c>
      <c r="I385" s="28">
        <v>0</v>
      </c>
      <c r="J385" s="28">
        <v>0</v>
      </c>
      <c r="K385" s="28">
        <v>1</v>
      </c>
      <c r="L385" s="28">
        <v>7</v>
      </c>
    </row>
    <row r="386" spans="1:12">
      <c r="A386" s="50">
        <v>385</v>
      </c>
      <c r="B386" s="28" t="s">
        <v>588</v>
      </c>
      <c r="C386" s="51" t="s">
        <v>1146</v>
      </c>
      <c r="D386" s="28" t="s">
        <v>592</v>
      </c>
      <c r="E386" s="51" t="s">
        <v>1147</v>
      </c>
      <c r="F386" s="28">
        <v>0</v>
      </c>
      <c r="G386" s="28">
        <v>333</v>
      </c>
      <c r="H386" s="28">
        <v>0</v>
      </c>
      <c r="I386" s="28">
        <v>0</v>
      </c>
      <c r="J386" s="28">
        <v>0</v>
      </c>
      <c r="K386" s="28">
        <v>237</v>
      </c>
      <c r="L386" s="28">
        <v>303</v>
      </c>
    </row>
    <row r="387" spans="1:12">
      <c r="A387" s="50">
        <v>386</v>
      </c>
      <c r="B387" s="28" t="s">
        <v>468</v>
      </c>
      <c r="C387" s="51" t="s">
        <v>1054</v>
      </c>
      <c r="D387" s="28" t="s">
        <v>469</v>
      </c>
      <c r="E387" s="51" t="s">
        <v>1054</v>
      </c>
      <c r="F387" s="28">
        <v>0</v>
      </c>
      <c r="G387" s="28">
        <v>16</v>
      </c>
      <c r="H387" s="28">
        <v>0</v>
      </c>
      <c r="I387" s="28">
        <v>0</v>
      </c>
      <c r="J387" s="28">
        <v>0</v>
      </c>
      <c r="K387" s="28">
        <v>17</v>
      </c>
      <c r="L387" s="28">
        <v>9</v>
      </c>
    </row>
    <row r="388" spans="1:12">
      <c r="A388" s="50">
        <v>387</v>
      </c>
      <c r="B388" s="28" t="s">
        <v>470</v>
      </c>
      <c r="C388" s="51" t="s">
        <v>1055</v>
      </c>
      <c r="D388" s="28" t="s">
        <v>471</v>
      </c>
      <c r="E388" s="51" t="s">
        <v>1056</v>
      </c>
      <c r="F388" s="28">
        <v>0</v>
      </c>
      <c r="G388" s="28">
        <v>7239</v>
      </c>
      <c r="H388" s="28">
        <v>0</v>
      </c>
      <c r="I388" s="28">
        <v>0</v>
      </c>
      <c r="J388" s="28">
        <v>0</v>
      </c>
      <c r="K388" s="28">
        <v>56</v>
      </c>
      <c r="L388" s="28">
        <v>130</v>
      </c>
    </row>
    <row r="389" spans="1:12">
      <c r="A389" s="50">
        <v>388</v>
      </c>
      <c r="B389" s="28" t="s">
        <v>565</v>
      </c>
      <c r="C389" s="51" t="s">
        <v>1057</v>
      </c>
      <c r="D389" s="28" t="s">
        <v>566</v>
      </c>
      <c r="E389" s="51" t="s">
        <v>1058</v>
      </c>
      <c r="F389" s="28">
        <v>0</v>
      </c>
      <c r="G389" s="28">
        <v>1314</v>
      </c>
      <c r="H389" s="28">
        <v>0</v>
      </c>
      <c r="I389" s="28">
        <v>0</v>
      </c>
      <c r="J389" s="28">
        <v>0</v>
      </c>
      <c r="K389" s="28">
        <v>216</v>
      </c>
      <c r="L389" s="28">
        <v>523</v>
      </c>
    </row>
    <row r="390" spans="1:12">
      <c r="A390" s="50">
        <v>389</v>
      </c>
      <c r="B390" s="28" t="s">
        <v>472</v>
      </c>
      <c r="C390" s="51" t="s">
        <v>1059</v>
      </c>
      <c r="D390" s="28" t="s">
        <v>473</v>
      </c>
      <c r="E390" s="51" t="s">
        <v>1059</v>
      </c>
      <c r="F390" s="28">
        <v>0</v>
      </c>
      <c r="G390" s="28">
        <v>660</v>
      </c>
      <c r="H390" s="28">
        <v>0</v>
      </c>
      <c r="I390" s="28">
        <v>0</v>
      </c>
      <c r="J390" s="28">
        <v>0</v>
      </c>
      <c r="K390" s="28">
        <v>24</v>
      </c>
      <c r="L390" s="28">
        <v>87</v>
      </c>
    </row>
    <row r="391" spans="1:12">
      <c r="A391" s="50">
        <v>390</v>
      </c>
      <c r="B391" s="28" t="s">
        <v>474</v>
      </c>
      <c r="C391" s="51" t="s">
        <v>1060</v>
      </c>
      <c r="D391" s="28" t="s">
        <v>475</v>
      </c>
      <c r="E391" s="51" t="s">
        <v>1061</v>
      </c>
      <c r="F391" s="28">
        <v>0</v>
      </c>
      <c r="G391" s="28">
        <v>43</v>
      </c>
      <c r="H391" s="28">
        <v>0</v>
      </c>
      <c r="I391" s="28">
        <v>0</v>
      </c>
      <c r="J391" s="28">
        <v>5</v>
      </c>
      <c r="K391" s="28">
        <v>0</v>
      </c>
      <c r="L391" s="28">
        <v>1</v>
      </c>
    </row>
    <row r="392" spans="1:12">
      <c r="A392" s="50">
        <v>391</v>
      </c>
      <c r="B392" s="28" t="s">
        <v>554</v>
      </c>
      <c r="C392" s="51" t="s">
        <v>1062</v>
      </c>
      <c r="D392" s="28" t="s">
        <v>555</v>
      </c>
      <c r="E392" s="51" t="s">
        <v>1063</v>
      </c>
      <c r="F392" s="28">
        <v>0</v>
      </c>
      <c r="G392" s="28">
        <v>670</v>
      </c>
      <c r="H392" s="28">
        <v>0</v>
      </c>
      <c r="I392" s="28">
        <v>0</v>
      </c>
      <c r="J392" s="28">
        <v>0</v>
      </c>
      <c r="K392" s="28">
        <v>57</v>
      </c>
      <c r="L392" s="28">
        <v>74</v>
      </c>
    </row>
    <row r="393" spans="1:12">
      <c r="A393" s="50">
        <v>392</v>
      </c>
      <c r="B393" s="28" t="s">
        <v>476</v>
      </c>
      <c r="C393" s="51" t="s">
        <v>1064</v>
      </c>
      <c r="D393" s="28" t="s">
        <v>477</v>
      </c>
      <c r="E393" s="51" t="s">
        <v>1064</v>
      </c>
      <c r="F393" s="28">
        <v>0</v>
      </c>
      <c r="G393" s="28">
        <v>844</v>
      </c>
      <c r="H393" s="28">
        <v>0</v>
      </c>
      <c r="I393" s="28">
        <v>0</v>
      </c>
      <c r="J393" s="28">
        <v>3</v>
      </c>
      <c r="K393" s="28">
        <v>52</v>
      </c>
      <c r="L393" s="28">
        <v>126</v>
      </c>
    </row>
    <row r="394" spans="1:12">
      <c r="A394" s="50">
        <v>393</v>
      </c>
      <c r="B394" s="28" t="s">
        <v>478</v>
      </c>
      <c r="C394" s="51" t="s">
        <v>1065</v>
      </c>
      <c r="D394" s="28" t="s">
        <v>479</v>
      </c>
      <c r="E394" s="51" t="s">
        <v>1065</v>
      </c>
      <c r="F394" s="28">
        <v>0</v>
      </c>
      <c r="G394" s="28">
        <v>2</v>
      </c>
      <c r="H394" s="28">
        <v>0</v>
      </c>
      <c r="I394" s="28">
        <v>0</v>
      </c>
      <c r="J394" s="28">
        <v>2</v>
      </c>
      <c r="K394" s="28">
        <v>0</v>
      </c>
      <c r="L394" s="28">
        <v>0</v>
      </c>
    </row>
    <row r="395" spans="1:12">
      <c r="A395" s="50">
        <v>394</v>
      </c>
      <c r="B395" s="28" t="s">
        <v>480</v>
      </c>
      <c r="C395" s="51" t="s">
        <v>1066</v>
      </c>
      <c r="D395" s="28" t="s">
        <v>481</v>
      </c>
      <c r="E395" s="51" t="s">
        <v>1067</v>
      </c>
      <c r="F395" s="28">
        <v>0</v>
      </c>
      <c r="G395" s="28">
        <v>180</v>
      </c>
      <c r="H395" s="28">
        <v>0</v>
      </c>
      <c r="I395" s="28">
        <v>0</v>
      </c>
      <c r="J395" s="28">
        <v>0</v>
      </c>
      <c r="K395" s="28">
        <v>6</v>
      </c>
      <c r="L395" s="28">
        <v>46</v>
      </c>
    </row>
    <row r="396" spans="1:12">
      <c r="A396" s="50">
        <v>395</v>
      </c>
      <c r="B396" s="28" t="s">
        <v>482</v>
      </c>
      <c r="C396" s="51" t="s">
        <v>1068</v>
      </c>
      <c r="D396" s="28" t="s">
        <v>483</v>
      </c>
      <c r="E396" s="51" t="s">
        <v>1069</v>
      </c>
      <c r="F396" s="28">
        <v>0</v>
      </c>
      <c r="G396" s="28">
        <v>605</v>
      </c>
      <c r="H396" s="28">
        <v>0</v>
      </c>
      <c r="I396" s="28">
        <v>0</v>
      </c>
      <c r="J396" s="28">
        <v>605</v>
      </c>
      <c r="K396" s="28">
        <v>0</v>
      </c>
      <c r="L396" s="28">
        <v>0</v>
      </c>
    </row>
    <row r="397" spans="1:12">
      <c r="A397" s="50">
        <v>396</v>
      </c>
      <c r="B397" s="28" t="s">
        <v>484</v>
      </c>
      <c r="C397" s="51" t="s">
        <v>1070</v>
      </c>
      <c r="D397" s="28" t="s">
        <v>485</v>
      </c>
      <c r="E397" s="51" t="s">
        <v>1070</v>
      </c>
      <c r="F397" s="28">
        <v>0</v>
      </c>
      <c r="G397" s="28">
        <v>8</v>
      </c>
      <c r="H397" s="28">
        <v>0</v>
      </c>
      <c r="I397" s="28">
        <v>0</v>
      </c>
      <c r="J397" s="28">
        <v>0</v>
      </c>
      <c r="K397" s="28">
        <v>0</v>
      </c>
      <c r="L397" s="28">
        <v>0</v>
      </c>
    </row>
    <row r="398" spans="1:12">
      <c r="A398" s="50">
        <v>397</v>
      </c>
      <c r="B398" s="28" t="s">
        <v>585</v>
      </c>
      <c r="C398" s="51" t="s">
        <v>1140</v>
      </c>
      <c r="D398" s="28" t="s">
        <v>586</v>
      </c>
      <c r="E398" s="51" t="s">
        <v>1141</v>
      </c>
      <c r="F398" s="28">
        <v>0</v>
      </c>
      <c r="G398" s="28">
        <v>0</v>
      </c>
      <c r="H398" s="28">
        <v>0</v>
      </c>
      <c r="I398" s="28">
        <v>0</v>
      </c>
      <c r="J398" s="28">
        <v>0</v>
      </c>
      <c r="K398" s="28">
        <v>2</v>
      </c>
      <c r="L398" s="28">
        <v>93</v>
      </c>
    </row>
    <row r="399" spans="1:12">
      <c r="A399" s="50">
        <v>398</v>
      </c>
      <c r="B399" s="28" t="s">
        <v>537</v>
      </c>
      <c r="C399" s="51" t="s">
        <v>1071</v>
      </c>
      <c r="D399" s="28" t="s">
        <v>538</v>
      </c>
      <c r="E399" s="51" t="s">
        <v>1071</v>
      </c>
      <c r="F399" s="28">
        <v>0</v>
      </c>
      <c r="G399" s="28">
        <v>19</v>
      </c>
      <c r="H399" s="28">
        <v>0</v>
      </c>
      <c r="I399" s="28">
        <v>0</v>
      </c>
      <c r="J399" s="28">
        <v>19</v>
      </c>
      <c r="K399" s="28">
        <v>0</v>
      </c>
      <c r="L399" s="28">
        <v>0</v>
      </c>
    </row>
    <row r="400" spans="1:12">
      <c r="A400" s="50">
        <v>399</v>
      </c>
      <c r="B400" s="28" t="s">
        <v>486</v>
      </c>
      <c r="C400" s="51" t="s">
        <v>1072</v>
      </c>
      <c r="D400" s="28" t="s">
        <v>487</v>
      </c>
      <c r="E400" s="51" t="s">
        <v>1073</v>
      </c>
      <c r="F400" s="28">
        <v>0</v>
      </c>
      <c r="G400" s="28">
        <v>40</v>
      </c>
      <c r="H400" s="28">
        <v>0</v>
      </c>
      <c r="I400" s="28">
        <v>0</v>
      </c>
      <c r="J400" s="28">
        <v>0</v>
      </c>
      <c r="K400" s="28">
        <v>141</v>
      </c>
      <c r="L400" s="28">
        <v>78</v>
      </c>
    </row>
    <row r="401" spans="1:12">
      <c r="A401" s="50">
        <v>400</v>
      </c>
      <c r="B401" s="28" t="s">
        <v>488</v>
      </c>
      <c r="C401" s="51" t="s">
        <v>1074</v>
      </c>
      <c r="D401" s="28" t="s">
        <v>489</v>
      </c>
      <c r="E401" s="51" t="s">
        <v>1075</v>
      </c>
      <c r="F401" s="28">
        <v>0</v>
      </c>
      <c r="G401" s="28">
        <v>18554</v>
      </c>
      <c r="H401" s="28">
        <v>0</v>
      </c>
      <c r="I401" s="28">
        <v>0</v>
      </c>
      <c r="J401" s="28">
        <v>0</v>
      </c>
      <c r="K401" s="28">
        <v>248</v>
      </c>
      <c r="L401" s="28">
        <v>956</v>
      </c>
    </row>
    <row r="402" spans="1:12">
      <c r="A402" s="50">
        <v>401</v>
      </c>
      <c r="B402" s="28" t="s">
        <v>490</v>
      </c>
      <c r="C402" s="51" t="s">
        <v>1076</v>
      </c>
      <c r="D402" s="28" t="s">
        <v>491</v>
      </c>
      <c r="E402" s="51" t="s">
        <v>1076</v>
      </c>
      <c r="F402" s="28">
        <v>0</v>
      </c>
      <c r="G402" s="28">
        <v>348</v>
      </c>
      <c r="H402" s="28">
        <v>0</v>
      </c>
      <c r="I402" s="28">
        <v>0</v>
      </c>
      <c r="J402" s="28">
        <v>0</v>
      </c>
      <c r="K402" s="28">
        <v>11</v>
      </c>
      <c r="L402" s="28">
        <v>31</v>
      </c>
    </row>
    <row r="403" spans="1:12">
      <c r="A403" s="50">
        <v>402</v>
      </c>
      <c r="B403" s="28" t="s">
        <v>492</v>
      </c>
      <c r="C403" s="51" t="s">
        <v>1077</v>
      </c>
      <c r="D403" s="28" t="s">
        <v>493</v>
      </c>
      <c r="E403" s="51" t="s">
        <v>1078</v>
      </c>
      <c r="F403" s="28">
        <v>0</v>
      </c>
      <c r="G403" s="28">
        <v>159</v>
      </c>
      <c r="H403" s="28">
        <v>0</v>
      </c>
      <c r="I403" s="28">
        <v>0</v>
      </c>
      <c r="J403" s="28">
        <v>0</v>
      </c>
      <c r="K403" s="28">
        <v>4</v>
      </c>
      <c r="L403" s="28">
        <v>8</v>
      </c>
    </row>
    <row r="404" spans="1:12">
      <c r="A404" s="50">
        <v>403</v>
      </c>
      <c r="B404" s="28" t="s">
        <v>494</v>
      </c>
      <c r="C404" s="51" t="s">
        <v>1079</v>
      </c>
      <c r="D404" s="28" t="s">
        <v>495</v>
      </c>
      <c r="E404" s="51" t="s">
        <v>1080</v>
      </c>
      <c r="F404" s="28">
        <v>0</v>
      </c>
      <c r="G404" s="28">
        <v>304</v>
      </c>
      <c r="H404" s="28">
        <v>0</v>
      </c>
      <c r="I404" s="28">
        <v>0</v>
      </c>
      <c r="J404" s="28">
        <v>304</v>
      </c>
      <c r="K404" s="28">
        <v>0</v>
      </c>
      <c r="L404" s="28">
        <v>0</v>
      </c>
    </row>
    <row r="405" spans="1:12">
      <c r="A405" s="50">
        <v>404</v>
      </c>
      <c r="B405" s="28" t="s">
        <v>494</v>
      </c>
      <c r="C405" s="51" t="s">
        <v>1079</v>
      </c>
      <c r="D405" s="28" t="s">
        <v>496</v>
      </c>
      <c r="E405" s="51" t="s">
        <v>1081</v>
      </c>
      <c r="F405" s="28">
        <v>0</v>
      </c>
      <c r="G405" s="28">
        <v>1815</v>
      </c>
      <c r="H405" s="28">
        <v>0</v>
      </c>
      <c r="I405" s="28">
        <v>0</v>
      </c>
      <c r="J405" s="28">
        <v>1815</v>
      </c>
      <c r="K405" s="28">
        <v>0</v>
      </c>
      <c r="L405" s="28">
        <v>0</v>
      </c>
    </row>
    <row r="406" spans="1:12">
      <c r="A406" s="50">
        <v>405</v>
      </c>
      <c r="B406" s="28" t="s">
        <v>494</v>
      </c>
      <c r="C406" s="51" t="s">
        <v>1079</v>
      </c>
      <c r="D406" s="28" t="s">
        <v>497</v>
      </c>
      <c r="E406" s="51" t="s">
        <v>1082</v>
      </c>
      <c r="F406" s="28">
        <v>0</v>
      </c>
      <c r="G406" s="28">
        <v>21</v>
      </c>
      <c r="H406" s="28">
        <v>0</v>
      </c>
      <c r="I406" s="28">
        <v>0</v>
      </c>
      <c r="J406" s="28">
        <v>21</v>
      </c>
      <c r="K406" s="28">
        <v>0</v>
      </c>
      <c r="L406" s="28">
        <v>0</v>
      </c>
    </row>
    <row r="407" spans="1:12">
      <c r="A407" s="50">
        <v>406</v>
      </c>
      <c r="B407" s="28" t="s">
        <v>494</v>
      </c>
      <c r="C407" s="51" t="s">
        <v>1079</v>
      </c>
      <c r="D407" s="28" t="s">
        <v>498</v>
      </c>
      <c r="E407" s="51" t="s">
        <v>1083</v>
      </c>
      <c r="F407" s="28">
        <v>0</v>
      </c>
      <c r="G407" s="28">
        <v>0</v>
      </c>
      <c r="H407" s="28">
        <v>0</v>
      </c>
      <c r="I407" s="28">
        <v>0</v>
      </c>
      <c r="J407" s="28">
        <v>0</v>
      </c>
      <c r="K407" s="28">
        <v>0</v>
      </c>
      <c r="L407" s="28">
        <v>0</v>
      </c>
    </row>
    <row r="408" spans="1:12">
      <c r="A408" s="50">
        <v>407</v>
      </c>
      <c r="B408" s="28" t="s">
        <v>494</v>
      </c>
      <c r="C408" s="51" t="s">
        <v>1079</v>
      </c>
      <c r="D408" s="28" t="s">
        <v>499</v>
      </c>
      <c r="E408" s="51" t="s">
        <v>1084</v>
      </c>
      <c r="F408" s="28">
        <v>0</v>
      </c>
      <c r="G408" s="28">
        <v>287</v>
      </c>
      <c r="H408" s="28">
        <v>0</v>
      </c>
      <c r="I408" s="28">
        <v>0</v>
      </c>
      <c r="J408" s="28">
        <v>287</v>
      </c>
      <c r="K408" s="28">
        <v>0</v>
      </c>
      <c r="L408" s="28">
        <v>0</v>
      </c>
    </row>
    <row r="409" spans="1:12">
      <c r="A409" s="50">
        <v>408</v>
      </c>
      <c r="B409" s="28" t="s">
        <v>494</v>
      </c>
      <c r="C409" s="51" t="s">
        <v>1079</v>
      </c>
      <c r="D409" s="28" t="s">
        <v>539</v>
      </c>
      <c r="E409" s="51" t="s">
        <v>1085</v>
      </c>
      <c r="F409" s="28">
        <v>0</v>
      </c>
      <c r="G409" s="28">
        <v>1</v>
      </c>
      <c r="H409" s="28">
        <v>0</v>
      </c>
      <c r="I409" s="28">
        <v>0</v>
      </c>
      <c r="J409" s="28">
        <v>1</v>
      </c>
      <c r="K409" s="28">
        <v>0</v>
      </c>
      <c r="L409" s="28">
        <v>0</v>
      </c>
    </row>
    <row r="410" spans="1:12">
      <c r="A410" s="50">
        <v>409</v>
      </c>
      <c r="B410" s="28" t="s">
        <v>494</v>
      </c>
      <c r="C410" s="51" t="s">
        <v>1079</v>
      </c>
      <c r="D410" s="28" t="s">
        <v>500</v>
      </c>
      <c r="E410" s="51" t="s">
        <v>1086</v>
      </c>
      <c r="F410" s="28">
        <v>0</v>
      </c>
      <c r="G410" s="28">
        <v>174</v>
      </c>
      <c r="H410" s="28">
        <v>0</v>
      </c>
      <c r="I410" s="28">
        <v>0</v>
      </c>
      <c r="J410" s="28">
        <v>174</v>
      </c>
      <c r="K410" s="28">
        <v>0</v>
      </c>
      <c r="L410" s="28">
        <v>0</v>
      </c>
    </row>
    <row r="411" spans="1:12">
      <c r="A411" s="50">
        <v>410</v>
      </c>
      <c r="B411" s="28" t="s">
        <v>494</v>
      </c>
      <c r="C411" s="51" t="s">
        <v>1079</v>
      </c>
      <c r="D411" s="28" t="s">
        <v>501</v>
      </c>
      <c r="E411" s="51" t="s">
        <v>1087</v>
      </c>
      <c r="F411" s="28">
        <v>0</v>
      </c>
      <c r="G411" s="28">
        <v>71</v>
      </c>
      <c r="H411" s="28">
        <v>0</v>
      </c>
      <c r="I411" s="28">
        <v>0</v>
      </c>
      <c r="J411" s="28">
        <v>71</v>
      </c>
      <c r="K411" s="28">
        <v>0</v>
      </c>
      <c r="L411" s="28">
        <v>0</v>
      </c>
    </row>
    <row r="412" spans="1:12">
      <c r="A412" s="50">
        <v>411</v>
      </c>
      <c r="B412" s="28" t="s">
        <v>494</v>
      </c>
      <c r="C412" s="51" t="s">
        <v>1079</v>
      </c>
      <c r="D412" s="28" t="s">
        <v>502</v>
      </c>
      <c r="E412" s="51" t="s">
        <v>1088</v>
      </c>
      <c r="F412" s="28">
        <v>0</v>
      </c>
      <c r="G412" s="28">
        <v>221</v>
      </c>
      <c r="H412" s="28">
        <v>0</v>
      </c>
      <c r="I412" s="28">
        <v>0</v>
      </c>
      <c r="J412" s="28">
        <v>221</v>
      </c>
      <c r="K412" s="28">
        <v>0</v>
      </c>
      <c r="L412" s="28">
        <v>0</v>
      </c>
    </row>
    <row r="413" spans="1:12">
      <c r="A413" s="50">
        <v>412</v>
      </c>
      <c r="B413" s="28" t="s">
        <v>494</v>
      </c>
      <c r="C413" s="51" t="s">
        <v>1079</v>
      </c>
      <c r="D413" s="28" t="s">
        <v>503</v>
      </c>
      <c r="E413" s="51" t="s">
        <v>1089</v>
      </c>
      <c r="F413" s="28">
        <v>0</v>
      </c>
      <c r="G413" s="28">
        <v>1803</v>
      </c>
      <c r="H413" s="28">
        <v>0</v>
      </c>
      <c r="I413" s="28">
        <v>0</v>
      </c>
      <c r="J413" s="28">
        <v>1803</v>
      </c>
      <c r="K413" s="28">
        <v>0</v>
      </c>
      <c r="L413" s="28">
        <v>0</v>
      </c>
    </row>
    <row r="414" spans="1:12">
      <c r="A414" s="50">
        <v>413</v>
      </c>
      <c r="B414" s="28" t="s">
        <v>494</v>
      </c>
      <c r="C414" s="51" t="s">
        <v>1079</v>
      </c>
      <c r="D414" s="28" t="s">
        <v>504</v>
      </c>
      <c r="E414" s="51" t="s">
        <v>1090</v>
      </c>
      <c r="F414" s="28">
        <v>0</v>
      </c>
      <c r="G414" s="28">
        <v>293</v>
      </c>
      <c r="H414" s="28">
        <v>0</v>
      </c>
      <c r="I414" s="28">
        <v>0</v>
      </c>
      <c r="J414" s="28">
        <v>293</v>
      </c>
      <c r="K414" s="28">
        <v>0</v>
      </c>
      <c r="L414" s="28">
        <v>0</v>
      </c>
    </row>
    <row r="415" spans="1:12">
      <c r="A415" s="50">
        <v>414</v>
      </c>
      <c r="B415" s="28" t="s">
        <v>494</v>
      </c>
      <c r="C415" s="51" t="s">
        <v>1079</v>
      </c>
      <c r="D415" s="28" t="s">
        <v>505</v>
      </c>
      <c r="E415" s="51" t="s">
        <v>1091</v>
      </c>
      <c r="F415" s="28">
        <v>0</v>
      </c>
      <c r="G415" s="28">
        <v>184</v>
      </c>
      <c r="H415" s="28">
        <v>0</v>
      </c>
      <c r="I415" s="28">
        <v>0</v>
      </c>
      <c r="J415" s="28">
        <v>184</v>
      </c>
      <c r="K415" s="28">
        <v>0</v>
      </c>
      <c r="L415" s="28">
        <v>0</v>
      </c>
    </row>
    <row r="416" spans="1:12">
      <c r="A416" s="50">
        <v>415</v>
      </c>
      <c r="B416" s="28" t="s">
        <v>494</v>
      </c>
      <c r="C416" s="51" t="s">
        <v>1079</v>
      </c>
      <c r="D416" s="28" t="s">
        <v>506</v>
      </c>
      <c r="E416" s="51" t="s">
        <v>1092</v>
      </c>
      <c r="F416" s="28">
        <v>0</v>
      </c>
      <c r="G416" s="28">
        <v>72</v>
      </c>
      <c r="H416" s="28">
        <v>0</v>
      </c>
      <c r="I416" s="28">
        <v>0</v>
      </c>
      <c r="J416" s="28">
        <v>72</v>
      </c>
      <c r="K416" s="28">
        <v>0</v>
      </c>
      <c r="L416" s="28">
        <v>0</v>
      </c>
    </row>
    <row r="417" spans="1:12">
      <c r="A417" s="50">
        <v>416</v>
      </c>
      <c r="B417" s="28" t="s">
        <v>494</v>
      </c>
      <c r="C417" s="51" t="s">
        <v>1079</v>
      </c>
      <c r="D417" s="28" t="s">
        <v>507</v>
      </c>
      <c r="E417" s="51" t="s">
        <v>1093</v>
      </c>
      <c r="F417" s="28">
        <v>0</v>
      </c>
      <c r="G417" s="28">
        <v>134</v>
      </c>
      <c r="H417" s="28">
        <v>0</v>
      </c>
      <c r="I417" s="28">
        <v>0</v>
      </c>
      <c r="J417" s="28">
        <v>134</v>
      </c>
      <c r="K417" s="28">
        <v>0</v>
      </c>
      <c r="L417" s="28">
        <v>0</v>
      </c>
    </row>
    <row r="418" spans="1:12">
      <c r="A418" s="50">
        <v>417</v>
      </c>
      <c r="B418" s="28" t="s">
        <v>494</v>
      </c>
      <c r="C418" s="51" t="s">
        <v>1079</v>
      </c>
      <c r="D418" s="28" t="s">
        <v>508</v>
      </c>
      <c r="E418" s="51" t="s">
        <v>1094</v>
      </c>
      <c r="F418" s="28">
        <v>0</v>
      </c>
      <c r="G418" s="28">
        <v>99</v>
      </c>
      <c r="H418" s="28">
        <v>0</v>
      </c>
      <c r="I418" s="28">
        <v>0</v>
      </c>
      <c r="J418" s="28">
        <v>99</v>
      </c>
      <c r="K418" s="28">
        <v>0</v>
      </c>
      <c r="L418" s="28">
        <v>0</v>
      </c>
    </row>
    <row r="419" spans="1:12">
      <c r="A419" s="50">
        <v>418</v>
      </c>
      <c r="B419" s="28" t="s">
        <v>494</v>
      </c>
      <c r="C419" s="51" t="s">
        <v>1079</v>
      </c>
      <c r="D419" s="28" t="s">
        <v>509</v>
      </c>
      <c r="E419" s="51" t="s">
        <v>1095</v>
      </c>
      <c r="F419" s="28">
        <v>0</v>
      </c>
      <c r="G419" s="28">
        <v>443</v>
      </c>
      <c r="H419" s="28">
        <v>0</v>
      </c>
      <c r="I419" s="28">
        <v>0</v>
      </c>
      <c r="J419" s="28">
        <v>443</v>
      </c>
      <c r="K419" s="28">
        <v>0</v>
      </c>
      <c r="L419" s="28">
        <v>0</v>
      </c>
    </row>
    <row r="420" spans="1:12">
      <c r="A420" s="50">
        <v>419</v>
      </c>
      <c r="B420" s="28" t="s">
        <v>494</v>
      </c>
      <c r="C420" s="51" t="s">
        <v>1079</v>
      </c>
      <c r="D420" s="28" t="s">
        <v>510</v>
      </c>
      <c r="E420" s="51" t="s">
        <v>1096</v>
      </c>
      <c r="F420" s="28">
        <v>0</v>
      </c>
      <c r="G420" s="28">
        <v>42</v>
      </c>
      <c r="H420" s="28">
        <v>0</v>
      </c>
      <c r="I420" s="28">
        <v>0</v>
      </c>
      <c r="J420" s="28">
        <v>42</v>
      </c>
      <c r="K420" s="28">
        <v>0</v>
      </c>
      <c r="L420" s="28">
        <v>0</v>
      </c>
    </row>
    <row r="421" spans="1:12">
      <c r="A421" s="50">
        <v>420</v>
      </c>
      <c r="B421" s="28" t="s">
        <v>1175</v>
      </c>
      <c r="C421" s="51" t="s">
        <v>1202</v>
      </c>
      <c r="D421" s="28" t="s">
        <v>1183</v>
      </c>
      <c r="E421" s="51" t="s">
        <v>1203</v>
      </c>
      <c r="F421" s="56">
        <v>0</v>
      </c>
      <c r="G421" s="56">
        <v>0</v>
      </c>
      <c r="H421" s="56">
        <v>0</v>
      </c>
      <c r="I421" s="56">
        <v>0</v>
      </c>
      <c r="J421" s="56">
        <v>0</v>
      </c>
      <c r="K421" s="28">
        <v>0</v>
      </c>
      <c r="L421" s="28">
        <v>0</v>
      </c>
    </row>
    <row r="422" spans="1:12">
      <c r="A422" s="50">
        <v>421</v>
      </c>
      <c r="B422" s="28" t="s">
        <v>511</v>
      </c>
      <c r="C422" s="51" t="s">
        <v>1097</v>
      </c>
      <c r="D422" s="28" t="s">
        <v>512</v>
      </c>
      <c r="E422" s="51" t="s">
        <v>1098</v>
      </c>
      <c r="F422" s="28">
        <v>0</v>
      </c>
      <c r="G422" s="28">
        <v>8</v>
      </c>
      <c r="H422" s="28">
        <v>0</v>
      </c>
      <c r="I422" s="28">
        <v>0</v>
      </c>
      <c r="J422" s="28">
        <v>7</v>
      </c>
      <c r="K422" s="28">
        <v>0</v>
      </c>
      <c r="L422" s="28">
        <v>0</v>
      </c>
    </row>
    <row r="423" spans="1:12">
      <c r="A423" s="50">
        <v>422</v>
      </c>
      <c r="B423" s="28" t="s">
        <v>513</v>
      </c>
      <c r="C423" s="51" t="s">
        <v>1099</v>
      </c>
      <c r="D423" s="28" t="s">
        <v>514</v>
      </c>
      <c r="E423" s="51" t="s">
        <v>1099</v>
      </c>
      <c r="F423" s="28">
        <v>0</v>
      </c>
      <c r="G423" s="28">
        <v>11821</v>
      </c>
      <c r="H423" s="28">
        <v>0</v>
      </c>
      <c r="I423" s="28">
        <v>0</v>
      </c>
      <c r="J423" s="28">
        <v>11821</v>
      </c>
      <c r="K423" s="28">
        <v>0</v>
      </c>
      <c r="L423" s="28">
        <v>0</v>
      </c>
    </row>
    <row r="424" spans="1:12">
      <c r="A424" s="50">
        <v>423</v>
      </c>
      <c r="B424" s="28" t="s">
        <v>593</v>
      </c>
      <c r="C424" s="51" t="s">
        <v>1162</v>
      </c>
      <c r="D424" s="28" t="s">
        <v>609</v>
      </c>
      <c r="E424" s="51" t="s">
        <v>1163</v>
      </c>
      <c r="F424" s="28">
        <v>0</v>
      </c>
      <c r="G424" s="28">
        <v>0</v>
      </c>
      <c r="H424" s="28">
        <v>0</v>
      </c>
      <c r="I424" s="28">
        <v>0</v>
      </c>
      <c r="J424" s="28">
        <v>0</v>
      </c>
      <c r="K424" s="28">
        <v>0</v>
      </c>
      <c r="L424" s="28">
        <v>0</v>
      </c>
    </row>
    <row r="425" spans="1:12">
      <c r="A425" s="50">
        <v>424</v>
      </c>
      <c r="B425" s="28" t="s">
        <v>515</v>
      </c>
      <c r="C425" s="51" t="s">
        <v>1100</v>
      </c>
      <c r="D425" s="28" t="s">
        <v>516</v>
      </c>
      <c r="E425" s="51" t="s">
        <v>1101</v>
      </c>
      <c r="F425" s="28">
        <v>0</v>
      </c>
      <c r="G425" s="28">
        <v>2</v>
      </c>
      <c r="H425" s="28">
        <v>0</v>
      </c>
      <c r="I425" s="28">
        <v>0</v>
      </c>
      <c r="J425" s="28">
        <v>2</v>
      </c>
      <c r="K425" s="28">
        <v>0</v>
      </c>
      <c r="L425" s="28">
        <v>0</v>
      </c>
    </row>
    <row r="426" spans="1:12">
      <c r="A426" s="50">
        <v>425</v>
      </c>
      <c r="B426" s="28" t="s">
        <v>515</v>
      </c>
      <c r="C426" s="51" t="s">
        <v>1100</v>
      </c>
      <c r="D426" s="28" t="s">
        <v>517</v>
      </c>
      <c r="E426" s="51" t="s">
        <v>1102</v>
      </c>
      <c r="F426" s="28">
        <v>0</v>
      </c>
      <c r="G426" s="28">
        <v>3</v>
      </c>
      <c r="H426" s="28">
        <v>0</v>
      </c>
      <c r="I426" s="28">
        <v>0</v>
      </c>
      <c r="J426" s="28">
        <v>3</v>
      </c>
      <c r="K426" s="28">
        <v>0</v>
      </c>
      <c r="L426" s="28">
        <v>0</v>
      </c>
    </row>
    <row r="427" spans="1:12">
      <c r="A427" s="50">
        <v>426</v>
      </c>
      <c r="B427" s="28" t="s">
        <v>515</v>
      </c>
      <c r="C427" s="51" t="s">
        <v>1100</v>
      </c>
      <c r="D427" s="28" t="s">
        <v>518</v>
      </c>
      <c r="E427" s="51" t="s">
        <v>1103</v>
      </c>
      <c r="F427" s="28">
        <v>0</v>
      </c>
      <c r="G427" s="28">
        <v>3</v>
      </c>
      <c r="H427" s="28">
        <v>0</v>
      </c>
      <c r="I427" s="28">
        <v>0</v>
      </c>
      <c r="J427" s="28">
        <v>3</v>
      </c>
      <c r="K427" s="28">
        <v>0</v>
      </c>
      <c r="L427" s="28">
        <v>0</v>
      </c>
    </row>
    <row r="428" spans="1:12">
      <c r="A428" s="50">
        <v>427</v>
      </c>
      <c r="B428" s="28" t="s">
        <v>515</v>
      </c>
      <c r="C428" s="51" t="s">
        <v>1100</v>
      </c>
      <c r="D428" s="28" t="s">
        <v>519</v>
      </c>
      <c r="E428" s="51" t="s">
        <v>1104</v>
      </c>
      <c r="F428" s="28">
        <v>0</v>
      </c>
      <c r="G428" s="28">
        <v>65</v>
      </c>
      <c r="H428" s="28">
        <v>0</v>
      </c>
      <c r="I428" s="28">
        <v>0</v>
      </c>
      <c r="J428" s="28">
        <v>65</v>
      </c>
      <c r="K428" s="28">
        <v>0</v>
      </c>
      <c r="L428" s="28">
        <v>0</v>
      </c>
    </row>
    <row r="429" spans="1:12">
      <c r="A429" s="50">
        <v>428</v>
      </c>
      <c r="B429" s="28" t="s">
        <v>515</v>
      </c>
      <c r="C429" s="51" t="s">
        <v>1100</v>
      </c>
      <c r="D429" s="28" t="s">
        <v>520</v>
      </c>
      <c r="E429" s="51" t="s">
        <v>1105</v>
      </c>
      <c r="F429" s="28">
        <v>0</v>
      </c>
      <c r="G429" s="28">
        <v>1</v>
      </c>
      <c r="H429" s="28">
        <v>0</v>
      </c>
      <c r="I429" s="28">
        <v>0</v>
      </c>
      <c r="J429" s="28">
        <v>1</v>
      </c>
      <c r="K429" s="28">
        <v>0</v>
      </c>
      <c r="L429" s="28">
        <v>0</v>
      </c>
    </row>
    <row r="430" spans="1:12">
      <c r="A430" s="50">
        <v>429</v>
      </c>
      <c r="B430" s="28" t="s">
        <v>515</v>
      </c>
      <c r="C430" s="51" t="s">
        <v>1100</v>
      </c>
      <c r="D430" s="28" t="s">
        <v>521</v>
      </c>
      <c r="E430" s="51" t="s">
        <v>1106</v>
      </c>
      <c r="F430" s="28">
        <v>0</v>
      </c>
      <c r="G430" s="28">
        <v>6</v>
      </c>
      <c r="H430" s="28">
        <v>0</v>
      </c>
      <c r="I430" s="28">
        <v>0</v>
      </c>
      <c r="J430" s="28">
        <v>6</v>
      </c>
      <c r="K430" s="28">
        <v>0</v>
      </c>
      <c r="L430" s="28">
        <v>0</v>
      </c>
    </row>
    <row r="431" spans="1:12">
      <c r="A431" s="50">
        <v>430</v>
      </c>
      <c r="B431" s="28" t="s">
        <v>515</v>
      </c>
      <c r="C431" s="51" t="s">
        <v>1100</v>
      </c>
      <c r="D431" s="28" t="s">
        <v>522</v>
      </c>
      <c r="E431" s="51" t="s">
        <v>1107</v>
      </c>
      <c r="F431" s="28">
        <v>0</v>
      </c>
      <c r="G431" s="28">
        <v>21</v>
      </c>
      <c r="H431" s="28">
        <v>0</v>
      </c>
      <c r="I431" s="28">
        <v>0</v>
      </c>
      <c r="J431" s="28">
        <v>21</v>
      </c>
      <c r="K431" s="28">
        <v>0</v>
      </c>
      <c r="L431" s="28">
        <v>0</v>
      </c>
    </row>
    <row r="432" spans="1:12">
      <c r="A432" s="50">
        <v>431</v>
      </c>
      <c r="B432" s="28" t="s">
        <v>515</v>
      </c>
      <c r="C432" s="51" t="s">
        <v>1100</v>
      </c>
      <c r="D432" s="28" t="s">
        <v>523</v>
      </c>
      <c r="E432" s="51" t="s">
        <v>1108</v>
      </c>
      <c r="F432" s="28">
        <v>0</v>
      </c>
      <c r="G432" s="28">
        <v>7</v>
      </c>
      <c r="H432" s="28">
        <v>0</v>
      </c>
      <c r="I432" s="28">
        <v>0</v>
      </c>
      <c r="J432" s="28">
        <v>7</v>
      </c>
      <c r="K432" s="28">
        <v>0</v>
      </c>
      <c r="L432" s="28">
        <v>0</v>
      </c>
    </row>
    <row r="433" spans="1:12">
      <c r="A433" s="50">
        <v>432</v>
      </c>
      <c r="B433" s="28" t="s">
        <v>515</v>
      </c>
      <c r="C433" s="51" t="s">
        <v>1100</v>
      </c>
      <c r="D433" s="28" t="s">
        <v>524</v>
      </c>
      <c r="E433" s="51" t="s">
        <v>1109</v>
      </c>
      <c r="F433" s="28">
        <v>0</v>
      </c>
      <c r="G433" s="28">
        <v>4</v>
      </c>
      <c r="H433" s="28">
        <v>0</v>
      </c>
      <c r="I433" s="28">
        <v>0</v>
      </c>
      <c r="J433" s="28">
        <v>4</v>
      </c>
      <c r="K433" s="28">
        <v>0</v>
      </c>
      <c r="L433" s="28">
        <v>0</v>
      </c>
    </row>
    <row r="434" spans="1:12">
      <c r="A434" s="50">
        <v>433</v>
      </c>
      <c r="B434" s="28" t="s">
        <v>515</v>
      </c>
      <c r="C434" s="51" t="s">
        <v>1100</v>
      </c>
      <c r="D434" s="28" t="s">
        <v>525</v>
      </c>
      <c r="E434" s="51" t="s">
        <v>1110</v>
      </c>
      <c r="F434" s="28">
        <v>0</v>
      </c>
      <c r="G434" s="28">
        <v>10</v>
      </c>
      <c r="H434" s="28">
        <v>0</v>
      </c>
      <c r="I434" s="28">
        <v>0</v>
      </c>
      <c r="J434" s="28">
        <v>10</v>
      </c>
      <c r="K434" s="28">
        <v>0</v>
      </c>
      <c r="L434" s="28">
        <v>0</v>
      </c>
    </row>
    <row r="435" spans="1:12">
      <c r="A435" s="50">
        <v>434</v>
      </c>
      <c r="B435" s="28" t="s">
        <v>515</v>
      </c>
      <c r="C435" s="51" t="s">
        <v>1100</v>
      </c>
      <c r="D435" s="28" t="s">
        <v>526</v>
      </c>
      <c r="E435" s="51" t="s">
        <v>1111</v>
      </c>
      <c r="F435" s="28">
        <v>0</v>
      </c>
      <c r="G435" s="28">
        <v>8</v>
      </c>
      <c r="H435" s="28">
        <v>0</v>
      </c>
      <c r="I435" s="28">
        <v>0</v>
      </c>
      <c r="J435" s="28">
        <v>8</v>
      </c>
      <c r="K435" s="28">
        <v>0</v>
      </c>
      <c r="L435" s="28">
        <v>0</v>
      </c>
    </row>
    <row r="436" spans="1:12">
      <c r="A436" s="50">
        <v>435</v>
      </c>
      <c r="B436" s="28" t="s">
        <v>556</v>
      </c>
      <c r="C436" s="51" t="s">
        <v>1112</v>
      </c>
      <c r="D436" s="28" t="s">
        <v>557</v>
      </c>
      <c r="E436" s="51" t="s">
        <v>1113</v>
      </c>
      <c r="F436" s="28">
        <v>0</v>
      </c>
      <c r="G436" s="28">
        <v>3</v>
      </c>
      <c r="H436" s="28">
        <v>0</v>
      </c>
      <c r="I436" s="28">
        <v>0</v>
      </c>
      <c r="J436" s="28">
        <v>3</v>
      </c>
      <c r="K436" s="28">
        <v>0</v>
      </c>
      <c r="L436" s="28">
        <v>0</v>
      </c>
    </row>
    <row r="437" spans="1:12">
      <c r="A437" s="50">
        <v>436</v>
      </c>
      <c r="B437" s="28" t="s">
        <v>527</v>
      </c>
      <c r="C437" s="51" t="s">
        <v>1114</v>
      </c>
      <c r="D437" s="28" t="s">
        <v>528</v>
      </c>
      <c r="E437" s="51" t="s">
        <v>1114</v>
      </c>
      <c r="F437" s="28">
        <v>0</v>
      </c>
      <c r="G437" s="28">
        <v>2</v>
      </c>
      <c r="H437" s="28">
        <v>0</v>
      </c>
      <c r="I437" s="28">
        <v>0</v>
      </c>
      <c r="J437" s="28">
        <v>2</v>
      </c>
      <c r="K437" s="28">
        <v>0</v>
      </c>
      <c r="L437" s="28">
        <v>0</v>
      </c>
    </row>
    <row r="438" spans="1:12">
      <c r="A438" s="50">
        <v>437</v>
      </c>
      <c r="B438" s="28" t="s">
        <v>529</v>
      </c>
      <c r="C438" s="51" t="s">
        <v>1115</v>
      </c>
      <c r="D438" s="28" t="s">
        <v>530</v>
      </c>
      <c r="E438" s="51" t="s">
        <v>1116</v>
      </c>
      <c r="F438" s="28">
        <v>0</v>
      </c>
      <c r="G438" s="28">
        <v>16256</v>
      </c>
      <c r="H438" s="28">
        <v>0</v>
      </c>
      <c r="I438" s="28">
        <v>0</v>
      </c>
      <c r="J438" s="28">
        <v>0</v>
      </c>
      <c r="K438" s="28">
        <v>392</v>
      </c>
      <c r="L438" s="28">
        <v>1688</v>
      </c>
    </row>
    <row r="439" spans="1:12">
      <c r="A439" s="50">
        <v>438</v>
      </c>
      <c r="B439" s="28" t="s">
        <v>531</v>
      </c>
      <c r="C439" s="51" t="s">
        <v>1117</v>
      </c>
      <c r="D439" s="28" t="s">
        <v>532</v>
      </c>
      <c r="E439" s="51" t="s">
        <v>1118</v>
      </c>
      <c r="F439" s="28">
        <v>0</v>
      </c>
      <c r="G439" s="28">
        <v>7807</v>
      </c>
      <c r="H439" s="28">
        <v>0</v>
      </c>
      <c r="I439" s="28">
        <v>0</v>
      </c>
      <c r="J439" s="28">
        <v>1045</v>
      </c>
      <c r="K439" s="28">
        <v>131</v>
      </c>
      <c r="L439" s="28">
        <v>610</v>
      </c>
    </row>
    <row r="440" spans="1:12">
      <c r="A440" s="50">
        <v>439</v>
      </c>
      <c r="B440" s="28" t="s">
        <v>533</v>
      </c>
      <c r="C440" s="51" t="s">
        <v>1119</v>
      </c>
      <c r="D440" s="28" t="s">
        <v>534</v>
      </c>
      <c r="E440" s="51" t="s">
        <v>1120</v>
      </c>
      <c r="F440" s="28">
        <v>0</v>
      </c>
      <c r="G440" s="28">
        <v>4851</v>
      </c>
      <c r="H440" s="28">
        <v>0</v>
      </c>
      <c r="I440" s="28">
        <v>0</v>
      </c>
      <c r="J440" s="28">
        <v>0</v>
      </c>
      <c r="K440" s="28">
        <v>973</v>
      </c>
      <c r="L440" s="28">
        <v>2184</v>
      </c>
    </row>
    <row r="441" spans="1:12">
      <c r="A441" s="50">
        <v>440</v>
      </c>
      <c r="B441" s="28" t="s">
        <v>535</v>
      </c>
      <c r="C441" s="51" t="s">
        <v>1121</v>
      </c>
      <c r="D441" s="28" t="s">
        <v>536</v>
      </c>
      <c r="E441" s="51" t="s">
        <v>1121</v>
      </c>
      <c r="F441" s="28">
        <v>0</v>
      </c>
      <c r="G441" s="28">
        <v>313</v>
      </c>
      <c r="H441" s="28">
        <v>0</v>
      </c>
      <c r="I441" s="28">
        <v>0</v>
      </c>
      <c r="J441" s="28">
        <v>313</v>
      </c>
      <c r="K441" s="28">
        <v>0</v>
      </c>
      <c r="L441" s="28">
        <v>8</v>
      </c>
    </row>
    <row r="442" spans="1:12" ht="17.25" thickBot="1">
      <c r="E442" s="57" t="s">
        <v>1272</v>
      </c>
      <c r="F442" s="57">
        <f t="shared" ref="F442:L442" si="0">SUM(F2:F441)</f>
        <v>2</v>
      </c>
      <c r="G442" s="57">
        <f t="shared" si="0"/>
        <v>1201519</v>
      </c>
      <c r="H442" s="57">
        <f t="shared" si="0"/>
        <v>0</v>
      </c>
      <c r="I442" s="57">
        <f t="shared" si="0"/>
        <v>0</v>
      </c>
      <c r="J442" s="57">
        <f t="shared" si="0"/>
        <v>31339</v>
      </c>
      <c r="K442" s="57">
        <f t="shared" si="0"/>
        <v>65786</v>
      </c>
      <c r="L442" s="57">
        <f t="shared" si="0"/>
        <v>263120</v>
      </c>
    </row>
    <row r="443" spans="1:12" ht="17.25" thickTop="1"/>
    <row r="444" spans="1:12" ht="17.25" thickBot="1">
      <c r="E444" s="57" t="s">
        <v>1297</v>
      </c>
      <c r="F444" s="58">
        <f t="shared" ref="F444:L444" si="1">SUBTOTAL(9,F2:F441)</f>
        <v>2</v>
      </c>
      <c r="G444" s="58">
        <f t="shared" si="1"/>
        <v>1201519</v>
      </c>
      <c r="H444" s="58">
        <f t="shared" si="1"/>
        <v>0</v>
      </c>
      <c r="I444" s="58">
        <f t="shared" si="1"/>
        <v>0</v>
      </c>
      <c r="J444" s="58">
        <f t="shared" si="1"/>
        <v>31339</v>
      </c>
      <c r="K444" s="58">
        <f t="shared" si="1"/>
        <v>65786</v>
      </c>
      <c r="L444" s="58">
        <f t="shared" si="1"/>
        <v>263120</v>
      </c>
    </row>
    <row r="445" spans="1:12" ht="17.25" thickTop="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U182"/>
  <sheetViews>
    <sheetView tabSelected="1" zoomScale="85" zoomScaleNormal="85" workbookViewId="0">
      <pane xSplit="3" ySplit="1" topLeftCell="D2" activePane="bottomRight" state="frozen"/>
      <selection pane="topRight" activeCell="C1" sqref="C1"/>
      <selection pane="bottomLeft" activeCell="A5" sqref="A5"/>
      <selection pane="bottomRight"/>
    </sheetView>
  </sheetViews>
  <sheetFormatPr defaultColWidth="12.5703125" defaultRowHeight="16.5"/>
  <cols>
    <col min="1" max="2" width="12.5703125" style="1"/>
    <col min="3" max="3" width="61.5703125" style="1" customWidth="1"/>
    <col min="4" max="9" width="12.5703125" style="1"/>
    <col min="10" max="10" width="13" style="1" bestFit="1" customWidth="1"/>
    <col min="11" max="11" width="20.42578125" style="1" customWidth="1"/>
    <col min="12" max="12" width="21.85546875" style="1" customWidth="1"/>
    <col min="13" max="14" width="17.140625" style="1" customWidth="1"/>
    <col min="15" max="16" width="12.5703125" style="1"/>
    <col min="17" max="17" width="23.140625" style="1" customWidth="1"/>
    <col min="18" max="16384" width="12.5703125" style="1"/>
  </cols>
  <sheetData>
    <row r="1" spans="1:21" s="2" customFormat="1" ht="132">
      <c r="A1" s="11" t="s">
        <v>1210</v>
      </c>
      <c r="B1" s="3" t="s">
        <v>540</v>
      </c>
      <c r="C1" s="4" t="s">
        <v>1205</v>
      </c>
      <c r="D1" s="3" t="s">
        <v>1206</v>
      </c>
      <c r="E1" s="3" t="s">
        <v>1207</v>
      </c>
      <c r="F1" s="3" t="s">
        <v>549</v>
      </c>
      <c r="G1" s="3" t="s">
        <v>1208</v>
      </c>
      <c r="H1" s="3" t="s">
        <v>1209</v>
      </c>
      <c r="I1" s="3" t="s">
        <v>1211</v>
      </c>
      <c r="J1" s="3" t="s">
        <v>1247</v>
      </c>
      <c r="K1" s="3" t="s">
        <v>1248</v>
      </c>
      <c r="L1" s="3" t="s">
        <v>1249</v>
      </c>
      <c r="M1" s="3" t="s">
        <v>1250</v>
      </c>
      <c r="N1" s="3" t="s">
        <v>1260</v>
      </c>
      <c r="O1" s="3" t="s">
        <v>1258</v>
      </c>
      <c r="P1" s="29" t="s">
        <v>1254</v>
      </c>
      <c r="Q1" s="29" t="s">
        <v>1255</v>
      </c>
      <c r="R1" s="29" t="s">
        <v>1253</v>
      </c>
      <c r="S1" s="29" t="s">
        <v>1296</v>
      </c>
      <c r="T1" s="29" t="s">
        <v>1259</v>
      </c>
      <c r="U1" s="29" t="s">
        <v>1295</v>
      </c>
    </row>
    <row r="2" spans="1:21" s="2" customFormat="1">
      <c r="A2" s="11"/>
      <c r="B2" s="3">
        <v>1</v>
      </c>
      <c r="C2" s="4">
        <v>2</v>
      </c>
      <c r="D2" s="3">
        <v>3</v>
      </c>
      <c r="E2" s="3">
        <v>4</v>
      </c>
      <c r="F2" s="3">
        <v>5</v>
      </c>
      <c r="G2" s="3">
        <v>6</v>
      </c>
      <c r="H2" s="3">
        <v>7</v>
      </c>
      <c r="I2" s="3">
        <v>8</v>
      </c>
      <c r="J2" s="3">
        <v>9</v>
      </c>
      <c r="K2" s="3">
        <v>10</v>
      </c>
      <c r="L2" s="3">
        <v>11</v>
      </c>
      <c r="M2" s="3">
        <v>12</v>
      </c>
      <c r="N2" s="3">
        <v>13</v>
      </c>
      <c r="O2" s="29">
        <v>14</v>
      </c>
      <c r="P2" s="29">
        <v>15</v>
      </c>
      <c r="Q2" s="29">
        <v>16</v>
      </c>
      <c r="R2" s="29">
        <v>17</v>
      </c>
      <c r="S2" s="29">
        <v>18</v>
      </c>
      <c r="T2" s="29">
        <v>19</v>
      </c>
      <c r="U2" s="29">
        <v>20</v>
      </c>
    </row>
    <row r="3" spans="1:21">
      <c r="A3" s="12">
        <v>1</v>
      </c>
      <c r="B3" s="5">
        <v>964</v>
      </c>
      <c r="C3" s="6" t="s">
        <v>1100</v>
      </c>
      <c r="D3" s="7">
        <v>0</v>
      </c>
      <c r="E3" s="7">
        <v>130</v>
      </c>
      <c r="F3" s="7">
        <v>130</v>
      </c>
      <c r="G3" s="7">
        <v>0</v>
      </c>
      <c r="H3" s="7">
        <v>0</v>
      </c>
      <c r="I3" s="28" t="s">
        <v>1246</v>
      </c>
      <c r="J3" s="28">
        <f>50*(D3+E3+G3+H3)</f>
        <v>6500</v>
      </c>
      <c r="K3" s="28">
        <v>0</v>
      </c>
      <c r="L3" s="28">
        <f>IF(K3&gt;0.1*J3,0.1*J3,K3)</f>
        <v>0</v>
      </c>
      <c r="M3" s="28">
        <f>+K3-L3</f>
        <v>0</v>
      </c>
      <c r="N3" s="28">
        <v>0</v>
      </c>
      <c r="O3" s="28">
        <f>+J3-L3+N3</f>
        <v>6500</v>
      </c>
      <c r="P3" s="28">
        <v>0</v>
      </c>
      <c r="Q3" s="28">
        <f>+IF(P3&gt;0.1*J3,0.1*J3,P3)</f>
        <v>0</v>
      </c>
      <c r="R3" s="28">
        <v>0</v>
      </c>
      <c r="S3" s="28">
        <f>+Q3+R3</f>
        <v>0</v>
      </c>
      <c r="T3" s="28">
        <f>IF(S3&gt;J3,J3,S3)</f>
        <v>0</v>
      </c>
      <c r="U3" s="28">
        <f>+O3-T3</f>
        <v>6500</v>
      </c>
    </row>
    <row r="4" spans="1:21">
      <c r="A4" s="12">
        <v>2</v>
      </c>
      <c r="B4" s="5">
        <v>859</v>
      </c>
      <c r="C4" s="6" t="s">
        <v>1140</v>
      </c>
      <c r="D4" s="7">
        <v>0</v>
      </c>
      <c r="E4" s="7">
        <v>0</v>
      </c>
      <c r="F4" s="7">
        <v>0</v>
      </c>
      <c r="G4" s="7">
        <v>2</v>
      </c>
      <c r="H4" s="7">
        <v>93</v>
      </c>
      <c r="I4" s="28" t="s">
        <v>1214</v>
      </c>
      <c r="J4" s="28">
        <f>(50*D4)+(100*E4-50*F4)+100*(G4+H4)</f>
        <v>9500</v>
      </c>
      <c r="K4" s="28">
        <v>0</v>
      </c>
      <c r="L4" s="28">
        <f t="shared" ref="L4:L67" si="0">IF(K4&gt;0.1*J4,0.1*J4,K4)</f>
        <v>0</v>
      </c>
      <c r="M4" s="28">
        <f t="shared" ref="M4:M67" si="1">+K4-L4</f>
        <v>0</v>
      </c>
      <c r="N4" s="28">
        <v>0</v>
      </c>
      <c r="O4" s="28">
        <f t="shared" ref="O4:O67" si="2">+J4-L4+N4</f>
        <v>9500</v>
      </c>
      <c r="P4" s="28">
        <v>0</v>
      </c>
      <c r="Q4" s="28">
        <f t="shared" ref="Q4:Q67" si="3">+IF(P4&gt;0.1*J4,0.1*J4,P4)</f>
        <v>0</v>
      </c>
      <c r="R4" s="28">
        <v>0</v>
      </c>
      <c r="S4" s="28">
        <f t="shared" ref="S4:S67" si="4">+Q4+R4</f>
        <v>0</v>
      </c>
      <c r="T4" s="28">
        <f t="shared" ref="T4:T67" si="5">IF(S4&gt;J4,J4,S4)</f>
        <v>0</v>
      </c>
      <c r="U4" s="28">
        <f t="shared" ref="U4:U67" si="6">+O4-T4</f>
        <v>9500</v>
      </c>
    </row>
    <row r="5" spans="1:21">
      <c r="A5" s="12">
        <v>3</v>
      </c>
      <c r="B5" s="5">
        <v>661</v>
      </c>
      <c r="C5" s="6" t="s">
        <v>1134</v>
      </c>
      <c r="D5" s="7">
        <v>0</v>
      </c>
      <c r="E5" s="7">
        <v>0</v>
      </c>
      <c r="F5" s="7">
        <v>0</v>
      </c>
      <c r="G5" s="7">
        <v>0</v>
      </c>
      <c r="H5" s="7">
        <v>0</v>
      </c>
      <c r="I5" s="28" t="s">
        <v>1246</v>
      </c>
      <c r="J5" s="28">
        <f>50*(D5+E5+G5+H5)</f>
        <v>0</v>
      </c>
      <c r="K5" s="28">
        <v>0</v>
      </c>
      <c r="L5" s="28">
        <f t="shared" si="0"/>
        <v>0</v>
      </c>
      <c r="M5" s="28">
        <f t="shared" si="1"/>
        <v>0</v>
      </c>
      <c r="N5" s="28">
        <v>0</v>
      </c>
      <c r="O5" s="28">
        <f t="shared" si="2"/>
        <v>0</v>
      </c>
      <c r="P5" s="28">
        <v>0</v>
      </c>
      <c r="Q5" s="28">
        <f t="shared" si="3"/>
        <v>0</v>
      </c>
      <c r="R5" s="28">
        <v>0</v>
      </c>
      <c r="S5" s="28">
        <f t="shared" si="4"/>
        <v>0</v>
      </c>
      <c r="T5" s="28">
        <f t="shared" si="5"/>
        <v>0</v>
      </c>
      <c r="U5" s="28">
        <f t="shared" si="6"/>
        <v>0</v>
      </c>
    </row>
    <row r="6" spans="1:21">
      <c r="A6" s="12">
        <v>4</v>
      </c>
      <c r="B6" s="5">
        <v>623</v>
      </c>
      <c r="C6" s="6" t="s">
        <v>857</v>
      </c>
      <c r="D6" s="7">
        <v>0</v>
      </c>
      <c r="E6" s="7">
        <v>2489</v>
      </c>
      <c r="F6" s="7">
        <v>0</v>
      </c>
      <c r="G6" s="7">
        <v>641</v>
      </c>
      <c r="H6" s="7">
        <v>2671</v>
      </c>
      <c r="I6" s="28" t="s">
        <v>1246</v>
      </c>
      <c r="J6" s="28">
        <f>50*(D6+E6+G6+H6)</f>
        <v>290050</v>
      </c>
      <c r="K6" s="28">
        <v>0</v>
      </c>
      <c r="L6" s="28">
        <f t="shared" si="0"/>
        <v>0</v>
      </c>
      <c r="M6" s="28">
        <f t="shared" si="1"/>
        <v>0</v>
      </c>
      <c r="N6" s="28">
        <v>0</v>
      </c>
      <c r="O6" s="28">
        <f t="shared" si="2"/>
        <v>290050</v>
      </c>
      <c r="P6" s="28">
        <v>172775</v>
      </c>
      <c r="Q6" s="28">
        <f t="shared" si="3"/>
        <v>29005</v>
      </c>
      <c r="R6" s="28">
        <v>0</v>
      </c>
      <c r="S6" s="28">
        <f t="shared" si="4"/>
        <v>29005</v>
      </c>
      <c r="T6" s="28">
        <f t="shared" si="5"/>
        <v>29005</v>
      </c>
      <c r="U6" s="28">
        <f t="shared" si="6"/>
        <v>261045</v>
      </c>
    </row>
    <row r="7" spans="1:21">
      <c r="A7" s="12">
        <v>5</v>
      </c>
      <c r="B7" s="5">
        <v>821</v>
      </c>
      <c r="C7" s="6" t="s">
        <v>1048</v>
      </c>
      <c r="D7" s="7">
        <v>1</v>
      </c>
      <c r="E7" s="7">
        <v>4651</v>
      </c>
      <c r="F7" s="7">
        <v>0</v>
      </c>
      <c r="G7" s="7">
        <v>1125</v>
      </c>
      <c r="H7" s="7">
        <v>1927</v>
      </c>
      <c r="I7" s="28" t="s">
        <v>1246</v>
      </c>
      <c r="J7" s="28">
        <f>50*(D7+E7+G7+H7)</f>
        <v>385200</v>
      </c>
      <c r="K7" s="28">
        <v>0</v>
      </c>
      <c r="L7" s="28">
        <f t="shared" si="0"/>
        <v>0</v>
      </c>
      <c r="M7" s="28">
        <f t="shared" si="1"/>
        <v>0</v>
      </c>
      <c r="N7" s="28">
        <v>0</v>
      </c>
      <c r="O7" s="28">
        <f t="shared" si="2"/>
        <v>385200</v>
      </c>
      <c r="P7" s="28">
        <v>53125</v>
      </c>
      <c r="Q7" s="28">
        <f t="shared" si="3"/>
        <v>38520</v>
      </c>
      <c r="R7" s="28">
        <v>0</v>
      </c>
      <c r="S7" s="28">
        <f t="shared" si="4"/>
        <v>38520</v>
      </c>
      <c r="T7" s="28">
        <f t="shared" si="5"/>
        <v>38520</v>
      </c>
      <c r="U7" s="28">
        <f t="shared" si="6"/>
        <v>346680</v>
      </c>
    </row>
    <row r="8" spans="1:21">
      <c r="A8" s="12">
        <v>6</v>
      </c>
      <c r="B8" s="5">
        <v>688</v>
      </c>
      <c r="C8" s="6" t="s">
        <v>1136</v>
      </c>
      <c r="D8" s="7">
        <v>0</v>
      </c>
      <c r="E8" s="7">
        <v>0</v>
      </c>
      <c r="F8" s="7">
        <v>0</v>
      </c>
      <c r="G8" s="7">
        <v>0</v>
      </c>
      <c r="H8" s="7">
        <v>0</v>
      </c>
      <c r="I8" s="28" t="s">
        <v>1246</v>
      </c>
      <c r="J8" s="28">
        <f>50*(D8+E8+G8+H8)</f>
        <v>0</v>
      </c>
      <c r="K8" s="28">
        <v>0</v>
      </c>
      <c r="L8" s="28">
        <f t="shared" si="0"/>
        <v>0</v>
      </c>
      <c r="M8" s="28">
        <f t="shared" si="1"/>
        <v>0</v>
      </c>
      <c r="N8" s="28">
        <v>0</v>
      </c>
      <c r="O8" s="28">
        <f t="shared" si="2"/>
        <v>0</v>
      </c>
      <c r="P8" s="28">
        <v>0</v>
      </c>
      <c r="Q8" s="28">
        <f t="shared" si="3"/>
        <v>0</v>
      </c>
      <c r="R8" s="28">
        <v>0</v>
      </c>
      <c r="S8" s="28">
        <f t="shared" si="4"/>
        <v>0</v>
      </c>
      <c r="T8" s="28">
        <f t="shared" si="5"/>
        <v>0</v>
      </c>
      <c r="U8" s="28">
        <f t="shared" si="6"/>
        <v>0</v>
      </c>
    </row>
    <row r="9" spans="1:21">
      <c r="A9" s="12">
        <v>7</v>
      </c>
      <c r="B9" s="5">
        <v>647</v>
      </c>
      <c r="C9" s="6" t="s">
        <v>884</v>
      </c>
      <c r="D9" s="7">
        <v>0</v>
      </c>
      <c r="E9" s="7">
        <v>3915</v>
      </c>
      <c r="F9" s="7">
        <v>0</v>
      </c>
      <c r="G9" s="7">
        <v>616</v>
      </c>
      <c r="H9" s="7">
        <v>3520</v>
      </c>
      <c r="I9" s="28" t="s">
        <v>1214</v>
      </c>
      <c r="J9" s="28">
        <f>(50*D9)+(100*E9-50*F9)+100*(G9+H9)</f>
        <v>805100</v>
      </c>
      <c r="K9" s="28">
        <v>0</v>
      </c>
      <c r="L9" s="28">
        <f t="shared" si="0"/>
        <v>0</v>
      </c>
      <c r="M9" s="28">
        <f t="shared" si="1"/>
        <v>0</v>
      </c>
      <c r="N9" s="28">
        <v>100000</v>
      </c>
      <c r="O9" s="28">
        <f t="shared" si="2"/>
        <v>905100</v>
      </c>
      <c r="P9" s="28">
        <v>190575</v>
      </c>
      <c r="Q9" s="28">
        <f t="shared" si="3"/>
        <v>80510</v>
      </c>
      <c r="R9" s="28">
        <v>0</v>
      </c>
      <c r="S9" s="28">
        <f t="shared" si="4"/>
        <v>80510</v>
      </c>
      <c r="T9" s="28">
        <f t="shared" si="5"/>
        <v>80510</v>
      </c>
      <c r="U9" s="28">
        <f t="shared" si="6"/>
        <v>824590</v>
      </c>
    </row>
    <row r="10" spans="1:21">
      <c r="A10" s="12">
        <v>8</v>
      </c>
      <c r="B10" s="5">
        <v>630</v>
      </c>
      <c r="C10" s="6" t="s">
        <v>862</v>
      </c>
      <c r="D10" s="7">
        <v>0</v>
      </c>
      <c r="E10" s="7">
        <v>925</v>
      </c>
      <c r="F10" s="7">
        <v>0</v>
      </c>
      <c r="G10" s="7">
        <v>52</v>
      </c>
      <c r="H10" s="7">
        <v>309</v>
      </c>
      <c r="I10" s="28" t="s">
        <v>1214</v>
      </c>
      <c r="J10" s="28">
        <f>(50*D10)+(100*E10-50*F10)+100*(G10+H10)</f>
        <v>128600</v>
      </c>
      <c r="K10" s="28">
        <v>0</v>
      </c>
      <c r="L10" s="28">
        <f t="shared" si="0"/>
        <v>0</v>
      </c>
      <c r="M10" s="28">
        <f t="shared" si="1"/>
        <v>0</v>
      </c>
      <c r="N10" s="28">
        <v>0</v>
      </c>
      <c r="O10" s="28">
        <f t="shared" si="2"/>
        <v>128600</v>
      </c>
      <c r="P10" s="28">
        <v>33500</v>
      </c>
      <c r="Q10" s="28">
        <f t="shared" si="3"/>
        <v>12860</v>
      </c>
      <c r="R10" s="28">
        <v>0</v>
      </c>
      <c r="S10" s="28">
        <f t="shared" si="4"/>
        <v>12860</v>
      </c>
      <c r="T10" s="28">
        <f t="shared" si="5"/>
        <v>12860</v>
      </c>
      <c r="U10" s="28">
        <f t="shared" si="6"/>
        <v>115740</v>
      </c>
    </row>
    <row r="11" spans="1:21">
      <c r="A11" s="12">
        <v>9</v>
      </c>
      <c r="B11" s="5">
        <v>664</v>
      </c>
      <c r="C11" s="6" t="s">
        <v>948</v>
      </c>
      <c r="D11" s="7">
        <v>0</v>
      </c>
      <c r="E11" s="7">
        <v>4</v>
      </c>
      <c r="F11" s="7">
        <v>0</v>
      </c>
      <c r="G11" s="7">
        <v>0</v>
      </c>
      <c r="H11" s="7">
        <v>3</v>
      </c>
      <c r="I11" s="28" t="s">
        <v>1246</v>
      </c>
      <c r="J11" s="28">
        <f>50*(D11+E11+G11+H11)</f>
        <v>350</v>
      </c>
      <c r="K11" s="28">
        <v>0</v>
      </c>
      <c r="L11" s="28">
        <f t="shared" si="0"/>
        <v>0</v>
      </c>
      <c r="M11" s="28">
        <f t="shared" si="1"/>
        <v>0</v>
      </c>
      <c r="N11" s="28">
        <v>0</v>
      </c>
      <c r="O11" s="28">
        <f t="shared" si="2"/>
        <v>350</v>
      </c>
      <c r="P11" s="28">
        <v>25</v>
      </c>
      <c r="Q11" s="28">
        <f t="shared" si="3"/>
        <v>25</v>
      </c>
      <c r="R11" s="28">
        <v>0</v>
      </c>
      <c r="S11" s="28">
        <f t="shared" si="4"/>
        <v>25</v>
      </c>
      <c r="T11" s="28">
        <f t="shared" si="5"/>
        <v>25</v>
      </c>
      <c r="U11" s="28">
        <f t="shared" si="6"/>
        <v>325</v>
      </c>
    </row>
    <row r="12" spans="1:21">
      <c r="A12" s="12">
        <v>10</v>
      </c>
      <c r="B12" s="5">
        <v>619</v>
      </c>
      <c r="C12" s="6" t="s">
        <v>854</v>
      </c>
      <c r="D12" s="7">
        <v>0</v>
      </c>
      <c r="E12" s="7">
        <v>1</v>
      </c>
      <c r="F12" s="7">
        <v>0</v>
      </c>
      <c r="G12" s="7">
        <v>1</v>
      </c>
      <c r="H12" s="7">
        <v>1</v>
      </c>
      <c r="I12" s="28" t="s">
        <v>1246</v>
      </c>
      <c r="J12" s="28">
        <f>50*(D12+E12+G12+H12)</f>
        <v>150</v>
      </c>
      <c r="K12" s="28">
        <v>0</v>
      </c>
      <c r="L12" s="28">
        <f t="shared" si="0"/>
        <v>0</v>
      </c>
      <c r="M12" s="28">
        <f t="shared" si="1"/>
        <v>0</v>
      </c>
      <c r="N12" s="28">
        <v>0</v>
      </c>
      <c r="O12" s="28">
        <f t="shared" si="2"/>
        <v>150</v>
      </c>
      <c r="P12" s="28">
        <v>0</v>
      </c>
      <c r="Q12" s="28">
        <f t="shared" si="3"/>
        <v>0</v>
      </c>
      <c r="R12" s="28">
        <v>0</v>
      </c>
      <c r="S12" s="28">
        <f t="shared" si="4"/>
        <v>0</v>
      </c>
      <c r="T12" s="28">
        <f t="shared" si="5"/>
        <v>0</v>
      </c>
      <c r="U12" s="28">
        <f t="shared" si="6"/>
        <v>150</v>
      </c>
    </row>
    <row r="13" spans="1:21">
      <c r="A13" s="12">
        <v>11</v>
      </c>
      <c r="B13" s="5">
        <v>648</v>
      </c>
      <c r="C13" s="6" t="s">
        <v>885</v>
      </c>
      <c r="D13" s="7">
        <v>0</v>
      </c>
      <c r="E13" s="7">
        <v>14755</v>
      </c>
      <c r="F13" s="7">
        <v>0</v>
      </c>
      <c r="G13" s="7">
        <v>1756</v>
      </c>
      <c r="H13" s="7">
        <v>7155</v>
      </c>
      <c r="I13" s="28" t="s">
        <v>1214</v>
      </c>
      <c r="J13" s="28">
        <f>(50*D13)+(100*E13-50*F13)+100*(G13+H13)</f>
        <v>2366600</v>
      </c>
      <c r="K13" s="28">
        <v>0</v>
      </c>
      <c r="L13" s="28">
        <f t="shared" si="0"/>
        <v>0</v>
      </c>
      <c r="M13" s="28">
        <f t="shared" si="1"/>
        <v>0</v>
      </c>
      <c r="N13" s="28">
        <v>0</v>
      </c>
      <c r="O13" s="28">
        <f t="shared" si="2"/>
        <v>2366600</v>
      </c>
      <c r="P13" s="28">
        <v>542200</v>
      </c>
      <c r="Q13" s="28">
        <f t="shared" si="3"/>
        <v>236660</v>
      </c>
      <c r="R13" s="28">
        <v>0</v>
      </c>
      <c r="S13" s="28">
        <f t="shared" si="4"/>
        <v>236660</v>
      </c>
      <c r="T13" s="28">
        <f t="shared" si="5"/>
        <v>236660</v>
      </c>
      <c r="U13" s="28">
        <f t="shared" si="6"/>
        <v>2129940</v>
      </c>
    </row>
    <row r="14" spans="1:21">
      <c r="A14" s="12">
        <v>12</v>
      </c>
      <c r="B14" s="5">
        <v>649</v>
      </c>
      <c r="C14" s="6" t="s">
        <v>888</v>
      </c>
      <c r="D14" s="7">
        <v>0</v>
      </c>
      <c r="E14" s="7">
        <v>15680</v>
      </c>
      <c r="F14" s="7">
        <v>0</v>
      </c>
      <c r="G14" s="7">
        <v>1098</v>
      </c>
      <c r="H14" s="7">
        <v>3985</v>
      </c>
      <c r="I14" s="28" t="s">
        <v>1246</v>
      </c>
      <c r="J14" s="28">
        <f>50*(D14+E14+G14+H14)</f>
        <v>1038150</v>
      </c>
      <c r="K14" s="28">
        <v>0</v>
      </c>
      <c r="L14" s="28">
        <f t="shared" si="0"/>
        <v>0</v>
      </c>
      <c r="M14" s="28">
        <f t="shared" si="1"/>
        <v>0</v>
      </c>
      <c r="N14" s="28">
        <v>0</v>
      </c>
      <c r="O14" s="28">
        <f t="shared" si="2"/>
        <v>1038150</v>
      </c>
      <c r="P14" s="28">
        <v>396200</v>
      </c>
      <c r="Q14" s="28">
        <f t="shared" si="3"/>
        <v>103815</v>
      </c>
      <c r="R14" s="28">
        <v>50000</v>
      </c>
      <c r="S14" s="28">
        <f t="shared" si="4"/>
        <v>153815</v>
      </c>
      <c r="T14" s="28">
        <f t="shared" si="5"/>
        <v>153815</v>
      </c>
      <c r="U14" s="28">
        <f t="shared" si="6"/>
        <v>884335</v>
      </c>
    </row>
    <row r="15" spans="1:21">
      <c r="A15" s="12">
        <v>13</v>
      </c>
      <c r="B15" s="5">
        <v>662</v>
      </c>
      <c r="C15" s="6" t="s">
        <v>945</v>
      </c>
      <c r="D15" s="7">
        <v>0</v>
      </c>
      <c r="E15" s="7">
        <v>1662</v>
      </c>
      <c r="F15" s="7">
        <v>0</v>
      </c>
      <c r="G15" s="7">
        <v>297</v>
      </c>
      <c r="H15" s="7">
        <v>2061</v>
      </c>
      <c r="I15" s="28" t="s">
        <v>1214</v>
      </c>
      <c r="J15" s="28">
        <f>(50*D15)+(100*E15-50*F15)+100*(G15+H15)</f>
        <v>402000</v>
      </c>
      <c r="K15" s="28">
        <v>0</v>
      </c>
      <c r="L15" s="28">
        <f t="shared" si="0"/>
        <v>0</v>
      </c>
      <c r="M15" s="28">
        <f t="shared" si="1"/>
        <v>0</v>
      </c>
      <c r="N15" s="28">
        <v>0</v>
      </c>
      <c r="O15" s="28">
        <f t="shared" si="2"/>
        <v>402000</v>
      </c>
      <c r="P15" s="28">
        <v>113225</v>
      </c>
      <c r="Q15" s="28">
        <f t="shared" si="3"/>
        <v>40200</v>
      </c>
      <c r="R15" s="28">
        <v>0</v>
      </c>
      <c r="S15" s="28">
        <f t="shared" si="4"/>
        <v>40200</v>
      </c>
      <c r="T15" s="28">
        <f t="shared" si="5"/>
        <v>40200</v>
      </c>
      <c r="U15" s="28">
        <f t="shared" si="6"/>
        <v>361800</v>
      </c>
    </row>
    <row r="16" spans="1:21">
      <c r="A16" s="12">
        <v>14</v>
      </c>
      <c r="B16" s="5">
        <v>671</v>
      </c>
      <c r="C16" s="6" t="s">
        <v>955</v>
      </c>
      <c r="D16" s="7">
        <v>0</v>
      </c>
      <c r="E16" s="7">
        <v>2096</v>
      </c>
      <c r="F16" s="7">
        <v>0</v>
      </c>
      <c r="G16" s="7">
        <v>78</v>
      </c>
      <c r="H16" s="7">
        <v>893</v>
      </c>
      <c r="I16" s="28" t="s">
        <v>1246</v>
      </c>
      <c r="J16" s="28">
        <f>50*(D16+E16+G16+H16)</f>
        <v>153350</v>
      </c>
      <c r="K16" s="28">
        <v>0</v>
      </c>
      <c r="L16" s="28">
        <f t="shared" si="0"/>
        <v>0</v>
      </c>
      <c r="M16" s="28">
        <f t="shared" si="1"/>
        <v>0</v>
      </c>
      <c r="N16" s="28">
        <v>0</v>
      </c>
      <c r="O16" s="28">
        <f t="shared" si="2"/>
        <v>153350</v>
      </c>
      <c r="P16" s="28">
        <v>96075</v>
      </c>
      <c r="Q16" s="28">
        <f t="shared" si="3"/>
        <v>15335</v>
      </c>
      <c r="R16" s="28">
        <v>0</v>
      </c>
      <c r="S16" s="28">
        <f t="shared" si="4"/>
        <v>15335</v>
      </c>
      <c r="T16" s="28">
        <f t="shared" si="5"/>
        <v>15335</v>
      </c>
      <c r="U16" s="28">
        <f t="shared" si="6"/>
        <v>138015</v>
      </c>
    </row>
    <row r="17" spans="1:21">
      <c r="A17" s="12">
        <v>15</v>
      </c>
      <c r="B17" s="5">
        <v>670</v>
      </c>
      <c r="C17" s="6" t="s">
        <v>951</v>
      </c>
      <c r="D17" s="7">
        <v>0</v>
      </c>
      <c r="E17" s="7">
        <v>6597</v>
      </c>
      <c r="F17" s="7">
        <v>0</v>
      </c>
      <c r="G17" s="7">
        <v>105</v>
      </c>
      <c r="H17" s="7">
        <v>392</v>
      </c>
      <c r="I17" s="28" t="s">
        <v>1246</v>
      </c>
      <c r="J17" s="28">
        <f>50*(D17+E17+G17+H17)</f>
        <v>354700</v>
      </c>
      <c r="K17" s="28">
        <v>0</v>
      </c>
      <c r="L17" s="28">
        <f t="shared" si="0"/>
        <v>0</v>
      </c>
      <c r="M17" s="28">
        <f t="shared" si="1"/>
        <v>0</v>
      </c>
      <c r="N17" s="28">
        <v>0</v>
      </c>
      <c r="O17" s="28">
        <f t="shared" si="2"/>
        <v>354700</v>
      </c>
      <c r="P17" s="28">
        <v>62725</v>
      </c>
      <c r="Q17" s="28">
        <f t="shared" si="3"/>
        <v>35470</v>
      </c>
      <c r="R17" s="28">
        <v>50000</v>
      </c>
      <c r="S17" s="28">
        <f t="shared" si="4"/>
        <v>85470</v>
      </c>
      <c r="T17" s="28">
        <f t="shared" si="5"/>
        <v>85470</v>
      </c>
      <c r="U17" s="28">
        <f t="shared" si="6"/>
        <v>269230</v>
      </c>
    </row>
    <row r="18" spans="1:21">
      <c r="A18" s="12">
        <v>16</v>
      </c>
      <c r="B18" s="5">
        <v>702</v>
      </c>
      <c r="C18" s="6" t="s">
        <v>963</v>
      </c>
      <c r="D18" s="7">
        <v>0</v>
      </c>
      <c r="E18" s="7">
        <v>5939</v>
      </c>
      <c r="F18" s="7">
        <v>0</v>
      </c>
      <c r="G18" s="7">
        <v>159</v>
      </c>
      <c r="H18" s="7">
        <v>648</v>
      </c>
      <c r="I18" s="28" t="s">
        <v>1214</v>
      </c>
      <c r="J18" s="28">
        <f>(50*D18)+(100*E18-50*F18)+100*(G18+H18)</f>
        <v>674600</v>
      </c>
      <c r="K18" s="28">
        <v>0</v>
      </c>
      <c r="L18" s="28">
        <f t="shared" si="0"/>
        <v>0</v>
      </c>
      <c r="M18" s="28">
        <f t="shared" si="1"/>
        <v>0</v>
      </c>
      <c r="N18" s="28">
        <v>0</v>
      </c>
      <c r="O18" s="28">
        <f t="shared" si="2"/>
        <v>674600</v>
      </c>
      <c r="P18" s="28">
        <v>103925</v>
      </c>
      <c r="Q18" s="28">
        <f t="shared" si="3"/>
        <v>67460</v>
      </c>
      <c r="R18" s="28">
        <v>0</v>
      </c>
      <c r="S18" s="28">
        <f t="shared" si="4"/>
        <v>67460</v>
      </c>
      <c r="T18" s="28">
        <f t="shared" si="5"/>
        <v>67460</v>
      </c>
      <c r="U18" s="28">
        <f t="shared" si="6"/>
        <v>607140</v>
      </c>
    </row>
    <row r="19" spans="1:21">
      <c r="A19" s="12">
        <v>17</v>
      </c>
      <c r="B19" s="5">
        <v>714</v>
      </c>
      <c r="C19" s="6" t="s">
        <v>1144</v>
      </c>
      <c r="D19" s="7">
        <v>0</v>
      </c>
      <c r="E19" s="7">
        <v>42</v>
      </c>
      <c r="F19" s="7">
        <v>0</v>
      </c>
      <c r="G19" s="7">
        <v>23</v>
      </c>
      <c r="H19" s="7">
        <v>48</v>
      </c>
      <c r="I19" s="28" t="s">
        <v>1246</v>
      </c>
      <c r="J19" s="28">
        <f>50*(D19+E19+G19+H19)</f>
        <v>5650</v>
      </c>
      <c r="K19" s="28">
        <v>0</v>
      </c>
      <c r="L19" s="28">
        <f t="shared" si="0"/>
        <v>0</v>
      </c>
      <c r="M19" s="28">
        <f t="shared" si="1"/>
        <v>0</v>
      </c>
      <c r="N19" s="28">
        <v>0</v>
      </c>
      <c r="O19" s="28">
        <f t="shared" si="2"/>
        <v>5650</v>
      </c>
      <c r="P19" s="28">
        <v>100</v>
      </c>
      <c r="Q19" s="28">
        <f t="shared" si="3"/>
        <v>100</v>
      </c>
      <c r="R19" s="28">
        <v>0</v>
      </c>
      <c r="S19" s="28">
        <f t="shared" si="4"/>
        <v>100</v>
      </c>
      <c r="T19" s="28">
        <f t="shared" si="5"/>
        <v>100</v>
      </c>
      <c r="U19" s="28">
        <f t="shared" si="6"/>
        <v>5550</v>
      </c>
    </row>
    <row r="20" spans="1:21">
      <c r="A20" s="12">
        <v>18</v>
      </c>
      <c r="B20" s="5">
        <v>704</v>
      </c>
      <c r="C20" s="6" t="s">
        <v>979</v>
      </c>
      <c r="D20" s="7">
        <v>0</v>
      </c>
      <c r="E20" s="7">
        <v>570</v>
      </c>
      <c r="F20" s="7">
        <v>0</v>
      </c>
      <c r="G20" s="7">
        <v>495</v>
      </c>
      <c r="H20" s="7">
        <v>1641</v>
      </c>
      <c r="I20" s="28" t="s">
        <v>1214</v>
      </c>
      <c r="J20" s="28">
        <f>(50*D20)+(100*E20-50*F20)+100*(G20+H20)</f>
        <v>270600</v>
      </c>
      <c r="K20" s="28">
        <v>0</v>
      </c>
      <c r="L20" s="28">
        <f t="shared" si="0"/>
        <v>0</v>
      </c>
      <c r="M20" s="28">
        <f t="shared" si="1"/>
        <v>0</v>
      </c>
      <c r="N20" s="28">
        <v>0</v>
      </c>
      <c r="O20" s="28">
        <f t="shared" si="2"/>
        <v>270600</v>
      </c>
      <c r="P20" s="28">
        <v>45400</v>
      </c>
      <c r="Q20" s="28">
        <f t="shared" si="3"/>
        <v>27060</v>
      </c>
      <c r="R20" s="28">
        <v>0</v>
      </c>
      <c r="S20" s="28">
        <f t="shared" si="4"/>
        <v>27060</v>
      </c>
      <c r="T20" s="28">
        <f t="shared" si="5"/>
        <v>27060</v>
      </c>
      <c r="U20" s="28">
        <f t="shared" si="6"/>
        <v>243540</v>
      </c>
    </row>
    <row r="21" spans="1:21">
      <c r="A21" s="12">
        <v>19</v>
      </c>
      <c r="B21" s="5">
        <v>713</v>
      </c>
      <c r="C21" s="6" t="s">
        <v>987</v>
      </c>
      <c r="D21" s="7">
        <v>0</v>
      </c>
      <c r="E21" s="7">
        <v>508</v>
      </c>
      <c r="F21" s="7">
        <v>0</v>
      </c>
      <c r="G21" s="7">
        <v>1</v>
      </c>
      <c r="H21" s="7">
        <v>9</v>
      </c>
      <c r="I21" s="28" t="s">
        <v>1214</v>
      </c>
      <c r="J21" s="28">
        <f>(50*D21)+(100*E21-50*F21)+100*(G21+H21)</f>
        <v>51800</v>
      </c>
      <c r="K21" s="28">
        <v>0</v>
      </c>
      <c r="L21" s="28">
        <f t="shared" si="0"/>
        <v>0</v>
      </c>
      <c r="M21" s="28">
        <f t="shared" si="1"/>
        <v>0</v>
      </c>
      <c r="N21" s="28">
        <v>0</v>
      </c>
      <c r="O21" s="28">
        <f t="shared" si="2"/>
        <v>51800</v>
      </c>
      <c r="P21" s="28">
        <v>800</v>
      </c>
      <c r="Q21" s="28">
        <f t="shared" si="3"/>
        <v>800</v>
      </c>
      <c r="R21" s="28">
        <v>0</v>
      </c>
      <c r="S21" s="28">
        <f t="shared" si="4"/>
        <v>800</v>
      </c>
      <c r="T21" s="28">
        <f t="shared" si="5"/>
        <v>800</v>
      </c>
      <c r="U21" s="28">
        <f t="shared" si="6"/>
        <v>51000</v>
      </c>
    </row>
    <row r="22" spans="1:21">
      <c r="A22" s="12">
        <v>20</v>
      </c>
      <c r="B22" s="5">
        <v>710</v>
      </c>
      <c r="C22" s="6" t="s">
        <v>983</v>
      </c>
      <c r="D22" s="7">
        <v>0</v>
      </c>
      <c r="E22" s="7">
        <v>400</v>
      </c>
      <c r="F22" s="7">
        <v>0</v>
      </c>
      <c r="G22" s="7">
        <v>15</v>
      </c>
      <c r="H22" s="7">
        <v>61</v>
      </c>
      <c r="I22" s="28" t="s">
        <v>1246</v>
      </c>
      <c r="J22" s="28">
        <f>50*(D22+E22+G22+H22)</f>
        <v>23800</v>
      </c>
      <c r="K22" s="28">
        <v>0</v>
      </c>
      <c r="L22" s="28">
        <f t="shared" si="0"/>
        <v>0</v>
      </c>
      <c r="M22" s="28">
        <f t="shared" si="1"/>
        <v>0</v>
      </c>
      <c r="N22" s="28">
        <v>0</v>
      </c>
      <c r="O22" s="28">
        <f t="shared" si="2"/>
        <v>23800</v>
      </c>
      <c r="P22" s="28">
        <v>11050</v>
      </c>
      <c r="Q22" s="28">
        <f t="shared" si="3"/>
        <v>2380</v>
      </c>
      <c r="R22" s="28">
        <v>0</v>
      </c>
      <c r="S22" s="28">
        <f t="shared" si="4"/>
        <v>2380</v>
      </c>
      <c r="T22" s="28">
        <f t="shared" si="5"/>
        <v>2380</v>
      </c>
      <c r="U22" s="28">
        <f t="shared" si="6"/>
        <v>21420</v>
      </c>
    </row>
    <row r="23" spans="1:21">
      <c r="A23" s="12">
        <v>21</v>
      </c>
      <c r="B23" s="5">
        <v>712</v>
      </c>
      <c r="C23" s="6" t="s">
        <v>986</v>
      </c>
      <c r="D23" s="7">
        <v>0</v>
      </c>
      <c r="E23" s="7">
        <v>3</v>
      </c>
      <c r="F23" s="7">
        <v>0</v>
      </c>
      <c r="G23" s="7">
        <v>0</v>
      </c>
      <c r="H23" s="7">
        <v>2</v>
      </c>
      <c r="I23" s="28" t="s">
        <v>1214</v>
      </c>
      <c r="J23" s="28">
        <f>(50*D23)+(100*E23-50*F23)+100*(G23+H23)</f>
        <v>500</v>
      </c>
      <c r="K23" s="28">
        <v>0</v>
      </c>
      <c r="L23" s="28">
        <f t="shared" si="0"/>
        <v>0</v>
      </c>
      <c r="M23" s="28">
        <f t="shared" si="1"/>
        <v>0</v>
      </c>
      <c r="N23" s="28">
        <v>0</v>
      </c>
      <c r="O23" s="28">
        <f t="shared" si="2"/>
        <v>500</v>
      </c>
      <c r="P23" s="28">
        <v>25</v>
      </c>
      <c r="Q23" s="28">
        <f t="shared" si="3"/>
        <v>25</v>
      </c>
      <c r="R23" s="28">
        <v>0</v>
      </c>
      <c r="S23" s="28">
        <f t="shared" si="4"/>
        <v>25</v>
      </c>
      <c r="T23" s="28">
        <f t="shared" si="5"/>
        <v>25</v>
      </c>
      <c r="U23" s="28">
        <f t="shared" si="6"/>
        <v>475</v>
      </c>
    </row>
    <row r="24" spans="1:21">
      <c r="A24" s="12">
        <v>22</v>
      </c>
      <c r="B24" s="5">
        <v>719</v>
      </c>
      <c r="C24" s="6" t="s">
        <v>995</v>
      </c>
      <c r="D24" s="7">
        <v>0</v>
      </c>
      <c r="E24" s="7">
        <v>1</v>
      </c>
      <c r="F24" s="7">
        <v>0</v>
      </c>
      <c r="G24" s="7">
        <v>0</v>
      </c>
      <c r="H24" s="7">
        <v>2</v>
      </c>
      <c r="I24" s="28" t="s">
        <v>1246</v>
      </c>
      <c r="J24" s="28">
        <f>50*(D24+E24+G24+H24)</f>
        <v>150</v>
      </c>
      <c r="K24" s="28">
        <v>0</v>
      </c>
      <c r="L24" s="28">
        <f t="shared" si="0"/>
        <v>0</v>
      </c>
      <c r="M24" s="28">
        <f t="shared" si="1"/>
        <v>0</v>
      </c>
      <c r="N24" s="28">
        <v>0</v>
      </c>
      <c r="O24" s="28">
        <f t="shared" si="2"/>
        <v>150</v>
      </c>
      <c r="P24" s="28">
        <v>0</v>
      </c>
      <c r="Q24" s="28">
        <f t="shared" si="3"/>
        <v>0</v>
      </c>
      <c r="R24" s="28">
        <v>0</v>
      </c>
      <c r="S24" s="28">
        <f t="shared" si="4"/>
        <v>0</v>
      </c>
      <c r="T24" s="28">
        <f t="shared" si="5"/>
        <v>0</v>
      </c>
      <c r="U24" s="28">
        <f t="shared" si="6"/>
        <v>150</v>
      </c>
    </row>
    <row r="25" spans="1:21">
      <c r="A25" s="12">
        <v>23</v>
      </c>
      <c r="B25" s="5">
        <v>716</v>
      </c>
      <c r="C25" s="6" t="s">
        <v>990</v>
      </c>
      <c r="D25" s="7">
        <v>0</v>
      </c>
      <c r="E25" s="7">
        <v>0</v>
      </c>
      <c r="F25" s="7">
        <v>0</v>
      </c>
      <c r="G25" s="7">
        <v>0</v>
      </c>
      <c r="H25" s="7">
        <v>0</v>
      </c>
      <c r="I25" s="28" t="s">
        <v>1246</v>
      </c>
      <c r="J25" s="28">
        <f>50*(D25+E25+G25+H25)</f>
        <v>0</v>
      </c>
      <c r="K25" s="28">
        <v>0</v>
      </c>
      <c r="L25" s="28">
        <f t="shared" si="0"/>
        <v>0</v>
      </c>
      <c r="M25" s="28">
        <f t="shared" si="1"/>
        <v>0</v>
      </c>
      <c r="N25" s="28">
        <v>0</v>
      </c>
      <c r="O25" s="28">
        <f t="shared" si="2"/>
        <v>0</v>
      </c>
      <c r="P25" s="28">
        <v>0</v>
      </c>
      <c r="Q25" s="28">
        <f t="shared" si="3"/>
        <v>0</v>
      </c>
      <c r="R25" s="28">
        <v>0</v>
      </c>
      <c r="S25" s="28">
        <f t="shared" si="4"/>
        <v>0</v>
      </c>
      <c r="T25" s="28">
        <f t="shared" si="5"/>
        <v>0</v>
      </c>
      <c r="U25" s="28">
        <f t="shared" si="6"/>
        <v>0</v>
      </c>
    </row>
    <row r="26" spans="1:21">
      <c r="A26" s="12">
        <v>24</v>
      </c>
      <c r="B26" s="5">
        <v>715</v>
      </c>
      <c r="C26" s="6" t="s">
        <v>989</v>
      </c>
      <c r="D26" s="7">
        <v>0</v>
      </c>
      <c r="E26" s="7">
        <v>52</v>
      </c>
      <c r="F26" s="7">
        <v>0</v>
      </c>
      <c r="G26" s="7">
        <v>19</v>
      </c>
      <c r="H26" s="7">
        <v>63</v>
      </c>
      <c r="I26" s="28" t="s">
        <v>1214</v>
      </c>
      <c r="J26" s="28">
        <f>(50*D26)+(100*E26-50*F26)+100*(G26+H26)</f>
        <v>13400</v>
      </c>
      <c r="K26" s="28">
        <v>0</v>
      </c>
      <c r="L26" s="28">
        <f t="shared" si="0"/>
        <v>0</v>
      </c>
      <c r="M26" s="28">
        <f t="shared" si="1"/>
        <v>0</v>
      </c>
      <c r="N26" s="28">
        <v>0</v>
      </c>
      <c r="O26" s="28">
        <f t="shared" si="2"/>
        <v>13400</v>
      </c>
      <c r="P26" s="28">
        <v>100</v>
      </c>
      <c r="Q26" s="28">
        <f t="shared" si="3"/>
        <v>100</v>
      </c>
      <c r="R26" s="28">
        <v>0</v>
      </c>
      <c r="S26" s="28">
        <f t="shared" si="4"/>
        <v>100</v>
      </c>
      <c r="T26" s="28">
        <f t="shared" si="5"/>
        <v>100</v>
      </c>
      <c r="U26" s="28">
        <f t="shared" si="6"/>
        <v>13300</v>
      </c>
    </row>
    <row r="27" spans="1:21">
      <c r="A27" s="12">
        <v>25</v>
      </c>
      <c r="B27" s="5">
        <v>711</v>
      </c>
      <c r="C27" s="6" t="s">
        <v>984</v>
      </c>
      <c r="D27" s="7">
        <v>0</v>
      </c>
      <c r="E27" s="7">
        <v>5</v>
      </c>
      <c r="F27" s="7">
        <v>0</v>
      </c>
      <c r="G27" s="7">
        <v>4</v>
      </c>
      <c r="H27" s="7">
        <v>12</v>
      </c>
      <c r="I27" s="28" t="s">
        <v>1214</v>
      </c>
      <c r="J27" s="28">
        <f>(50*D27)+(100*E27-50*F27)+100*(G27+H27)</f>
        <v>2100</v>
      </c>
      <c r="K27" s="28">
        <v>0</v>
      </c>
      <c r="L27" s="28">
        <f t="shared" si="0"/>
        <v>0</v>
      </c>
      <c r="M27" s="28">
        <f t="shared" si="1"/>
        <v>0</v>
      </c>
      <c r="N27" s="28">
        <v>0</v>
      </c>
      <c r="O27" s="28">
        <f t="shared" si="2"/>
        <v>2100</v>
      </c>
      <c r="P27" s="28">
        <v>125</v>
      </c>
      <c r="Q27" s="28">
        <f t="shared" si="3"/>
        <v>125</v>
      </c>
      <c r="R27" s="28">
        <v>0</v>
      </c>
      <c r="S27" s="28">
        <f t="shared" si="4"/>
        <v>125</v>
      </c>
      <c r="T27" s="28">
        <f t="shared" si="5"/>
        <v>125</v>
      </c>
      <c r="U27" s="28">
        <f t="shared" si="6"/>
        <v>1975</v>
      </c>
    </row>
    <row r="28" spans="1:21">
      <c r="A28" s="12">
        <v>26</v>
      </c>
      <c r="B28" s="5">
        <v>722</v>
      </c>
      <c r="C28" s="6" t="s">
        <v>996</v>
      </c>
      <c r="D28" s="7">
        <v>0</v>
      </c>
      <c r="E28" s="7">
        <v>46</v>
      </c>
      <c r="F28" s="7">
        <v>0</v>
      </c>
      <c r="G28" s="7">
        <v>4</v>
      </c>
      <c r="H28" s="7">
        <v>40</v>
      </c>
      <c r="I28" s="28" t="s">
        <v>1246</v>
      </c>
      <c r="J28" s="28">
        <f>50*(D28+E28+G28+H28)</f>
        <v>4500</v>
      </c>
      <c r="K28" s="28">
        <v>0</v>
      </c>
      <c r="L28" s="28">
        <f t="shared" si="0"/>
        <v>0</v>
      </c>
      <c r="M28" s="28">
        <f t="shared" si="1"/>
        <v>0</v>
      </c>
      <c r="N28" s="28">
        <v>0</v>
      </c>
      <c r="O28" s="28">
        <f t="shared" si="2"/>
        <v>4500</v>
      </c>
      <c r="P28" s="28">
        <v>10450</v>
      </c>
      <c r="Q28" s="28">
        <f t="shared" si="3"/>
        <v>450</v>
      </c>
      <c r="R28" s="28">
        <v>0</v>
      </c>
      <c r="S28" s="28">
        <f t="shared" si="4"/>
        <v>450</v>
      </c>
      <c r="T28" s="28">
        <f t="shared" si="5"/>
        <v>450</v>
      </c>
      <c r="U28" s="28">
        <f t="shared" si="6"/>
        <v>4050</v>
      </c>
    </row>
    <row r="29" spans="1:21">
      <c r="A29" s="12">
        <v>27</v>
      </c>
      <c r="B29" s="5">
        <v>705</v>
      </c>
      <c r="C29" s="6" t="s">
        <v>981</v>
      </c>
      <c r="D29" s="7">
        <v>0</v>
      </c>
      <c r="E29" s="7">
        <v>66</v>
      </c>
      <c r="F29" s="7">
        <v>0</v>
      </c>
      <c r="G29" s="7">
        <v>28</v>
      </c>
      <c r="H29" s="7">
        <v>350</v>
      </c>
      <c r="I29" s="28" t="s">
        <v>1214</v>
      </c>
      <c r="J29" s="28">
        <f>(50*D29)+(100*E29-50*F29)+100*(G29+H29)</f>
        <v>44400</v>
      </c>
      <c r="K29" s="28">
        <v>0</v>
      </c>
      <c r="L29" s="28">
        <f t="shared" si="0"/>
        <v>0</v>
      </c>
      <c r="M29" s="28">
        <f t="shared" si="1"/>
        <v>0</v>
      </c>
      <c r="N29" s="28">
        <v>0</v>
      </c>
      <c r="O29" s="28">
        <f t="shared" si="2"/>
        <v>44400</v>
      </c>
      <c r="P29" s="28">
        <v>21050</v>
      </c>
      <c r="Q29" s="28">
        <f t="shared" si="3"/>
        <v>4440</v>
      </c>
      <c r="R29" s="28">
        <v>0</v>
      </c>
      <c r="S29" s="28">
        <f t="shared" si="4"/>
        <v>4440</v>
      </c>
      <c r="T29" s="28">
        <f t="shared" si="5"/>
        <v>4440</v>
      </c>
      <c r="U29" s="28">
        <f t="shared" si="6"/>
        <v>39960</v>
      </c>
    </row>
    <row r="30" spans="1:21">
      <c r="A30" s="12">
        <v>28</v>
      </c>
      <c r="B30" s="5">
        <v>658</v>
      </c>
      <c r="C30" s="6" t="s">
        <v>937</v>
      </c>
      <c r="D30" s="7">
        <v>0</v>
      </c>
      <c r="E30" s="7">
        <v>9080</v>
      </c>
      <c r="F30" s="7">
        <v>0</v>
      </c>
      <c r="G30" s="7">
        <v>1226</v>
      </c>
      <c r="H30" s="7">
        <v>4237</v>
      </c>
      <c r="I30" s="28" t="s">
        <v>1246</v>
      </c>
      <c r="J30" s="28">
        <f>50*(D30+E30+G30+H30)</f>
        <v>727150</v>
      </c>
      <c r="K30" s="28">
        <v>0</v>
      </c>
      <c r="L30" s="28">
        <f t="shared" si="0"/>
        <v>0</v>
      </c>
      <c r="M30" s="28">
        <f t="shared" si="1"/>
        <v>0</v>
      </c>
      <c r="N30" s="28">
        <v>0</v>
      </c>
      <c r="O30" s="28">
        <f t="shared" si="2"/>
        <v>727150</v>
      </c>
      <c r="P30" s="28">
        <v>288150</v>
      </c>
      <c r="Q30" s="28">
        <f t="shared" si="3"/>
        <v>72715</v>
      </c>
      <c r="R30" s="28">
        <v>0</v>
      </c>
      <c r="S30" s="28">
        <f t="shared" si="4"/>
        <v>72715</v>
      </c>
      <c r="T30" s="28">
        <f t="shared" si="5"/>
        <v>72715</v>
      </c>
      <c r="U30" s="28">
        <f t="shared" si="6"/>
        <v>654435</v>
      </c>
    </row>
    <row r="31" spans="1:21">
      <c r="A31" s="12">
        <v>29</v>
      </c>
      <c r="B31" s="5">
        <v>657</v>
      </c>
      <c r="C31" s="6" t="s">
        <v>933</v>
      </c>
      <c r="D31" s="7">
        <v>0</v>
      </c>
      <c r="E31" s="7">
        <v>7534</v>
      </c>
      <c r="F31" s="7">
        <v>0</v>
      </c>
      <c r="G31" s="7">
        <v>910</v>
      </c>
      <c r="H31" s="7">
        <v>3191</v>
      </c>
      <c r="I31" s="28" t="s">
        <v>1214</v>
      </c>
      <c r="J31" s="28">
        <f>(50*D31)+(100*E31-50*F31)+100*(G31+H31)</f>
        <v>1163500</v>
      </c>
      <c r="K31" s="28">
        <v>0</v>
      </c>
      <c r="L31" s="28">
        <f t="shared" si="0"/>
        <v>0</v>
      </c>
      <c r="M31" s="28">
        <f t="shared" si="1"/>
        <v>0</v>
      </c>
      <c r="N31" s="28">
        <v>0</v>
      </c>
      <c r="O31" s="28">
        <f t="shared" si="2"/>
        <v>1163500</v>
      </c>
      <c r="P31" s="28">
        <v>131250</v>
      </c>
      <c r="Q31" s="28">
        <f t="shared" si="3"/>
        <v>116350</v>
      </c>
      <c r="R31" s="28">
        <v>0</v>
      </c>
      <c r="S31" s="28">
        <f t="shared" si="4"/>
        <v>116350</v>
      </c>
      <c r="T31" s="28">
        <f t="shared" si="5"/>
        <v>116350</v>
      </c>
      <c r="U31" s="28">
        <f t="shared" si="6"/>
        <v>1047150</v>
      </c>
    </row>
    <row r="32" spans="1:21">
      <c r="A32" s="12">
        <v>30</v>
      </c>
      <c r="B32" s="5">
        <v>689</v>
      </c>
      <c r="C32" s="6" t="s">
        <v>956</v>
      </c>
      <c r="D32" s="7">
        <v>0</v>
      </c>
      <c r="E32" s="7">
        <v>45</v>
      </c>
      <c r="F32" s="7">
        <v>0</v>
      </c>
      <c r="G32" s="7">
        <v>59</v>
      </c>
      <c r="H32" s="7">
        <v>140</v>
      </c>
      <c r="I32" s="28" t="s">
        <v>1246</v>
      </c>
      <c r="J32" s="28">
        <f>50*(D32+E32+G32+H32)</f>
        <v>12200</v>
      </c>
      <c r="K32" s="28">
        <v>0</v>
      </c>
      <c r="L32" s="28">
        <f t="shared" si="0"/>
        <v>0</v>
      </c>
      <c r="M32" s="28">
        <f t="shared" si="1"/>
        <v>0</v>
      </c>
      <c r="N32" s="28">
        <v>0</v>
      </c>
      <c r="O32" s="28">
        <f t="shared" si="2"/>
        <v>12200</v>
      </c>
      <c r="P32" s="28">
        <v>300</v>
      </c>
      <c r="Q32" s="28">
        <f t="shared" si="3"/>
        <v>300</v>
      </c>
      <c r="R32" s="28">
        <v>0</v>
      </c>
      <c r="S32" s="28">
        <f t="shared" si="4"/>
        <v>300</v>
      </c>
      <c r="T32" s="28">
        <f t="shared" si="5"/>
        <v>300</v>
      </c>
      <c r="U32" s="28">
        <f t="shared" si="6"/>
        <v>11900</v>
      </c>
    </row>
    <row r="33" spans="1:21">
      <c r="A33" s="12">
        <v>31</v>
      </c>
      <c r="B33" s="5">
        <v>631</v>
      </c>
      <c r="C33" s="6" t="s">
        <v>1130</v>
      </c>
      <c r="D33" s="7">
        <v>0</v>
      </c>
      <c r="E33" s="7">
        <v>3</v>
      </c>
      <c r="F33" s="7">
        <v>0</v>
      </c>
      <c r="G33" s="7">
        <v>0</v>
      </c>
      <c r="H33" s="7">
        <v>0</v>
      </c>
      <c r="I33" s="28" t="s">
        <v>1214</v>
      </c>
      <c r="J33" s="28">
        <f>(50*D33)+(100*E33-50*F33)+100*(G33+H33)</f>
        <v>300</v>
      </c>
      <c r="K33" s="28">
        <v>0</v>
      </c>
      <c r="L33" s="28">
        <f t="shared" si="0"/>
        <v>0</v>
      </c>
      <c r="M33" s="28">
        <f t="shared" si="1"/>
        <v>0</v>
      </c>
      <c r="N33" s="28">
        <v>0</v>
      </c>
      <c r="O33" s="28">
        <f t="shared" si="2"/>
        <v>300</v>
      </c>
      <c r="P33" s="28">
        <v>0</v>
      </c>
      <c r="Q33" s="28">
        <f t="shared" si="3"/>
        <v>0</v>
      </c>
      <c r="R33" s="28">
        <v>0</v>
      </c>
      <c r="S33" s="28">
        <f t="shared" si="4"/>
        <v>0</v>
      </c>
      <c r="T33" s="28">
        <f t="shared" si="5"/>
        <v>0</v>
      </c>
      <c r="U33" s="28">
        <f t="shared" si="6"/>
        <v>300</v>
      </c>
    </row>
    <row r="34" spans="1:21">
      <c r="A34" s="12">
        <v>32</v>
      </c>
      <c r="B34" s="5">
        <v>650</v>
      </c>
      <c r="C34" s="6" t="s">
        <v>893</v>
      </c>
      <c r="D34" s="7">
        <v>0</v>
      </c>
      <c r="E34" s="7">
        <v>6813</v>
      </c>
      <c r="F34" s="7">
        <v>0</v>
      </c>
      <c r="G34" s="7">
        <v>277</v>
      </c>
      <c r="H34" s="7">
        <v>1290</v>
      </c>
      <c r="I34" s="28" t="s">
        <v>1214</v>
      </c>
      <c r="J34" s="28">
        <f>(50*D34)+(100*E34-50*F34)+100*(G34+H34)</f>
        <v>838000</v>
      </c>
      <c r="K34" s="28">
        <v>0</v>
      </c>
      <c r="L34" s="28">
        <f t="shared" si="0"/>
        <v>0</v>
      </c>
      <c r="M34" s="28">
        <f t="shared" si="1"/>
        <v>0</v>
      </c>
      <c r="N34" s="28">
        <v>0</v>
      </c>
      <c r="O34" s="28">
        <f t="shared" si="2"/>
        <v>838000</v>
      </c>
      <c r="P34" s="28">
        <v>168675</v>
      </c>
      <c r="Q34" s="28">
        <f t="shared" si="3"/>
        <v>83800</v>
      </c>
      <c r="R34" s="28">
        <v>0</v>
      </c>
      <c r="S34" s="28">
        <f t="shared" si="4"/>
        <v>83800</v>
      </c>
      <c r="T34" s="28">
        <f t="shared" si="5"/>
        <v>83800</v>
      </c>
      <c r="U34" s="28">
        <f t="shared" si="6"/>
        <v>754200</v>
      </c>
    </row>
    <row r="35" spans="1:21">
      <c r="A35" s="12">
        <v>33</v>
      </c>
      <c r="B35" s="5">
        <v>632</v>
      </c>
      <c r="C35" s="6" t="s">
        <v>863</v>
      </c>
      <c r="D35" s="7">
        <v>0</v>
      </c>
      <c r="E35" s="7">
        <v>1246</v>
      </c>
      <c r="F35" s="7">
        <v>0</v>
      </c>
      <c r="G35" s="7">
        <v>89</v>
      </c>
      <c r="H35" s="7">
        <v>499</v>
      </c>
      <c r="I35" s="28" t="s">
        <v>1246</v>
      </c>
      <c r="J35" s="28">
        <f>50*(D35+E35+G35+H35)</f>
        <v>91700</v>
      </c>
      <c r="K35" s="28">
        <v>0</v>
      </c>
      <c r="L35" s="28">
        <f t="shared" si="0"/>
        <v>0</v>
      </c>
      <c r="M35" s="28">
        <f t="shared" si="1"/>
        <v>0</v>
      </c>
      <c r="N35" s="28">
        <v>0</v>
      </c>
      <c r="O35" s="28">
        <f t="shared" si="2"/>
        <v>91700</v>
      </c>
      <c r="P35" s="28">
        <v>64825</v>
      </c>
      <c r="Q35" s="28">
        <f t="shared" si="3"/>
        <v>9170</v>
      </c>
      <c r="R35" s="28">
        <v>0</v>
      </c>
      <c r="S35" s="28">
        <f t="shared" si="4"/>
        <v>9170</v>
      </c>
      <c r="T35" s="28">
        <f t="shared" si="5"/>
        <v>9170</v>
      </c>
      <c r="U35" s="28">
        <f t="shared" si="6"/>
        <v>82530</v>
      </c>
    </row>
    <row r="36" spans="1:21">
      <c r="A36" s="12">
        <v>34</v>
      </c>
      <c r="B36" s="5">
        <v>135</v>
      </c>
      <c r="C36" s="6" t="s">
        <v>723</v>
      </c>
      <c r="D36" s="7">
        <v>0</v>
      </c>
      <c r="E36" s="7">
        <v>37</v>
      </c>
      <c r="F36" s="7">
        <v>0</v>
      </c>
      <c r="G36" s="7">
        <v>8</v>
      </c>
      <c r="H36" s="7">
        <v>14</v>
      </c>
      <c r="I36" s="28" t="s">
        <v>1246</v>
      </c>
      <c r="J36" s="28">
        <f>50*(D36+E36+G36+H36)</f>
        <v>2950</v>
      </c>
      <c r="K36" s="28">
        <v>0</v>
      </c>
      <c r="L36" s="28">
        <f t="shared" si="0"/>
        <v>0</v>
      </c>
      <c r="M36" s="28">
        <f t="shared" si="1"/>
        <v>0</v>
      </c>
      <c r="N36" s="28">
        <v>0</v>
      </c>
      <c r="O36" s="28">
        <f t="shared" si="2"/>
        <v>2950</v>
      </c>
      <c r="P36" s="28">
        <v>150</v>
      </c>
      <c r="Q36" s="28">
        <f t="shared" si="3"/>
        <v>150</v>
      </c>
      <c r="R36" s="28">
        <v>0</v>
      </c>
      <c r="S36" s="28">
        <f t="shared" si="4"/>
        <v>150</v>
      </c>
      <c r="T36" s="28">
        <f t="shared" si="5"/>
        <v>150</v>
      </c>
      <c r="U36" s="28">
        <f t="shared" si="6"/>
        <v>2800</v>
      </c>
    </row>
    <row r="37" spans="1:21">
      <c r="A37" s="12">
        <v>35</v>
      </c>
      <c r="B37" s="5">
        <v>212</v>
      </c>
      <c r="C37" s="6" t="s">
        <v>788</v>
      </c>
      <c r="D37" s="7">
        <v>0</v>
      </c>
      <c r="E37" s="7">
        <v>1954</v>
      </c>
      <c r="F37" s="7">
        <v>0</v>
      </c>
      <c r="G37" s="7">
        <v>49</v>
      </c>
      <c r="H37" s="7">
        <v>567</v>
      </c>
      <c r="I37" s="28" t="s">
        <v>1246</v>
      </c>
      <c r="J37" s="28">
        <f>50*(D37+E37+G37+H37)</f>
        <v>128500</v>
      </c>
      <c r="K37" s="28">
        <v>0</v>
      </c>
      <c r="L37" s="28">
        <f t="shared" si="0"/>
        <v>0</v>
      </c>
      <c r="M37" s="28">
        <f t="shared" si="1"/>
        <v>0</v>
      </c>
      <c r="N37" s="28">
        <v>0</v>
      </c>
      <c r="O37" s="28">
        <f t="shared" si="2"/>
        <v>128500</v>
      </c>
      <c r="P37" s="28">
        <v>190325</v>
      </c>
      <c r="Q37" s="28">
        <f t="shared" si="3"/>
        <v>12850</v>
      </c>
      <c r="R37" s="28">
        <v>0</v>
      </c>
      <c r="S37" s="28">
        <f t="shared" si="4"/>
        <v>12850</v>
      </c>
      <c r="T37" s="28">
        <f t="shared" si="5"/>
        <v>12850</v>
      </c>
      <c r="U37" s="28">
        <f t="shared" si="6"/>
        <v>115650</v>
      </c>
    </row>
    <row r="38" spans="1:21">
      <c r="A38" s="12">
        <v>36</v>
      </c>
      <c r="B38" s="5">
        <v>829</v>
      </c>
      <c r="C38" s="6" t="s">
        <v>1146</v>
      </c>
      <c r="D38" s="7">
        <v>0</v>
      </c>
      <c r="E38" s="7">
        <v>333</v>
      </c>
      <c r="F38" s="7">
        <v>0</v>
      </c>
      <c r="G38" s="7">
        <v>237</v>
      </c>
      <c r="H38" s="7">
        <v>303</v>
      </c>
      <c r="I38" s="28" t="s">
        <v>1214</v>
      </c>
      <c r="J38" s="28">
        <f>(50*D38)+(100*E38-50*F38)+100*(G38+H38)</f>
        <v>87300</v>
      </c>
      <c r="K38" s="28">
        <v>0</v>
      </c>
      <c r="L38" s="28">
        <f t="shared" si="0"/>
        <v>0</v>
      </c>
      <c r="M38" s="28">
        <f t="shared" si="1"/>
        <v>0</v>
      </c>
      <c r="N38" s="28">
        <v>0</v>
      </c>
      <c r="O38" s="28">
        <f t="shared" si="2"/>
        <v>87300</v>
      </c>
      <c r="P38" s="28">
        <v>32750</v>
      </c>
      <c r="Q38" s="28">
        <f t="shared" si="3"/>
        <v>8730</v>
      </c>
      <c r="R38" s="28">
        <v>0</v>
      </c>
      <c r="S38" s="28">
        <f t="shared" si="4"/>
        <v>8730</v>
      </c>
      <c r="T38" s="28">
        <f t="shared" si="5"/>
        <v>8730</v>
      </c>
      <c r="U38" s="28">
        <f t="shared" si="6"/>
        <v>78570</v>
      </c>
    </row>
    <row r="39" spans="1:21">
      <c r="A39" s="12">
        <v>37</v>
      </c>
      <c r="B39" s="5">
        <v>604</v>
      </c>
      <c r="C39" s="6" t="s">
        <v>852</v>
      </c>
      <c r="D39" s="7">
        <v>0</v>
      </c>
      <c r="E39" s="7">
        <v>3056</v>
      </c>
      <c r="F39" s="7">
        <v>0</v>
      </c>
      <c r="G39" s="7">
        <v>286</v>
      </c>
      <c r="H39" s="7">
        <v>1313</v>
      </c>
      <c r="I39" s="28" t="s">
        <v>1214</v>
      </c>
      <c r="J39" s="28">
        <f>(50*D39)+(100*E39-50*F39)+100*(G39+H39)</f>
        <v>465500</v>
      </c>
      <c r="K39" s="28">
        <v>0</v>
      </c>
      <c r="L39" s="28">
        <f t="shared" si="0"/>
        <v>0</v>
      </c>
      <c r="M39" s="28">
        <f t="shared" si="1"/>
        <v>0</v>
      </c>
      <c r="N39" s="28">
        <v>0</v>
      </c>
      <c r="O39" s="28">
        <f t="shared" si="2"/>
        <v>465500</v>
      </c>
      <c r="P39" s="28">
        <v>91850</v>
      </c>
      <c r="Q39" s="28">
        <f t="shared" si="3"/>
        <v>46550</v>
      </c>
      <c r="R39" s="28">
        <v>0</v>
      </c>
      <c r="S39" s="28">
        <f t="shared" si="4"/>
        <v>46550</v>
      </c>
      <c r="T39" s="28">
        <f t="shared" si="5"/>
        <v>46550</v>
      </c>
      <c r="U39" s="28">
        <f t="shared" si="6"/>
        <v>418950</v>
      </c>
    </row>
    <row r="40" spans="1:21">
      <c r="A40" s="12">
        <v>38</v>
      </c>
      <c r="B40" s="5">
        <v>221</v>
      </c>
      <c r="C40" s="6" t="s">
        <v>842</v>
      </c>
      <c r="D40" s="7">
        <v>0</v>
      </c>
      <c r="E40" s="7">
        <v>8249</v>
      </c>
      <c r="F40" s="7">
        <v>0</v>
      </c>
      <c r="G40" s="7">
        <v>852</v>
      </c>
      <c r="H40" s="7">
        <v>3026</v>
      </c>
      <c r="I40" s="28" t="s">
        <v>1214</v>
      </c>
      <c r="J40" s="28">
        <f>(50*D40)+(100*E40-50*F40)+100*(G40+H40)</f>
        <v>1212700</v>
      </c>
      <c r="K40" s="28">
        <v>0</v>
      </c>
      <c r="L40" s="28">
        <f t="shared" si="0"/>
        <v>0</v>
      </c>
      <c r="M40" s="28">
        <f t="shared" si="1"/>
        <v>0</v>
      </c>
      <c r="N40" s="28">
        <v>0</v>
      </c>
      <c r="O40" s="28">
        <f t="shared" si="2"/>
        <v>1212700</v>
      </c>
      <c r="P40" s="28">
        <v>1975225</v>
      </c>
      <c r="Q40" s="28">
        <f t="shared" si="3"/>
        <v>121270</v>
      </c>
      <c r="R40" s="28">
        <v>50000</v>
      </c>
      <c r="S40" s="28">
        <f t="shared" si="4"/>
        <v>171270</v>
      </c>
      <c r="T40" s="28">
        <f t="shared" si="5"/>
        <v>171270</v>
      </c>
      <c r="U40" s="28">
        <f t="shared" si="6"/>
        <v>1041430</v>
      </c>
    </row>
    <row r="41" spans="1:21">
      <c r="A41" s="12">
        <v>39</v>
      </c>
      <c r="B41" s="5">
        <v>206</v>
      </c>
      <c r="C41" s="6" t="s">
        <v>1124</v>
      </c>
      <c r="D41" s="7">
        <v>0</v>
      </c>
      <c r="E41" s="7">
        <v>0</v>
      </c>
      <c r="F41" s="7">
        <v>0</v>
      </c>
      <c r="G41" s="7">
        <v>0</v>
      </c>
      <c r="H41" s="7">
        <v>0</v>
      </c>
      <c r="I41" s="28" t="s">
        <v>1246</v>
      </c>
      <c r="J41" s="28">
        <f>50*(D41+E41+G41+H41)</f>
        <v>0</v>
      </c>
      <c r="K41" s="28">
        <v>0</v>
      </c>
      <c r="L41" s="28">
        <f t="shared" si="0"/>
        <v>0</v>
      </c>
      <c r="M41" s="28">
        <f t="shared" si="1"/>
        <v>0</v>
      </c>
      <c r="N41" s="28">
        <v>0</v>
      </c>
      <c r="O41" s="28">
        <f t="shared" si="2"/>
        <v>0</v>
      </c>
      <c r="P41" s="28">
        <v>0</v>
      </c>
      <c r="Q41" s="28">
        <f t="shared" si="3"/>
        <v>0</v>
      </c>
      <c r="R41" s="28">
        <v>0</v>
      </c>
      <c r="S41" s="28">
        <f t="shared" si="4"/>
        <v>0</v>
      </c>
      <c r="T41" s="28">
        <f t="shared" si="5"/>
        <v>0</v>
      </c>
      <c r="U41" s="28">
        <f t="shared" si="6"/>
        <v>0</v>
      </c>
    </row>
    <row r="42" spans="1:21">
      <c r="A42" s="12">
        <v>40</v>
      </c>
      <c r="B42" s="5">
        <v>151</v>
      </c>
      <c r="C42" s="6" t="s">
        <v>741</v>
      </c>
      <c r="D42" s="7">
        <v>0</v>
      </c>
      <c r="E42" s="7">
        <v>112</v>
      </c>
      <c r="F42" s="7">
        <v>0</v>
      </c>
      <c r="G42" s="7">
        <v>2</v>
      </c>
      <c r="H42" s="7">
        <v>8</v>
      </c>
      <c r="I42" s="28" t="s">
        <v>1214</v>
      </c>
      <c r="J42" s="28">
        <f t="shared" ref="J42:J55" si="7">(50*D42)+(100*E42-50*F42)+100*(G42+H42)</f>
        <v>12200</v>
      </c>
      <c r="K42" s="28">
        <v>0</v>
      </c>
      <c r="L42" s="28">
        <f t="shared" si="0"/>
        <v>0</v>
      </c>
      <c r="M42" s="28">
        <f t="shared" si="1"/>
        <v>0</v>
      </c>
      <c r="N42" s="28">
        <v>0</v>
      </c>
      <c r="O42" s="28">
        <f t="shared" si="2"/>
        <v>12200</v>
      </c>
      <c r="P42" s="28">
        <v>10775</v>
      </c>
      <c r="Q42" s="28">
        <f t="shared" si="3"/>
        <v>1220</v>
      </c>
      <c r="R42" s="28">
        <v>0</v>
      </c>
      <c r="S42" s="28">
        <f t="shared" si="4"/>
        <v>1220</v>
      </c>
      <c r="T42" s="28">
        <f t="shared" si="5"/>
        <v>1220</v>
      </c>
      <c r="U42" s="28">
        <f t="shared" si="6"/>
        <v>10980</v>
      </c>
    </row>
    <row r="43" spans="1:21">
      <c r="A43" s="12">
        <v>41</v>
      </c>
      <c r="B43" s="5">
        <v>164</v>
      </c>
      <c r="C43" s="6" t="s">
        <v>768</v>
      </c>
      <c r="D43" s="7">
        <v>0</v>
      </c>
      <c r="E43" s="7">
        <v>203</v>
      </c>
      <c r="F43" s="7">
        <v>0</v>
      </c>
      <c r="G43" s="7">
        <v>4</v>
      </c>
      <c r="H43" s="7">
        <v>40</v>
      </c>
      <c r="I43" s="28" t="s">
        <v>1214</v>
      </c>
      <c r="J43" s="28">
        <f t="shared" si="7"/>
        <v>24700</v>
      </c>
      <c r="K43" s="28">
        <v>0</v>
      </c>
      <c r="L43" s="28">
        <f t="shared" si="0"/>
        <v>0</v>
      </c>
      <c r="M43" s="28">
        <f t="shared" si="1"/>
        <v>0</v>
      </c>
      <c r="N43" s="28">
        <v>0</v>
      </c>
      <c r="O43" s="28">
        <f t="shared" si="2"/>
        <v>24700</v>
      </c>
      <c r="P43" s="28">
        <v>675</v>
      </c>
      <c r="Q43" s="28">
        <f t="shared" si="3"/>
        <v>675</v>
      </c>
      <c r="R43" s="28">
        <v>0</v>
      </c>
      <c r="S43" s="28">
        <f t="shared" si="4"/>
        <v>675</v>
      </c>
      <c r="T43" s="28">
        <f t="shared" si="5"/>
        <v>675</v>
      </c>
      <c r="U43" s="28">
        <f t="shared" si="6"/>
        <v>24025</v>
      </c>
    </row>
    <row r="44" spans="1:21">
      <c r="A44" s="12">
        <v>42</v>
      </c>
      <c r="B44" s="5">
        <v>154</v>
      </c>
      <c r="C44" s="6" t="s">
        <v>747</v>
      </c>
      <c r="D44" s="7">
        <v>0</v>
      </c>
      <c r="E44" s="7">
        <v>94</v>
      </c>
      <c r="F44" s="7">
        <v>0</v>
      </c>
      <c r="G44" s="7">
        <v>4</v>
      </c>
      <c r="H44" s="7">
        <v>6</v>
      </c>
      <c r="I44" s="28" t="s">
        <v>1214</v>
      </c>
      <c r="J44" s="28">
        <f t="shared" si="7"/>
        <v>10400</v>
      </c>
      <c r="K44" s="28">
        <v>0</v>
      </c>
      <c r="L44" s="28">
        <f t="shared" si="0"/>
        <v>0</v>
      </c>
      <c r="M44" s="28">
        <f t="shared" si="1"/>
        <v>0</v>
      </c>
      <c r="N44" s="28">
        <v>0</v>
      </c>
      <c r="O44" s="28">
        <f t="shared" si="2"/>
        <v>10400</v>
      </c>
      <c r="P44" s="28">
        <v>275</v>
      </c>
      <c r="Q44" s="28">
        <f t="shared" si="3"/>
        <v>275</v>
      </c>
      <c r="R44" s="28">
        <v>0</v>
      </c>
      <c r="S44" s="28">
        <f t="shared" si="4"/>
        <v>275</v>
      </c>
      <c r="T44" s="28">
        <f t="shared" si="5"/>
        <v>275</v>
      </c>
      <c r="U44" s="28">
        <f t="shared" si="6"/>
        <v>10125</v>
      </c>
    </row>
    <row r="45" spans="1:21">
      <c r="A45" s="12">
        <v>43</v>
      </c>
      <c r="B45" s="5">
        <v>158</v>
      </c>
      <c r="C45" s="6" t="s">
        <v>755</v>
      </c>
      <c r="D45" s="7">
        <v>0</v>
      </c>
      <c r="E45" s="7">
        <v>2</v>
      </c>
      <c r="F45" s="7">
        <v>0</v>
      </c>
      <c r="G45" s="7">
        <v>0</v>
      </c>
      <c r="H45" s="7">
        <v>3</v>
      </c>
      <c r="I45" s="28" t="s">
        <v>1214</v>
      </c>
      <c r="J45" s="28">
        <f t="shared" si="7"/>
        <v>500</v>
      </c>
      <c r="K45" s="28">
        <v>0</v>
      </c>
      <c r="L45" s="28">
        <f t="shared" si="0"/>
        <v>0</v>
      </c>
      <c r="M45" s="28">
        <f t="shared" si="1"/>
        <v>0</v>
      </c>
      <c r="N45" s="28">
        <v>0</v>
      </c>
      <c r="O45" s="28">
        <f t="shared" si="2"/>
        <v>500</v>
      </c>
      <c r="P45" s="28">
        <v>75</v>
      </c>
      <c r="Q45" s="28">
        <f t="shared" si="3"/>
        <v>50</v>
      </c>
      <c r="R45" s="28">
        <v>0</v>
      </c>
      <c r="S45" s="28">
        <f t="shared" si="4"/>
        <v>50</v>
      </c>
      <c r="T45" s="28">
        <f t="shared" si="5"/>
        <v>50</v>
      </c>
      <c r="U45" s="28">
        <f t="shared" si="6"/>
        <v>450</v>
      </c>
    </row>
    <row r="46" spans="1:21">
      <c r="A46" s="12">
        <v>44</v>
      </c>
      <c r="B46" s="5">
        <v>147</v>
      </c>
      <c r="C46" s="6" t="s">
        <v>733</v>
      </c>
      <c r="D46" s="7">
        <v>0</v>
      </c>
      <c r="E46" s="7">
        <v>147</v>
      </c>
      <c r="F46" s="7">
        <v>0</v>
      </c>
      <c r="G46" s="7">
        <v>4</v>
      </c>
      <c r="H46" s="7">
        <v>4</v>
      </c>
      <c r="I46" s="28" t="s">
        <v>1214</v>
      </c>
      <c r="J46" s="28">
        <f t="shared" si="7"/>
        <v>15500</v>
      </c>
      <c r="K46" s="28">
        <v>0</v>
      </c>
      <c r="L46" s="28">
        <f t="shared" si="0"/>
        <v>0</v>
      </c>
      <c r="M46" s="28">
        <f t="shared" si="1"/>
        <v>0</v>
      </c>
      <c r="N46" s="28">
        <v>0</v>
      </c>
      <c r="O46" s="28">
        <f t="shared" si="2"/>
        <v>15500</v>
      </c>
      <c r="P46" s="28">
        <v>425</v>
      </c>
      <c r="Q46" s="28">
        <f t="shared" si="3"/>
        <v>425</v>
      </c>
      <c r="R46" s="28">
        <v>0</v>
      </c>
      <c r="S46" s="28">
        <f t="shared" si="4"/>
        <v>425</v>
      </c>
      <c r="T46" s="28">
        <f t="shared" si="5"/>
        <v>425</v>
      </c>
      <c r="U46" s="28">
        <f t="shared" si="6"/>
        <v>15075</v>
      </c>
    </row>
    <row r="47" spans="1:21">
      <c r="A47" s="12">
        <v>45</v>
      </c>
      <c r="B47" s="5">
        <v>156</v>
      </c>
      <c r="C47" s="6" t="s">
        <v>751</v>
      </c>
      <c r="D47" s="7">
        <v>0</v>
      </c>
      <c r="E47" s="7">
        <v>38</v>
      </c>
      <c r="F47" s="7">
        <v>0</v>
      </c>
      <c r="G47" s="7">
        <v>2</v>
      </c>
      <c r="H47" s="7">
        <v>13</v>
      </c>
      <c r="I47" s="28" t="s">
        <v>1214</v>
      </c>
      <c r="J47" s="28">
        <f t="shared" si="7"/>
        <v>5300</v>
      </c>
      <c r="K47" s="28">
        <v>0</v>
      </c>
      <c r="L47" s="28">
        <f t="shared" si="0"/>
        <v>0</v>
      </c>
      <c r="M47" s="28">
        <f t="shared" si="1"/>
        <v>0</v>
      </c>
      <c r="N47" s="28">
        <v>0</v>
      </c>
      <c r="O47" s="28">
        <f t="shared" si="2"/>
        <v>5300</v>
      </c>
      <c r="P47" s="28">
        <v>50</v>
      </c>
      <c r="Q47" s="28">
        <f t="shared" si="3"/>
        <v>50</v>
      </c>
      <c r="R47" s="28">
        <v>0</v>
      </c>
      <c r="S47" s="28">
        <f t="shared" si="4"/>
        <v>50</v>
      </c>
      <c r="T47" s="28">
        <f t="shared" si="5"/>
        <v>50</v>
      </c>
      <c r="U47" s="28">
        <f t="shared" si="6"/>
        <v>5250</v>
      </c>
    </row>
    <row r="48" spans="1:21">
      <c r="A48" s="12">
        <v>46</v>
      </c>
      <c r="B48" s="5">
        <v>149</v>
      </c>
      <c r="C48" s="6" t="s">
        <v>737</v>
      </c>
      <c r="D48" s="7">
        <v>0</v>
      </c>
      <c r="E48" s="7">
        <v>29</v>
      </c>
      <c r="F48" s="7">
        <v>0</v>
      </c>
      <c r="G48" s="7">
        <v>0</v>
      </c>
      <c r="H48" s="7">
        <v>11</v>
      </c>
      <c r="I48" s="28" t="s">
        <v>1214</v>
      </c>
      <c r="J48" s="28">
        <f t="shared" si="7"/>
        <v>4000</v>
      </c>
      <c r="K48" s="28">
        <v>0</v>
      </c>
      <c r="L48" s="28">
        <f t="shared" si="0"/>
        <v>0</v>
      </c>
      <c r="M48" s="28">
        <f t="shared" si="1"/>
        <v>0</v>
      </c>
      <c r="N48" s="28">
        <v>0</v>
      </c>
      <c r="O48" s="28">
        <f t="shared" si="2"/>
        <v>4000</v>
      </c>
      <c r="P48" s="28">
        <v>25</v>
      </c>
      <c r="Q48" s="28">
        <f t="shared" si="3"/>
        <v>25</v>
      </c>
      <c r="R48" s="28">
        <v>0</v>
      </c>
      <c r="S48" s="28">
        <f t="shared" si="4"/>
        <v>25</v>
      </c>
      <c r="T48" s="28">
        <f t="shared" si="5"/>
        <v>25</v>
      </c>
      <c r="U48" s="28">
        <f t="shared" si="6"/>
        <v>3975</v>
      </c>
    </row>
    <row r="49" spans="1:21">
      <c r="A49" s="12">
        <v>47</v>
      </c>
      <c r="B49" s="5">
        <v>160</v>
      </c>
      <c r="C49" s="6" t="s">
        <v>759</v>
      </c>
      <c r="D49" s="7">
        <v>0</v>
      </c>
      <c r="E49" s="7">
        <v>78</v>
      </c>
      <c r="F49" s="7">
        <v>0</v>
      </c>
      <c r="G49" s="7">
        <v>3</v>
      </c>
      <c r="H49" s="7">
        <v>20</v>
      </c>
      <c r="I49" s="28" t="s">
        <v>1214</v>
      </c>
      <c r="J49" s="28">
        <f t="shared" si="7"/>
        <v>10100</v>
      </c>
      <c r="K49" s="28">
        <v>0</v>
      </c>
      <c r="L49" s="28">
        <f t="shared" si="0"/>
        <v>0</v>
      </c>
      <c r="M49" s="28">
        <f t="shared" si="1"/>
        <v>0</v>
      </c>
      <c r="N49" s="28">
        <v>0</v>
      </c>
      <c r="O49" s="28">
        <f t="shared" si="2"/>
        <v>10100</v>
      </c>
      <c r="P49" s="28">
        <v>100</v>
      </c>
      <c r="Q49" s="28">
        <f t="shared" si="3"/>
        <v>100</v>
      </c>
      <c r="R49" s="28">
        <v>0</v>
      </c>
      <c r="S49" s="28">
        <f t="shared" si="4"/>
        <v>100</v>
      </c>
      <c r="T49" s="28">
        <f t="shared" si="5"/>
        <v>100</v>
      </c>
      <c r="U49" s="28">
        <f t="shared" si="6"/>
        <v>10000</v>
      </c>
    </row>
    <row r="50" spans="1:21">
      <c r="A50" s="12">
        <v>48</v>
      </c>
      <c r="B50" s="5">
        <v>165</v>
      </c>
      <c r="C50" s="6" t="s">
        <v>770</v>
      </c>
      <c r="D50" s="7">
        <v>0</v>
      </c>
      <c r="E50" s="7">
        <v>312</v>
      </c>
      <c r="F50" s="7">
        <v>0</v>
      </c>
      <c r="G50" s="7">
        <v>4</v>
      </c>
      <c r="H50" s="7">
        <v>34</v>
      </c>
      <c r="I50" s="28" t="s">
        <v>1214</v>
      </c>
      <c r="J50" s="28">
        <f t="shared" si="7"/>
        <v>35000</v>
      </c>
      <c r="K50" s="28">
        <v>0</v>
      </c>
      <c r="L50" s="28">
        <f t="shared" si="0"/>
        <v>0</v>
      </c>
      <c r="M50" s="28">
        <f t="shared" si="1"/>
        <v>0</v>
      </c>
      <c r="N50" s="28">
        <v>0</v>
      </c>
      <c r="O50" s="28">
        <f t="shared" si="2"/>
        <v>35000</v>
      </c>
      <c r="P50" s="28">
        <v>10350</v>
      </c>
      <c r="Q50" s="28">
        <f t="shared" si="3"/>
        <v>3500</v>
      </c>
      <c r="R50" s="28">
        <v>0</v>
      </c>
      <c r="S50" s="28">
        <f t="shared" si="4"/>
        <v>3500</v>
      </c>
      <c r="T50" s="28">
        <f t="shared" si="5"/>
        <v>3500</v>
      </c>
      <c r="U50" s="28">
        <f t="shared" si="6"/>
        <v>31500</v>
      </c>
    </row>
    <row r="51" spans="1:21">
      <c r="A51" s="12">
        <v>49</v>
      </c>
      <c r="B51" s="5">
        <v>159</v>
      </c>
      <c r="C51" s="6" t="s">
        <v>757</v>
      </c>
      <c r="D51" s="7">
        <v>0</v>
      </c>
      <c r="E51" s="7">
        <v>3</v>
      </c>
      <c r="F51" s="7">
        <v>0</v>
      </c>
      <c r="G51" s="7">
        <v>0</v>
      </c>
      <c r="H51" s="7">
        <v>3</v>
      </c>
      <c r="I51" s="28" t="s">
        <v>1214</v>
      </c>
      <c r="J51" s="28">
        <f t="shared" si="7"/>
        <v>600</v>
      </c>
      <c r="K51" s="28">
        <v>0</v>
      </c>
      <c r="L51" s="28">
        <f t="shared" si="0"/>
        <v>0</v>
      </c>
      <c r="M51" s="28">
        <f t="shared" si="1"/>
        <v>0</v>
      </c>
      <c r="N51" s="28">
        <v>0</v>
      </c>
      <c r="O51" s="28">
        <f t="shared" si="2"/>
        <v>600</v>
      </c>
      <c r="P51" s="28">
        <v>50</v>
      </c>
      <c r="Q51" s="28">
        <f t="shared" si="3"/>
        <v>50</v>
      </c>
      <c r="R51" s="28">
        <v>0</v>
      </c>
      <c r="S51" s="28">
        <f t="shared" si="4"/>
        <v>50</v>
      </c>
      <c r="T51" s="28">
        <f t="shared" si="5"/>
        <v>50</v>
      </c>
      <c r="U51" s="28">
        <f t="shared" si="6"/>
        <v>550</v>
      </c>
    </row>
    <row r="52" spans="1:21">
      <c r="A52" s="12">
        <v>50</v>
      </c>
      <c r="B52" s="5">
        <v>150</v>
      </c>
      <c r="C52" s="6" t="s">
        <v>739</v>
      </c>
      <c r="D52" s="7">
        <v>0</v>
      </c>
      <c r="E52" s="7">
        <v>15</v>
      </c>
      <c r="F52" s="7">
        <v>0</v>
      </c>
      <c r="G52" s="7">
        <v>0</v>
      </c>
      <c r="H52" s="7">
        <v>4</v>
      </c>
      <c r="I52" s="28" t="s">
        <v>1214</v>
      </c>
      <c r="J52" s="28">
        <f t="shared" si="7"/>
        <v>1900</v>
      </c>
      <c r="K52" s="28">
        <v>0</v>
      </c>
      <c r="L52" s="28">
        <f t="shared" si="0"/>
        <v>0</v>
      </c>
      <c r="M52" s="28">
        <f t="shared" si="1"/>
        <v>0</v>
      </c>
      <c r="N52" s="28">
        <v>0</v>
      </c>
      <c r="O52" s="28">
        <f t="shared" si="2"/>
        <v>1900</v>
      </c>
      <c r="P52" s="28">
        <v>50</v>
      </c>
      <c r="Q52" s="28">
        <f t="shared" si="3"/>
        <v>50</v>
      </c>
      <c r="R52" s="28">
        <v>0</v>
      </c>
      <c r="S52" s="28">
        <f t="shared" si="4"/>
        <v>50</v>
      </c>
      <c r="T52" s="28">
        <f t="shared" si="5"/>
        <v>50</v>
      </c>
      <c r="U52" s="28">
        <f t="shared" si="6"/>
        <v>1850</v>
      </c>
    </row>
    <row r="53" spans="1:21">
      <c r="A53" s="12">
        <v>51</v>
      </c>
      <c r="B53" s="5">
        <v>162</v>
      </c>
      <c r="C53" s="6" t="s">
        <v>763</v>
      </c>
      <c r="D53" s="7">
        <v>0</v>
      </c>
      <c r="E53" s="7">
        <v>62</v>
      </c>
      <c r="F53" s="7">
        <v>0</v>
      </c>
      <c r="G53" s="7">
        <v>2</v>
      </c>
      <c r="H53" s="7">
        <v>6</v>
      </c>
      <c r="I53" s="28" t="s">
        <v>1214</v>
      </c>
      <c r="J53" s="28">
        <f t="shared" si="7"/>
        <v>7000</v>
      </c>
      <c r="K53" s="28">
        <v>0</v>
      </c>
      <c r="L53" s="28">
        <f t="shared" si="0"/>
        <v>0</v>
      </c>
      <c r="M53" s="28">
        <f t="shared" si="1"/>
        <v>0</v>
      </c>
      <c r="N53" s="28">
        <v>0</v>
      </c>
      <c r="O53" s="28">
        <f t="shared" si="2"/>
        <v>7000</v>
      </c>
      <c r="P53" s="28">
        <v>25</v>
      </c>
      <c r="Q53" s="28">
        <f t="shared" si="3"/>
        <v>25</v>
      </c>
      <c r="R53" s="28">
        <v>0</v>
      </c>
      <c r="S53" s="28">
        <f t="shared" si="4"/>
        <v>25</v>
      </c>
      <c r="T53" s="28">
        <f t="shared" si="5"/>
        <v>25</v>
      </c>
      <c r="U53" s="28">
        <f t="shared" si="6"/>
        <v>6975</v>
      </c>
    </row>
    <row r="54" spans="1:21">
      <c r="A54" s="12">
        <v>52</v>
      </c>
      <c r="B54" s="5">
        <v>148</v>
      </c>
      <c r="C54" s="6" t="s">
        <v>735</v>
      </c>
      <c r="D54" s="7">
        <v>0</v>
      </c>
      <c r="E54" s="7">
        <v>59</v>
      </c>
      <c r="F54" s="7">
        <v>0</v>
      </c>
      <c r="G54" s="7">
        <v>0</v>
      </c>
      <c r="H54" s="7">
        <v>7</v>
      </c>
      <c r="I54" s="28" t="s">
        <v>1214</v>
      </c>
      <c r="J54" s="28">
        <f t="shared" si="7"/>
        <v>6600</v>
      </c>
      <c r="K54" s="28">
        <v>0</v>
      </c>
      <c r="L54" s="28">
        <f t="shared" si="0"/>
        <v>0</v>
      </c>
      <c r="M54" s="28">
        <f t="shared" si="1"/>
        <v>0</v>
      </c>
      <c r="N54" s="28">
        <v>0</v>
      </c>
      <c r="O54" s="28">
        <f t="shared" si="2"/>
        <v>6600</v>
      </c>
      <c r="P54" s="28">
        <v>75</v>
      </c>
      <c r="Q54" s="28">
        <f t="shared" si="3"/>
        <v>75</v>
      </c>
      <c r="R54" s="28">
        <v>0</v>
      </c>
      <c r="S54" s="28">
        <f t="shared" si="4"/>
        <v>75</v>
      </c>
      <c r="T54" s="28">
        <f t="shared" si="5"/>
        <v>75</v>
      </c>
      <c r="U54" s="28">
        <f t="shared" si="6"/>
        <v>6525</v>
      </c>
    </row>
    <row r="55" spans="1:21">
      <c r="A55" s="12">
        <v>53</v>
      </c>
      <c r="B55" s="5">
        <v>155</v>
      </c>
      <c r="C55" s="6" t="s">
        <v>749</v>
      </c>
      <c r="D55" s="7">
        <v>0</v>
      </c>
      <c r="E55" s="7">
        <v>1</v>
      </c>
      <c r="F55" s="7">
        <v>0</v>
      </c>
      <c r="G55" s="7">
        <v>0</v>
      </c>
      <c r="H55" s="7">
        <v>0</v>
      </c>
      <c r="I55" s="28" t="s">
        <v>1214</v>
      </c>
      <c r="J55" s="28">
        <f t="shared" si="7"/>
        <v>100</v>
      </c>
      <c r="K55" s="28">
        <v>0</v>
      </c>
      <c r="L55" s="28">
        <f t="shared" si="0"/>
        <v>0</v>
      </c>
      <c r="M55" s="28">
        <f t="shared" si="1"/>
        <v>0</v>
      </c>
      <c r="N55" s="28">
        <v>0</v>
      </c>
      <c r="O55" s="28">
        <f t="shared" si="2"/>
        <v>100</v>
      </c>
      <c r="P55" s="28">
        <v>0</v>
      </c>
      <c r="Q55" s="28">
        <f t="shared" si="3"/>
        <v>0</v>
      </c>
      <c r="R55" s="28">
        <v>0</v>
      </c>
      <c r="S55" s="28">
        <f t="shared" si="4"/>
        <v>0</v>
      </c>
      <c r="T55" s="28">
        <f t="shared" si="5"/>
        <v>0</v>
      </c>
      <c r="U55" s="28">
        <f t="shared" si="6"/>
        <v>100</v>
      </c>
    </row>
    <row r="56" spans="1:21">
      <c r="A56" s="12">
        <v>54</v>
      </c>
      <c r="B56" s="5">
        <v>166</v>
      </c>
      <c r="C56" s="6" t="s">
        <v>772</v>
      </c>
      <c r="D56" s="7">
        <v>0</v>
      </c>
      <c r="E56" s="7">
        <v>920</v>
      </c>
      <c r="F56" s="7">
        <v>0</v>
      </c>
      <c r="G56" s="7">
        <v>1</v>
      </c>
      <c r="H56" s="7">
        <v>4</v>
      </c>
      <c r="I56" s="28" t="s">
        <v>1246</v>
      </c>
      <c r="J56" s="28">
        <f>50*(D56+E56+G56+H56)</f>
        <v>46250</v>
      </c>
      <c r="K56" s="28">
        <v>0</v>
      </c>
      <c r="L56" s="28">
        <f t="shared" si="0"/>
        <v>0</v>
      </c>
      <c r="M56" s="28">
        <f t="shared" si="1"/>
        <v>0</v>
      </c>
      <c r="N56" s="28">
        <v>0</v>
      </c>
      <c r="O56" s="28">
        <f t="shared" si="2"/>
        <v>46250</v>
      </c>
      <c r="P56" s="28">
        <v>30800</v>
      </c>
      <c r="Q56" s="28">
        <f t="shared" si="3"/>
        <v>4625</v>
      </c>
      <c r="R56" s="28">
        <v>0</v>
      </c>
      <c r="S56" s="28">
        <f t="shared" si="4"/>
        <v>4625</v>
      </c>
      <c r="T56" s="28">
        <f t="shared" si="5"/>
        <v>4625</v>
      </c>
      <c r="U56" s="28">
        <f t="shared" si="6"/>
        <v>41625</v>
      </c>
    </row>
    <row r="57" spans="1:21">
      <c r="A57" s="12">
        <v>55</v>
      </c>
      <c r="B57" s="5">
        <v>157</v>
      </c>
      <c r="C57" s="6" t="s">
        <v>753</v>
      </c>
      <c r="D57" s="7">
        <v>0</v>
      </c>
      <c r="E57" s="7">
        <v>32</v>
      </c>
      <c r="F57" s="7">
        <v>0</v>
      </c>
      <c r="G57" s="7">
        <v>0</v>
      </c>
      <c r="H57" s="7">
        <v>3</v>
      </c>
      <c r="I57" s="28" t="s">
        <v>1214</v>
      </c>
      <c r="J57" s="28">
        <f>(50*D57)+(100*E57-50*F57)+100*(G57+H57)</f>
        <v>3500</v>
      </c>
      <c r="K57" s="28">
        <v>0</v>
      </c>
      <c r="L57" s="28">
        <f t="shared" si="0"/>
        <v>0</v>
      </c>
      <c r="M57" s="28">
        <f t="shared" si="1"/>
        <v>0</v>
      </c>
      <c r="N57" s="28">
        <v>0</v>
      </c>
      <c r="O57" s="28">
        <f t="shared" si="2"/>
        <v>3500</v>
      </c>
      <c r="P57" s="28">
        <v>350</v>
      </c>
      <c r="Q57" s="28">
        <f t="shared" si="3"/>
        <v>350</v>
      </c>
      <c r="R57" s="28">
        <v>0</v>
      </c>
      <c r="S57" s="28">
        <f t="shared" si="4"/>
        <v>350</v>
      </c>
      <c r="T57" s="28">
        <f t="shared" si="5"/>
        <v>350</v>
      </c>
      <c r="U57" s="28">
        <f t="shared" si="6"/>
        <v>3150</v>
      </c>
    </row>
    <row r="58" spans="1:21">
      <c r="A58" s="12">
        <v>56</v>
      </c>
      <c r="B58" s="5">
        <v>153</v>
      </c>
      <c r="C58" s="6" t="s">
        <v>745</v>
      </c>
      <c r="D58" s="7">
        <v>0</v>
      </c>
      <c r="E58" s="7">
        <v>64</v>
      </c>
      <c r="F58" s="7">
        <v>0</v>
      </c>
      <c r="G58" s="7">
        <v>4</v>
      </c>
      <c r="H58" s="7">
        <v>8</v>
      </c>
      <c r="I58" s="28" t="s">
        <v>1214</v>
      </c>
      <c r="J58" s="28">
        <f>(50*D58)+(100*E58-50*F58)+100*(G58+H58)</f>
        <v>7600</v>
      </c>
      <c r="K58" s="28">
        <v>0</v>
      </c>
      <c r="L58" s="28">
        <f t="shared" si="0"/>
        <v>0</v>
      </c>
      <c r="M58" s="28">
        <f t="shared" si="1"/>
        <v>0</v>
      </c>
      <c r="N58" s="28">
        <v>0</v>
      </c>
      <c r="O58" s="28">
        <f t="shared" si="2"/>
        <v>7600</v>
      </c>
      <c r="P58" s="28">
        <v>10525</v>
      </c>
      <c r="Q58" s="28">
        <f t="shared" si="3"/>
        <v>760</v>
      </c>
      <c r="R58" s="28">
        <v>0</v>
      </c>
      <c r="S58" s="28">
        <f t="shared" si="4"/>
        <v>760</v>
      </c>
      <c r="T58" s="28">
        <f t="shared" si="5"/>
        <v>760</v>
      </c>
      <c r="U58" s="28">
        <f t="shared" si="6"/>
        <v>6840</v>
      </c>
    </row>
    <row r="59" spans="1:21">
      <c r="A59" s="12">
        <v>57</v>
      </c>
      <c r="B59" s="5">
        <v>146</v>
      </c>
      <c r="C59" s="6" t="s">
        <v>731</v>
      </c>
      <c r="D59" s="7">
        <v>0</v>
      </c>
      <c r="E59" s="7">
        <v>139</v>
      </c>
      <c r="F59" s="7">
        <v>0</v>
      </c>
      <c r="G59" s="7">
        <v>20</v>
      </c>
      <c r="H59" s="7">
        <v>30</v>
      </c>
      <c r="I59" s="28" t="s">
        <v>1214</v>
      </c>
      <c r="J59" s="28">
        <f>(50*D59)+(100*E59-50*F59)+100*(G59+H59)</f>
        <v>18900</v>
      </c>
      <c r="K59" s="28">
        <v>0</v>
      </c>
      <c r="L59" s="28">
        <f t="shared" si="0"/>
        <v>0</v>
      </c>
      <c r="M59" s="28">
        <f t="shared" si="1"/>
        <v>0</v>
      </c>
      <c r="N59" s="28">
        <v>0</v>
      </c>
      <c r="O59" s="28">
        <f t="shared" si="2"/>
        <v>18900</v>
      </c>
      <c r="P59" s="28">
        <v>275</v>
      </c>
      <c r="Q59" s="28">
        <f t="shared" si="3"/>
        <v>275</v>
      </c>
      <c r="R59" s="28">
        <v>0</v>
      </c>
      <c r="S59" s="28">
        <f t="shared" si="4"/>
        <v>275</v>
      </c>
      <c r="T59" s="28">
        <f t="shared" si="5"/>
        <v>275</v>
      </c>
      <c r="U59" s="28">
        <f t="shared" si="6"/>
        <v>18625</v>
      </c>
    </row>
    <row r="60" spans="1:21">
      <c r="A60" s="12">
        <v>58</v>
      </c>
      <c r="B60" s="5">
        <v>633</v>
      </c>
      <c r="C60" s="6" t="s">
        <v>865</v>
      </c>
      <c r="D60" s="7">
        <v>0</v>
      </c>
      <c r="E60" s="7">
        <v>479</v>
      </c>
      <c r="F60" s="7">
        <v>0</v>
      </c>
      <c r="G60" s="7">
        <v>63</v>
      </c>
      <c r="H60" s="7">
        <v>347</v>
      </c>
      <c r="I60" s="28" t="s">
        <v>1214</v>
      </c>
      <c r="J60" s="28">
        <f>(50*D60)+(100*E60-50*F60)+100*(G60+H60)</f>
        <v>88900</v>
      </c>
      <c r="K60" s="28">
        <v>0</v>
      </c>
      <c r="L60" s="28">
        <f t="shared" si="0"/>
        <v>0</v>
      </c>
      <c r="M60" s="28">
        <f t="shared" si="1"/>
        <v>0</v>
      </c>
      <c r="N60" s="28">
        <v>0</v>
      </c>
      <c r="O60" s="28">
        <f t="shared" si="2"/>
        <v>88900</v>
      </c>
      <c r="P60" s="28">
        <v>11725</v>
      </c>
      <c r="Q60" s="28">
        <f t="shared" si="3"/>
        <v>8890</v>
      </c>
      <c r="R60" s="28">
        <v>0</v>
      </c>
      <c r="S60" s="28">
        <f t="shared" si="4"/>
        <v>8890</v>
      </c>
      <c r="T60" s="28">
        <f t="shared" si="5"/>
        <v>8890</v>
      </c>
      <c r="U60" s="28">
        <f t="shared" si="6"/>
        <v>80010</v>
      </c>
    </row>
    <row r="61" spans="1:21">
      <c r="A61" s="12">
        <v>59</v>
      </c>
      <c r="B61" s="5">
        <v>808</v>
      </c>
      <c r="C61" s="6" t="s">
        <v>1029</v>
      </c>
      <c r="D61" s="7">
        <v>0</v>
      </c>
      <c r="E61" s="7">
        <v>130</v>
      </c>
      <c r="F61" s="7">
        <v>0</v>
      </c>
      <c r="G61" s="7">
        <v>2</v>
      </c>
      <c r="H61" s="7">
        <v>13</v>
      </c>
      <c r="I61" s="28" t="s">
        <v>1246</v>
      </c>
      <c r="J61" s="28">
        <f t="shared" ref="J61:J74" si="8">50*(D61+E61+G61+H61)</f>
        <v>7250</v>
      </c>
      <c r="K61" s="28">
        <v>0</v>
      </c>
      <c r="L61" s="28">
        <f t="shared" si="0"/>
        <v>0</v>
      </c>
      <c r="M61" s="28">
        <f t="shared" si="1"/>
        <v>0</v>
      </c>
      <c r="N61" s="28">
        <v>0</v>
      </c>
      <c r="O61" s="28">
        <f t="shared" si="2"/>
        <v>7250</v>
      </c>
      <c r="P61" s="28">
        <v>200</v>
      </c>
      <c r="Q61" s="28">
        <f t="shared" si="3"/>
        <v>200</v>
      </c>
      <c r="R61" s="28">
        <v>0</v>
      </c>
      <c r="S61" s="28">
        <f t="shared" si="4"/>
        <v>200</v>
      </c>
      <c r="T61" s="28">
        <f t="shared" si="5"/>
        <v>200</v>
      </c>
      <c r="U61" s="28">
        <f t="shared" si="6"/>
        <v>7050</v>
      </c>
    </row>
    <row r="62" spans="1:21">
      <c r="A62" s="12">
        <v>60</v>
      </c>
      <c r="B62" s="5">
        <v>813</v>
      </c>
      <c r="C62" s="6" t="s">
        <v>1037</v>
      </c>
      <c r="D62" s="7">
        <v>0</v>
      </c>
      <c r="E62" s="7">
        <v>0</v>
      </c>
      <c r="F62" s="7">
        <v>0</v>
      </c>
      <c r="G62" s="7">
        <v>0</v>
      </c>
      <c r="H62" s="7">
        <v>1</v>
      </c>
      <c r="I62" s="28" t="s">
        <v>1246</v>
      </c>
      <c r="J62" s="28">
        <f t="shared" si="8"/>
        <v>50</v>
      </c>
      <c r="K62" s="28">
        <v>0</v>
      </c>
      <c r="L62" s="28">
        <f t="shared" si="0"/>
        <v>0</v>
      </c>
      <c r="M62" s="28">
        <f t="shared" si="1"/>
        <v>0</v>
      </c>
      <c r="N62" s="28">
        <v>0</v>
      </c>
      <c r="O62" s="28">
        <f t="shared" si="2"/>
        <v>50</v>
      </c>
      <c r="P62" s="28">
        <v>0</v>
      </c>
      <c r="Q62" s="28">
        <f t="shared" si="3"/>
        <v>0</v>
      </c>
      <c r="R62" s="28">
        <v>0</v>
      </c>
      <c r="S62" s="28">
        <f t="shared" si="4"/>
        <v>0</v>
      </c>
      <c r="T62" s="28">
        <f t="shared" si="5"/>
        <v>0</v>
      </c>
      <c r="U62" s="28">
        <f t="shared" si="6"/>
        <v>50</v>
      </c>
    </row>
    <row r="63" spans="1:21">
      <c r="A63" s="12">
        <v>61</v>
      </c>
      <c r="B63" s="5">
        <v>810</v>
      </c>
      <c r="C63" s="6" t="s">
        <v>1031</v>
      </c>
      <c r="D63" s="7">
        <v>0</v>
      </c>
      <c r="E63" s="7">
        <v>14</v>
      </c>
      <c r="F63" s="7">
        <v>0</v>
      </c>
      <c r="G63" s="7">
        <v>1</v>
      </c>
      <c r="H63" s="7">
        <v>0</v>
      </c>
      <c r="I63" s="28" t="s">
        <v>1246</v>
      </c>
      <c r="J63" s="28">
        <f t="shared" si="8"/>
        <v>750</v>
      </c>
      <c r="K63" s="28">
        <v>0</v>
      </c>
      <c r="L63" s="28">
        <f t="shared" si="0"/>
        <v>0</v>
      </c>
      <c r="M63" s="28">
        <f t="shared" si="1"/>
        <v>0</v>
      </c>
      <c r="N63" s="28">
        <v>0</v>
      </c>
      <c r="O63" s="28">
        <f t="shared" si="2"/>
        <v>750</v>
      </c>
      <c r="P63" s="28">
        <v>25</v>
      </c>
      <c r="Q63" s="28">
        <f t="shared" si="3"/>
        <v>25</v>
      </c>
      <c r="R63" s="28">
        <v>0</v>
      </c>
      <c r="S63" s="28">
        <f t="shared" si="4"/>
        <v>25</v>
      </c>
      <c r="T63" s="28">
        <f t="shared" si="5"/>
        <v>25</v>
      </c>
      <c r="U63" s="28">
        <f t="shared" si="6"/>
        <v>725</v>
      </c>
    </row>
    <row r="64" spans="1:21">
      <c r="A64" s="12">
        <v>62</v>
      </c>
      <c r="B64" s="5">
        <v>812</v>
      </c>
      <c r="C64" s="6" t="s">
        <v>1035</v>
      </c>
      <c r="D64" s="7">
        <v>0</v>
      </c>
      <c r="E64" s="7">
        <v>138</v>
      </c>
      <c r="F64" s="7">
        <v>0</v>
      </c>
      <c r="G64" s="7">
        <v>5</v>
      </c>
      <c r="H64" s="7">
        <v>10</v>
      </c>
      <c r="I64" s="28" t="s">
        <v>1246</v>
      </c>
      <c r="J64" s="28">
        <f t="shared" si="8"/>
        <v>7650</v>
      </c>
      <c r="K64" s="28">
        <v>0</v>
      </c>
      <c r="L64" s="28">
        <f t="shared" si="0"/>
        <v>0</v>
      </c>
      <c r="M64" s="28">
        <f t="shared" si="1"/>
        <v>0</v>
      </c>
      <c r="N64" s="28">
        <v>0</v>
      </c>
      <c r="O64" s="28">
        <f t="shared" si="2"/>
        <v>7650</v>
      </c>
      <c r="P64" s="28">
        <v>150</v>
      </c>
      <c r="Q64" s="28">
        <f t="shared" si="3"/>
        <v>150</v>
      </c>
      <c r="R64" s="28">
        <v>0</v>
      </c>
      <c r="S64" s="28">
        <f t="shared" si="4"/>
        <v>150</v>
      </c>
      <c r="T64" s="28">
        <f t="shared" si="5"/>
        <v>150</v>
      </c>
      <c r="U64" s="28">
        <f t="shared" si="6"/>
        <v>7500</v>
      </c>
    </row>
    <row r="65" spans="1:21">
      <c r="A65" s="12">
        <v>63</v>
      </c>
      <c r="B65" s="5">
        <v>807</v>
      </c>
      <c r="C65" s="6" t="s">
        <v>1027</v>
      </c>
      <c r="D65" s="7">
        <v>0</v>
      </c>
      <c r="E65" s="7">
        <v>200</v>
      </c>
      <c r="F65" s="7">
        <v>0</v>
      </c>
      <c r="G65" s="7">
        <v>7</v>
      </c>
      <c r="H65" s="7">
        <v>9</v>
      </c>
      <c r="I65" s="28" t="s">
        <v>1246</v>
      </c>
      <c r="J65" s="28">
        <f t="shared" si="8"/>
        <v>10800</v>
      </c>
      <c r="K65" s="28">
        <v>0</v>
      </c>
      <c r="L65" s="28">
        <f t="shared" si="0"/>
        <v>0</v>
      </c>
      <c r="M65" s="28">
        <f t="shared" si="1"/>
        <v>0</v>
      </c>
      <c r="N65" s="28">
        <v>0</v>
      </c>
      <c r="O65" s="28">
        <f t="shared" si="2"/>
        <v>10800</v>
      </c>
      <c r="P65" s="28">
        <v>10225</v>
      </c>
      <c r="Q65" s="28">
        <f t="shared" si="3"/>
        <v>1080</v>
      </c>
      <c r="R65" s="28">
        <v>0</v>
      </c>
      <c r="S65" s="28">
        <f t="shared" si="4"/>
        <v>1080</v>
      </c>
      <c r="T65" s="28">
        <f t="shared" si="5"/>
        <v>1080</v>
      </c>
      <c r="U65" s="28">
        <f t="shared" si="6"/>
        <v>9720</v>
      </c>
    </row>
    <row r="66" spans="1:21">
      <c r="A66" s="12">
        <v>64</v>
      </c>
      <c r="B66" s="5">
        <v>806</v>
      </c>
      <c r="C66" s="6" t="s">
        <v>1025</v>
      </c>
      <c r="D66" s="7">
        <v>0</v>
      </c>
      <c r="E66" s="7">
        <v>96</v>
      </c>
      <c r="F66" s="7">
        <v>0</v>
      </c>
      <c r="G66" s="7">
        <v>3</v>
      </c>
      <c r="H66" s="7">
        <v>11</v>
      </c>
      <c r="I66" s="28" t="s">
        <v>1246</v>
      </c>
      <c r="J66" s="28">
        <f t="shared" si="8"/>
        <v>5500</v>
      </c>
      <c r="K66" s="28">
        <v>0</v>
      </c>
      <c r="L66" s="28">
        <f t="shared" si="0"/>
        <v>0</v>
      </c>
      <c r="M66" s="28">
        <f t="shared" si="1"/>
        <v>0</v>
      </c>
      <c r="N66" s="28">
        <v>0</v>
      </c>
      <c r="O66" s="28">
        <f t="shared" si="2"/>
        <v>5500</v>
      </c>
      <c r="P66" s="28">
        <v>25</v>
      </c>
      <c r="Q66" s="28">
        <f t="shared" si="3"/>
        <v>25</v>
      </c>
      <c r="R66" s="28">
        <v>0</v>
      </c>
      <c r="S66" s="28">
        <f t="shared" si="4"/>
        <v>25</v>
      </c>
      <c r="T66" s="28">
        <f t="shared" si="5"/>
        <v>25</v>
      </c>
      <c r="U66" s="28">
        <f t="shared" si="6"/>
        <v>5475</v>
      </c>
    </row>
    <row r="67" spans="1:21">
      <c r="A67" s="12">
        <v>65</v>
      </c>
      <c r="B67" s="5">
        <v>811</v>
      </c>
      <c r="C67" s="6" t="s">
        <v>1033</v>
      </c>
      <c r="D67" s="7">
        <v>0</v>
      </c>
      <c r="E67" s="7">
        <v>31</v>
      </c>
      <c r="F67" s="7">
        <v>0</v>
      </c>
      <c r="G67" s="7">
        <v>1</v>
      </c>
      <c r="H67" s="7">
        <v>0</v>
      </c>
      <c r="I67" s="28" t="s">
        <v>1246</v>
      </c>
      <c r="J67" s="28">
        <f t="shared" si="8"/>
        <v>1600</v>
      </c>
      <c r="K67" s="28">
        <v>0</v>
      </c>
      <c r="L67" s="28">
        <f t="shared" si="0"/>
        <v>0</v>
      </c>
      <c r="M67" s="28">
        <f t="shared" si="1"/>
        <v>0</v>
      </c>
      <c r="N67" s="28">
        <v>0</v>
      </c>
      <c r="O67" s="28">
        <f t="shared" si="2"/>
        <v>1600</v>
      </c>
      <c r="P67" s="28">
        <v>0</v>
      </c>
      <c r="Q67" s="28">
        <f t="shared" si="3"/>
        <v>0</v>
      </c>
      <c r="R67" s="28">
        <v>0</v>
      </c>
      <c r="S67" s="28">
        <f t="shared" si="4"/>
        <v>0</v>
      </c>
      <c r="T67" s="28">
        <f t="shared" si="5"/>
        <v>0</v>
      </c>
      <c r="U67" s="28">
        <f t="shared" si="6"/>
        <v>1600</v>
      </c>
    </row>
    <row r="68" spans="1:21">
      <c r="A68" s="12">
        <v>66</v>
      </c>
      <c r="B68" s="5">
        <v>805</v>
      </c>
      <c r="C68" s="6" t="s">
        <v>1023</v>
      </c>
      <c r="D68" s="7">
        <v>0</v>
      </c>
      <c r="E68" s="7">
        <v>229</v>
      </c>
      <c r="F68" s="7">
        <v>0</v>
      </c>
      <c r="G68" s="7">
        <v>3</v>
      </c>
      <c r="H68" s="7">
        <v>14</v>
      </c>
      <c r="I68" s="28" t="s">
        <v>1246</v>
      </c>
      <c r="J68" s="28">
        <f t="shared" si="8"/>
        <v>12300</v>
      </c>
      <c r="K68" s="28">
        <v>0</v>
      </c>
      <c r="L68" s="28">
        <f t="shared" ref="L68:L130" si="9">IF(K68&gt;0.1*J68,0.1*J68,K68)</f>
        <v>0</v>
      </c>
      <c r="M68" s="28">
        <f t="shared" ref="M68:M130" si="10">+K68-L68</f>
        <v>0</v>
      </c>
      <c r="N68" s="28">
        <v>0</v>
      </c>
      <c r="O68" s="28">
        <f t="shared" ref="O68:O130" si="11">+J68-L68+N68</f>
        <v>12300</v>
      </c>
      <c r="P68" s="28">
        <v>75</v>
      </c>
      <c r="Q68" s="28">
        <f t="shared" ref="Q68:Q130" si="12">+IF(P68&gt;0.1*J68,0.1*J68,P68)</f>
        <v>75</v>
      </c>
      <c r="R68" s="28">
        <v>0</v>
      </c>
      <c r="S68" s="28">
        <f t="shared" ref="S68:S130" si="13">+Q68+R68</f>
        <v>75</v>
      </c>
      <c r="T68" s="28">
        <f t="shared" ref="T68:T130" si="14">IF(S68&gt;J68,J68,S68)</f>
        <v>75</v>
      </c>
      <c r="U68" s="28">
        <f t="shared" ref="U68:U130" si="15">+O68-T68</f>
        <v>12225</v>
      </c>
    </row>
    <row r="69" spans="1:21">
      <c r="A69" s="12">
        <v>67</v>
      </c>
      <c r="B69" s="5">
        <v>618</v>
      </c>
      <c r="C69" s="6" t="s">
        <v>1199</v>
      </c>
      <c r="D69" s="7">
        <v>0</v>
      </c>
      <c r="E69" s="7">
        <v>0</v>
      </c>
      <c r="F69" s="7">
        <v>0</v>
      </c>
      <c r="G69" s="7">
        <v>0</v>
      </c>
      <c r="H69" s="7">
        <v>1</v>
      </c>
      <c r="I69" s="28" t="s">
        <v>1246</v>
      </c>
      <c r="J69" s="28">
        <f t="shared" si="8"/>
        <v>50</v>
      </c>
      <c r="K69" s="28">
        <v>0</v>
      </c>
      <c r="L69" s="28">
        <f t="shared" si="9"/>
        <v>0</v>
      </c>
      <c r="M69" s="28">
        <f t="shared" si="10"/>
        <v>0</v>
      </c>
      <c r="N69" s="28">
        <v>0</v>
      </c>
      <c r="O69" s="28">
        <f t="shared" si="11"/>
        <v>50</v>
      </c>
      <c r="P69" s="28">
        <v>0</v>
      </c>
      <c r="Q69" s="28">
        <f t="shared" si="12"/>
        <v>0</v>
      </c>
      <c r="R69" s="28">
        <v>0</v>
      </c>
      <c r="S69" s="28">
        <f t="shared" si="13"/>
        <v>0</v>
      </c>
      <c r="T69" s="28">
        <f t="shared" si="14"/>
        <v>0</v>
      </c>
      <c r="U69" s="28">
        <f t="shared" si="15"/>
        <v>50</v>
      </c>
    </row>
    <row r="70" spans="1:21">
      <c r="A70" s="12">
        <v>68</v>
      </c>
      <c r="B70" s="5">
        <v>815</v>
      </c>
      <c r="C70" s="6" t="s">
        <v>1039</v>
      </c>
      <c r="D70" s="7">
        <v>0</v>
      </c>
      <c r="E70" s="7">
        <v>3720</v>
      </c>
      <c r="F70" s="7">
        <v>0</v>
      </c>
      <c r="G70" s="7">
        <v>407</v>
      </c>
      <c r="H70" s="7">
        <v>878</v>
      </c>
      <c r="I70" s="28" t="s">
        <v>1246</v>
      </c>
      <c r="J70" s="28">
        <f t="shared" si="8"/>
        <v>250250</v>
      </c>
      <c r="K70" s="28">
        <v>0</v>
      </c>
      <c r="L70" s="28">
        <f t="shared" si="9"/>
        <v>0</v>
      </c>
      <c r="M70" s="28">
        <f t="shared" si="10"/>
        <v>0</v>
      </c>
      <c r="N70" s="28">
        <v>0</v>
      </c>
      <c r="O70" s="28">
        <f t="shared" si="11"/>
        <v>250250</v>
      </c>
      <c r="P70" s="28">
        <v>832450</v>
      </c>
      <c r="Q70" s="28">
        <f t="shared" si="12"/>
        <v>25025</v>
      </c>
      <c r="R70" s="28">
        <v>0</v>
      </c>
      <c r="S70" s="28">
        <f t="shared" si="13"/>
        <v>25025</v>
      </c>
      <c r="T70" s="28">
        <f t="shared" si="14"/>
        <v>25025</v>
      </c>
      <c r="U70" s="28">
        <f t="shared" si="15"/>
        <v>225225</v>
      </c>
    </row>
    <row r="71" spans="1:21">
      <c r="A71" s="12">
        <v>69</v>
      </c>
      <c r="B71" s="5">
        <v>513</v>
      </c>
      <c r="C71" s="6" t="s">
        <v>844</v>
      </c>
      <c r="D71" s="7">
        <v>0</v>
      </c>
      <c r="E71" s="7">
        <v>92</v>
      </c>
      <c r="F71" s="7">
        <v>0</v>
      </c>
      <c r="G71" s="7">
        <v>16</v>
      </c>
      <c r="H71" s="7">
        <v>55</v>
      </c>
      <c r="I71" s="28" t="s">
        <v>1246</v>
      </c>
      <c r="J71" s="28">
        <f t="shared" si="8"/>
        <v>8150</v>
      </c>
      <c r="K71" s="28">
        <v>0</v>
      </c>
      <c r="L71" s="28">
        <f t="shared" si="9"/>
        <v>0</v>
      </c>
      <c r="M71" s="28">
        <f t="shared" si="10"/>
        <v>0</v>
      </c>
      <c r="N71" s="28">
        <v>0</v>
      </c>
      <c r="O71" s="28">
        <f t="shared" si="11"/>
        <v>8150</v>
      </c>
      <c r="P71" s="28">
        <v>20850</v>
      </c>
      <c r="Q71" s="28">
        <f t="shared" si="12"/>
        <v>815</v>
      </c>
      <c r="R71" s="28">
        <v>0</v>
      </c>
      <c r="S71" s="28">
        <f t="shared" si="13"/>
        <v>815</v>
      </c>
      <c r="T71" s="28">
        <f t="shared" si="14"/>
        <v>815</v>
      </c>
      <c r="U71" s="28">
        <f t="shared" si="15"/>
        <v>7335</v>
      </c>
    </row>
    <row r="72" spans="1:21">
      <c r="A72" s="12">
        <v>70</v>
      </c>
      <c r="B72" s="5">
        <v>858</v>
      </c>
      <c r="C72" s="6" t="s">
        <v>1070</v>
      </c>
      <c r="D72" s="7">
        <v>0</v>
      </c>
      <c r="E72" s="7">
        <v>8</v>
      </c>
      <c r="F72" s="7">
        <v>0</v>
      </c>
      <c r="G72" s="7">
        <v>0</v>
      </c>
      <c r="H72" s="7">
        <v>0</v>
      </c>
      <c r="I72" s="28" t="s">
        <v>1246</v>
      </c>
      <c r="J72" s="28">
        <f t="shared" si="8"/>
        <v>400</v>
      </c>
      <c r="K72" s="28">
        <v>0</v>
      </c>
      <c r="L72" s="28">
        <f t="shared" si="9"/>
        <v>0</v>
      </c>
      <c r="M72" s="28">
        <f t="shared" si="10"/>
        <v>0</v>
      </c>
      <c r="N72" s="28">
        <v>0</v>
      </c>
      <c r="O72" s="28">
        <f t="shared" si="11"/>
        <v>400</v>
      </c>
      <c r="P72" s="28">
        <v>0</v>
      </c>
      <c r="Q72" s="28">
        <f t="shared" si="12"/>
        <v>0</v>
      </c>
      <c r="R72" s="28">
        <v>0</v>
      </c>
      <c r="S72" s="28">
        <f t="shared" si="13"/>
        <v>0</v>
      </c>
      <c r="T72" s="28">
        <f t="shared" si="14"/>
        <v>0</v>
      </c>
      <c r="U72" s="28">
        <f t="shared" si="15"/>
        <v>400</v>
      </c>
    </row>
    <row r="73" spans="1:21">
      <c r="A73" s="12">
        <v>71</v>
      </c>
      <c r="B73" s="5">
        <v>108</v>
      </c>
      <c r="C73" s="6" t="s">
        <v>655</v>
      </c>
      <c r="D73" s="7">
        <v>0</v>
      </c>
      <c r="E73" s="7">
        <v>68865</v>
      </c>
      <c r="F73" s="7">
        <v>10496</v>
      </c>
      <c r="G73" s="7">
        <v>1508</v>
      </c>
      <c r="H73" s="7">
        <v>10913</v>
      </c>
      <c r="I73" s="28" t="s">
        <v>1246</v>
      </c>
      <c r="J73" s="28">
        <f t="shared" si="8"/>
        <v>4064300</v>
      </c>
      <c r="K73" s="28">
        <v>0</v>
      </c>
      <c r="L73" s="28">
        <f t="shared" si="9"/>
        <v>0</v>
      </c>
      <c r="M73" s="28">
        <f t="shared" si="10"/>
        <v>0</v>
      </c>
      <c r="N73" s="28">
        <v>0</v>
      </c>
      <c r="O73" s="28">
        <f t="shared" si="11"/>
        <v>4064300</v>
      </c>
      <c r="P73" s="28">
        <v>1022300</v>
      </c>
      <c r="Q73" s="28">
        <f t="shared" si="12"/>
        <v>406430</v>
      </c>
      <c r="R73" s="28">
        <v>50000</v>
      </c>
      <c r="S73" s="28">
        <f t="shared" si="13"/>
        <v>456430</v>
      </c>
      <c r="T73" s="28">
        <f t="shared" si="14"/>
        <v>456430</v>
      </c>
      <c r="U73" s="28">
        <f t="shared" si="15"/>
        <v>3607870</v>
      </c>
    </row>
    <row r="74" spans="1:21">
      <c r="A74" s="12">
        <v>72</v>
      </c>
      <c r="B74" s="5">
        <v>171</v>
      </c>
      <c r="C74" s="6" t="s">
        <v>778</v>
      </c>
      <c r="D74" s="7">
        <v>0</v>
      </c>
      <c r="E74" s="7">
        <v>36</v>
      </c>
      <c r="F74" s="7">
        <v>0</v>
      </c>
      <c r="G74" s="7">
        <v>1</v>
      </c>
      <c r="H74" s="7">
        <v>9</v>
      </c>
      <c r="I74" s="28" t="s">
        <v>1246</v>
      </c>
      <c r="J74" s="28">
        <f t="shared" si="8"/>
        <v>2300</v>
      </c>
      <c r="K74" s="28">
        <v>0</v>
      </c>
      <c r="L74" s="28">
        <f t="shared" si="9"/>
        <v>0</v>
      </c>
      <c r="M74" s="28">
        <f t="shared" si="10"/>
        <v>0</v>
      </c>
      <c r="N74" s="28">
        <v>0</v>
      </c>
      <c r="O74" s="28">
        <f t="shared" si="11"/>
        <v>2300</v>
      </c>
      <c r="P74" s="28">
        <v>250</v>
      </c>
      <c r="Q74" s="28">
        <f t="shared" si="12"/>
        <v>230</v>
      </c>
      <c r="R74" s="28">
        <v>0</v>
      </c>
      <c r="S74" s="28">
        <f t="shared" si="13"/>
        <v>230</v>
      </c>
      <c r="T74" s="28">
        <f t="shared" si="14"/>
        <v>230</v>
      </c>
      <c r="U74" s="28">
        <f t="shared" si="15"/>
        <v>2070</v>
      </c>
    </row>
    <row r="75" spans="1:21">
      <c r="A75" s="12">
        <v>73</v>
      </c>
      <c r="B75" s="5">
        <v>867</v>
      </c>
      <c r="C75" s="6" t="s">
        <v>1072</v>
      </c>
      <c r="D75" s="7">
        <v>0</v>
      </c>
      <c r="E75" s="7">
        <v>40</v>
      </c>
      <c r="F75" s="7">
        <v>0</v>
      </c>
      <c r="G75" s="7">
        <v>141</v>
      </c>
      <c r="H75" s="7">
        <v>78</v>
      </c>
      <c r="I75" s="28" t="s">
        <v>1214</v>
      </c>
      <c r="J75" s="28">
        <f>(50*D75)+(100*E75-50*F75)+100*(G75+H75)</f>
        <v>25900</v>
      </c>
      <c r="K75" s="28">
        <v>0</v>
      </c>
      <c r="L75" s="28">
        <f t="shared" si="9"/>
        <v>0</v>
      </c>
      <c r="M75" s="28">
        <f t="shared" si="10"/>
        <v>0</v>
      </c>
      <c r="N75" s="28">
        <v>0</v>
      </c>
      <c r="O75" s="28">
        <f t="shared" si="11"/>
        <v>25900</v>
      </c>
      <c r="P75" s="28">
        <v>11375</v>
      </c>
      <c r="Q75" s="28">
        <f t="shared" si="12"/>
        <v>2590</v>
      </c>
      <c r="R75" s="28">
        <v>0</v>
      </c>
      <c r="S75" s="28">
        <f t="shared" si="13"/>
        <v>2590</v>
      </c>
      <c r="T75" s="28">
        <f t="shared" si="14"/>
        <v>2590</v>
      </c>
      <c r="U75" s="28">
        <f t="shared" si="15"/>
        <v>23310</v>
      </c>
    </row>
    <row r="76" spans="1:21">
      <c r="A76" s="12">
        <v>74</v>
      </c>
      <c r="B76" s="5">
        <v>163</v>
      </c>
      <c r="C76" s="6" t="s">
        <v>766</v>
      </c>
      <c r="D76" s="7">
        <v>0</v>
      </c>
      <c r="E76" s="7">
        <v>37</v>
      </c>
      <c r="F76" s="7">
        <v>0</v>
      </c>
      <c r="G76" s="7">
        <v>1</v>
      </c>
      <c r="H76" s="7">
        <v>1</v>
      </c>
      <c r="I76" s="28" t="s">
        <v>1214</v>
      </c>
      <c r="J76" s="28">
        <f>(50*D76)+(100*E76-50*F76)+100*(G76+H76)</f>
        <v>3900</v>
      </c>
      <c r="K76" s="28">
        <v>0</v>
      </c>
      <c r="L76" s="28">
        <f t="shared" si="9"/>
        <v>0</v>
      </c>
      <c r="M76" s="28">
        <f t="shared" si="10"/>
        <v>0</v>
      </c>
      <c r="N76" s="28">
        <v>0</v>
      </c>
      <c r="O76" s="28">
        <f t="shared" si="11"/>
        <v>3900</v>
      </c>
      <c r="P76" s="28">
        <v>325</v>
      </c>
      <c r="Q76" s="28">
        <f t="shared" si="12"/>
        <v>325</v>
      </c>
      <c r="R76" s="28">
        <v>0</v>
      </c>
      <c r="S76" s="28">
        <f t="shared" si="13"/>
        <v>325</v>
      </c>
      <c r="T76" s="28">
        <f t="shared" si="14"/>
        <v>325</v>
      </c>
      <c r="U76" s="28">
        <f t="shared" si="15"/>
        <v>3575</v>
      </c>
    </row>
    <row r="77" spans="1:21">
      <c r="A77" s="12">
        <v>75</v>
      </c>
      <c r="B77" s="5">
        <v>152</v>
      </c>
      <c r="C77" s="6" t="s">
        <v>743</v>
      </c>
      <c r="D77" s="7">
        <v>0</v>
      </c>
      <c r="E77" s="7">
        <v>20</v>
      </c>
      <c r="F77" s="7">
        <v>0</v>
      </c>
      <c r="G77" s="7">
        <v>0</v>
      </c>
      <c r="H77" s="7">
        <v>2</v>
      </c>
      <c r="I77" s="28" t="s">
        <v>1214</v>
      </c>
      <c r="J77" s="28">
        <f>(50*D77)+(100*E77-50*F77)+100*(G77+H77)</f>
        <v>2200</v>
      </c>
      <c r="K77" s="28">
        <v>0</v>
      </c>
      <c r="L77" s="28">
        <f t="shared" si="9"/>
        <v>0</v>
      </c>
      <c r="M77" s="28">
        <f t="shared" si="10"/>
        <v>0</v>
      </c>
      <c r="N77" s="28">
        <v>0</v>
      </c>
      <c r="O77" s="28">
        <f t="shared" si="11"/>
        <v>2200</v>
      </c>
      <c r="P77" s="28">
        <v>225</v>
      </c>
      <c r="Q77" s="28">
        <f t="shared" si="12"/>
        <v>220</v>
      </c>
      <c r="R77" s="28">
        <v>0</v>
      </c>
      <c r="S77" s="28">
        <f t="shared" si="13"/>
        <v>220</v>
      </c>
      <c r="T77" s="28">
        <f t="shared" si="14"/>
        <v>220</v>
      </c>
      <c r="U77" s="28">
        <f t="shared" si="15"/>
        <v>1980</v>
      </c>
    </row>
    <row r="78" spans="1:21">
      <c r="A78" s="12">
        <v>76</v>
      </c>
      <c r="B78" s="5">
        <v>145</v>
      </c>
      <c r="C78" s="6" t="s">
        <v>729</v>
      </c>
      <c r="D78" s="7">
        <v>0</v>
      </c>
      <c r="E78" s="7">
        <v>8</v>
      </c>
      <c r="F78" s="7">
        <v>0</v>
      </c>
      <c r="G78" s="7">
        <v>0</v>
      </c>
      <c r="H78" s="7">
        <v>5</v>
      </c>
      <c r="I78" s="28" t="s">
        <v>1214</v>
      </c>
      <c r="J78" s="28">
        <f>(50*D78)+(100*E78-50*F78)+100*(G78+H78)</f>
        <v>1300</v>
      </c>
      <c r="K78" s="28">
        <v>0</v>
      </c>
      <c r="L78" s="28">
        <f t="shared" si="9"/>
        <v>0</v>
      </c>
      <c r="M78" s="28">
        <f t="shared" si="10"/>
        <v>0</v>
      </c>
      <c r="N78" s="28">
        <v>0</v>
      </c>
      <c r="O78" s="28">
        <f t="shared" si="11"/>
        <v>1300</v>
      </c>
      <c r="P78" s="28">
        <v>0</v>
      </c>
      <c r="Q78" s="28">
        <f t="shared" si="12"/>
        <v>0</v>
      </c>
      <c r="R78" s="28">
        <v>0</v>
      </c>
      <c r="S78" s="28">
        <f t="shared" si="13"/>
        <v>0</v>
      </c>
      <c r="T78" s="28">
        <f t="shared" si="14"/>
        <v>0</v>
      </c>
      <c r="U78" s="28">
        <f t="shared" si="15"/>
        <v>1300</v>
      </c>
    </row>
    <row r="79" spans="1:21">
      <c r="A79" s="12">
        <v>77</v>
      </c>
      <c r="B79" s="5">
        <v>645</v>
      </c>
      <c r="C79" s="6" t="s">
        <v>882</v>
      </c>
      <c r="D79" s="7">
        <v>0</v>
      </c>
      <c r="E79" s="7">
        <v>78</v>
      </c>
      <c r="F79" s="7">
        <v>0</v>
      </c>
      <c r="G79" s="7">
        <v>5</v>
      </c>
      <c r="H79" s="7">
        <v>61</v>
      </c>
      <c r="I79" s="28" t="s">
        <v>1214</v>
      </c>
      <c r="J79" s="28">
        <f>(50*D79)+(100*E79-50*F79)+100*(G79+H79)</f>
        <v>14400</v>
      </c>
      <c r="K79" s="28">
        <v>0</v>
      </c>
      <c r="L79" s="28">
        <f t="shared" si="9"/>
        <v>0</v>
      </c>
      <c r="M79" s="28">
        <f t="shared" si="10"/>
        <v>0</v>
      </c>
      <c r="N79" s="28">
        <v>0</v>
      </c>
      <c r="O79" s="28">
        <f t="shared" si="11"/>
        <v>14400</v>
      </c>
      <c r="P79" s="28">
        <v>100</v>
      </c>
      <c r="Q79" s="28">
        <f t="shared" si="12"/>
        <v>100</v>
      </c>
      <c r="R79" s="28">
        <v>0</v>
      </c>
      <c r="S79" s="28">
        <f t="shared" si="13"/>
        <v>100</v>
      </c>
      <c r="T79" s="28">
        <f t="shared" si="14"/>
        <v>100</v>
      </c>
      <c r="U79" s="28">
        <f t="shared" si="15"/>
        <v>14300</v>
      </c>
    </row>
    <row r="80" spans="1:21">
      <c r="A80" s="12">
        <v>78</v>
      </c>
      <c r="B80" s="5">
        <v>952</v>
      </c>
      <c r="C80" s="6" t="s">
        <v>1079</v>
      </c>
      <c r="D80" s="7">
        <v>0</v>
      </c>
      <c r="E80" s="7">
        <v>5964</v>
      </c>
      <c r="F80" s="7">
        <v>5964</v>
      </c>
      <c r="G80" s="7">
        <v>0</v>
      </c>
      <c r="H80" s="7">
        <v>0</v>
      </c>
      <c r="I80" s="28" t="s">
        <v>1246</v>
      </c>
      <c r="J80" s="28">
        <f t="shared" ref="J80:J88" si="16">50*(D80+E80+G80+H80)</f>
        <v>298200</v>
      </c>
      <c r="K80" s="28">
        <v>0</v>
      </c>
      <c r="L80" s="28">
        <f t="shared" si="9"/>
        <v>0</v>
      </c>
      <c r="M80" s="28">
        <f t="shared" si="10"/>
        <v>0</v>
      </c>
      <c r="N80" s="28">
        <v>0</v>
      </c>
      <c r="O80" s="28">
        <f t="shared" si="11"/>
        <v>298200</v>
      </c>
      <c r="P80" s="28">
        <v>44175</v>
      </c>
      <c r="Q80" s="28">
        <f t="shared" si="12"/>
        <v>29820</v>
      </c>
      <c r="R80" s="28">
        <v>0</v>
      </c>
      <c r="S80" s="28">
        <f t="shared" si="13"/>
        <v>29820</v>
      </c>
      <c r="T80" s="28">
        <f t="shared" si="14"/>
        <v>29820</v>
      </c>
      <c r="U80" s="28">
        <f t="shared" si="15"/>
        <v>268380</v>
      </c>
    </row>
    <row r="81" spans="1:21">
      <c r="A81" s="12">
        <v>79</v>
      </c>
      <c r="B81" s="5">
        <v>955</v>
      </c>
      <c r="C81" s="6" t="s">
        <v>1097</v>
      </c>
      <c r="D81" s="7">
        <v>0</v>
      </c>
      <c r="E81" s="7">
        <v>8</v>
      </c>
      <c r="F81" s="7">
        <v>7</v>
      </c>
      <c r="G81" s="7">
        <v>0</v>
      </c>
      <c r="H81" s="7">
        <v>0</v>
      </c>
      <c r="I81" s="28" t="s">
        <v>1246</v>
      </c>
      <c r="J81" s="28">
        <f t="shared" si="16"/>
        <v>400</v>
      </c>
      <c r="K81" s="28">
        <v>0</v>
      </c>
      <c r="L81" s="28">
        <f t="shared" si="9"/>
        <v>0</v>
      </c>
      <c r="M81" s="28">
        <f t="shared" si="10"/>
        <v>0</v>
      </c>
      <c r="N81" s="28">
        <v>0</v>
      </c>
      <c r="O81" s="28">
        <f t="shared" si="11"/>
        <v>400</v>
      </c>
      <c r="P81" s="28">
        <v>0</v>
      </c>
      <c r="Q81" s="28">
        <f t="shared" si="12"/>
        <v>0</v>
      </c>
      <c r="R81" s="28">
        <v>0</v>
      </c>
      <c r="S81" s="28">
        <f t="shared" si="13"/>
        <v>0</v>
      </c>
      <c r="T81" s="28">
        <f t="shared" si="14"/>
        <v>0</v>
      </c>
      <c r="U81" s="28">
        <f t="shared" si="15"/>
        <v>400</v>
      </c>
    </row>
    <row r="82" spans="1:21">
      <c r="A82" s="12">
        <v>80</v>
      </c>
      <c r="B82" s="5">
        <v>519</v>
      </c>
      <c r="C82" s="6" t="s">
        <v>850</v>
      </c>
      <c r="D82" s="7">
        <v>0</v>
      </c>
      <c r="E82" s="7">
        <v>242</v>
      </c>
      <c r="F82" s="7">
        <v>0</v>
      </c>
      <c r="G82" s="7">
        <v>0</v>
      </c>
      <c r="H82" s="7">
        <v>1</v>
      </c>
      <c r="I82" s="28" t="s">
        <v>1246</v>
      </c>
      <c r="J82" s="28">
        <f t="shared" si="16"/>
        <v>12150</v>
      </c>
      <c r="K82" s="28">
        <v>0</v>
      </c>
      <c r="L82" s="28">
        <f t="shared" si="9"/>
        <v>0</v>
      </c>
      <c r="M82" s="28">
        <f t="shared" si="10"/>
        <v>0</v>
      </c>
      <c r="N82" s="28">
        <v>0</v>
      </c>
      <c r="O82" s="28">
        <f t="shared" si="11"/>
        <v>12150</v>
      </c>
      <c r="P82" s="28">
        <v>350</v>
      </c>
      <c r="Q82" s="28">
        <f t="shared" si="12"/>
        <v>350</v>
      </c>
      <c r="R82" s="28">
        <v>0</v>
      </c>
      <c r="S82" s="28">
        <f t="shared" si="13"/>
        <v>350</v>
      </c>
      <c r="T82" s="28">
        <f t="shared" si="14"/>
        <v>350</v>
      </c>
      <c r="U82" s="28">
        <f t="shared" si="15"/>
        <v>11800</v>
      </c>
    </row>
    <row r="83" spans="1:21">
      <c r="A83" s="12">
        <v>81</v>
      </c>
      <c r="B83" s="5">
        <v>957</v>
      </c>
      <c r="C83" s="6" t="s">
        <v>1099</v>
      </c>
      <c r="D83" s="7">
        <v>0</v>
      </c>
      <c r="E83" s="7">
        <v>11821</v>
      </c>
      <c r="F83" s="7">
        <v>11821</v>
      </c>
      <c r="G83" s="7">
        <v>0</v>
      </c>
      <c r="H83" s="7">
        <v>0</v>
      </c>
      <c r="I83" s="28" t="s">
        <v>1246</v>
      </c>
      <c r="J83" s="28">
        <f t="shared" si="16"/>
        <v>591050</v>
      </c>
      <c r="K83" s="28">
        <v>0</v>
      </c>
      <c r="L83" s="28">
        <f t="shared" si="9"/>
        <v>0</v>
      </c>
      <c r="M83" s="28">
        <f t="shared" si="10"/>
        <v>0</v>
      </c>
      <c r="N83" s="28">
        <v>0</v>
      </c>
      <c r="O83" s="28">
        <f t="shared" si="11"/>
        <v>591050</v>
      </c>
      <c r="P83" s="28">
        <v>82650</v>
      </c>
      <c r="Q83" s="28">
        <f t="shared" si="12"/>
        <v>59105</v>
      </c>
      <c r="R83" s="28">
        <v>0</v>
      </c>
      <c r="S83" s="28">
        <f t="shared" si="13"/>
        <v>59105</v>
      </c>
      <c r="T83" s="28">
        <f t="shared" si="14"/>
        <v>59105</v>
      </c>
      <c r="U83" s="28">
        <f t="shared" si="15"/>
        <v>531945</v>
      </c>
    </row>
    <row r="84" spans="1:21">
      <c r="A84" s="12">
        <v>82</v>
      </c>
      <c r="B84" s="5">
        <v>843</v>
      </c>
      <c r="C84" s="6" t="s">
        <v>1059</v>
      </c>
      <c r="D84" s="7">
        <v>0</v>
      </c>
      <c r="E84" s="7">
        <v>660</v>
      </c>
      <c r="F84" s="7">
        <v>0</v>
      </c>
      <c r="G84" s="7">
        <v>24</v>
      </c>
      <c r="H84" s="7">
        <v>87</v>
      </c>
      <c r="I84" s="28" t="s">
        <v>1246</v>
      </c>
      <c r="J84" s="28">
        <f t="shared" si="16"/>
        <v>38550</v>
      </c>
      <c r="K84" s="28">
        <v>0</v>
      </c>
      <c r="L84" s="28">
        <f t="shared" si="9"/>
        <v>0</v>
      </c>
      <c r="M84" s="28">
        <f t="shared" si="10"/>
        <v>0</v>
      </c>
      <c r="N84" s="28">
        <v>0</v>
      </c>
      <c r="O84" s="28">
        <f t="shared" si="11"/>
        <v>38550</v>
      </c>
      <c r="P84" s="28">
        <v>68325</v>
      </c>
      <c r="Q84" s="28">
        <f t="shared" si="12"/>
        <v>3855</v>
      </c>
      <c r="R84" s="28">
        <v>0</v>
      </c>
      <c r="S84" s="28">
        <f t="shared" si="13"/>
        <v>3855</v>
      </c>
      <c r="T84" s="28">
        <f t="shared" si="14"/>
        <v>3855</v>
      </c>
      <c r="U84" s="28">
        <f t="shared" si="15"/>
        <v>34695</v>
      </c>
    </row>
    <row r="85" spans="1:21">
      <c r="A85" s="12">
        <v>83</v>
      </c>
      <c r="B85" s="5">
        <v>826</v>
      </c>
      <c r="C85" s="6" t="s">
        <v>1050</v>
      </c>
      <c r="D85" s="7">
        <v>0</v>
      </c>
      <c r="E85" s="7">
        <v>23</v>
      </c>
      <c r="F85" s="7">
        <v>0</v>
      </c>
      <c r="G85" s="7">
        <v>0</v>
      </c>
      <c r="H85" s="7">
        <v>1</v>
      </c>
      <c r="I85" s="28" t="s">
        <v>1246</v>
      </c>
      <c r="J85" s="28">
        <f t="shared" si="16"/>
        <v>1200</v>
      </c>
      <c r="K85" s="28">
        <v>0</v>
      </c>
      <c r="L85" s="28">
        <f t="shared" si="9"/>
        <v>0</v>
      </c>
      <c r="M85" s="28">
        <f t="shared" si="10"/>
        <v>0</v>
      </c>
      <c r="N85" s="28">
        <v>0</v>
      </c>
      <c r="O85" s="28">
        <f t="shared" si="11"/>
        <v>1200</v>
      </c>
      <c r="P85" s="28">
        <v>0</v>
      </c>
      <c r="Q85" s="28">
        <f t="shared" si="12"/>
        <v>0</v>
      </c>
      <c r="R85" s="28">
        <v>0</v>
      </c>
      <c r="S85" s="28">
        <f t="shared" si="13"/>
        <v>0</v>
      </c>
      <c r="T85" s="28">
        <f t="shared" si="14"/>
        <v>0</v>
      </c>
      <c r="U85" s="28">
        <f t="shared" si="15"/>
        <v>1200</v>
      </c>
    </row>
    <row r="86" spans="1:21">
      <c r="A86" s="12">
        <v>84</v>
      </c>
      <c r="B86" s="5">
        <v>844</v>
      </c>
      <c r="C86" s="6" t="s">
        <v>1060</v>
      </c>
      <c r="D86" s="7">
        <v>0</v>
      </c>
      <c r="E86" s="7">
        <v>43</v>
      </c>
      <c r="F86" s="7">
        <v>5</v>
      </c>
      <c r="G86" s="7">
        <v>0</v>
      </c>
      <c r="H86" s="7">
        <v>1</v>
      </c>
      <c r="I86" s="28" t="s">
        <v>1246</v>
      </c>
      <c r="J86" s="28">
        <f t="shared" si="16"/>
        <v>2200</v>
      </c>
      <c r="K86" s="28">
        <v>0</v>
      </c>
      <c r="L86" s="28">
        <f t="shared" si="9"/>
        <v>0</v>
      </c>
      <c r="M86" s="28">
        <f t="shared" si="10"/>
        <v>0</v>
      </c>
      <c r="N86" s="28">
        <v>0</v>
      </c>
      <c r="O86" s="28">
        <f t="shared" si="11"/>
        <v>2200</v>
      </c>
      <c r="P86" s="28">
        <v>450</v>
      </c>
      <c r="Q86" s="28">
        <f t="shared" si="12"/>
        <v>220</v>
      </c>
      <c r="R86" s="28">
        <v>0</v>
      </c>
      <c r="S86" s="28">
        <f t="shared" si="13"/>
        <v>220</v>
      </c>
      <c r="T86" s="28">
        <f t="shared" si="14"/>
        <v>220</v>
      </c>
      <c r="U86" s="28">
        <f t="shared" si="15"/>
        <v>1980</v>
      </c>
    </row>
    <row r="87" spans="1:21">
      <c r="A87" s="12">
        <v>85</v>
      </c>
      <c r="B87" s="5">
        <v>217</v>
      </c>
      <c r="C87" s="6" t="s">
        <v>829</v>
      </c>
      <c r="D87" s="7">
        <v>0</v>
      </c>
      <c r="E87" s="7">
        <v>44</v>
      </c>
      <c r="F87" s="7">
        <v>0</v>
      </c>
      <c r="G87" s="7">
        <v>4</v>
      </c>
      <c r="H87" s="7">
        <v>25</v>
      </c>
      <c r="I87" s="28" t="s">
        <v>1246</v>
      </c>
      <c r="J87" s="28">
        <f t="shared" si="16"/>
        <v>3650</v>
      </c>
      <c r="K87" s="28">
        <v>0</v>
      </c>
      <c r="L87" s="28">
        <f t="shared" si="9"/>
        <v>0</v>
      </c>
      <c r="M87" s="28">
        <f t="shared" si="10"/>
        <v>0</v>
      </c>
      <c r="N87" s="28">
        <v>0</v>
      </c>
      <c r="O87" s="28">
        <f t="shared" si="11"/>
        <v>3650</v>
      </c>
      <c r="P87" s="28">
        <v>125</v>
      </c>
      <c r="Q87" s="28">
        <f t="shared" si="12"/>
        <v>125</v>
      </c>
      <c r="R87" s="28">
        <v>0</v>
      </c>
      <c r="S87" s="28">
        <f t="shared" si="13"/>
        <v>125</v>
      </c>
      <c r="T87" s="28">
        <f t="shared" si="14"/>
        <v>125</v>
      </c>
      <c r="U87" s="28">
        <f t="shared" si="15"/>
        <v>3525</v>
      </c>
    </row>
    <row r="88" spans="1:21">
      <c r="A88" s="12">
        <v>86</v>
      </c>
      <c r="B88" s="5">
        <v>167</v>
      </c>
      <c r="C88" s="6" t="s">
        <v>774</v>
      </c>
      <c r="D88" s="7">
        <v>0</v>
      </c>
      <c r="E88" s="7">
        <v>966</v>
      </c>
      <c r="F88" s="7">
        <v>0</v>
      </c>
      <c r="G88" s="7">
        <v>1</v>
      </c>
      <c r="H88" s="7">
        <v>3</v>
      </c>
      <c r="I88" s="28" t="s">
        <v>1246</v>
      </c>
      <c r="J88" s="28">
        <f t="shared" si="16"/>
        <v>48500</v>
      </c>
      <c r="K88" s="28">
        <v>0</v>
      </c>
      <c r="L88" s="28">
        <f t="shared" si="9"/>
        <v>0</v>
      </c>
      <c r="M88" s="28">
        <f t="shared" si="10"/>
        <v>0</v>
      </c>
      <c r="N88" s="28">
        <v>0</v>
      </c>
      <c r="O88" s="28">
        <f t="shared" si="11"/>
        <v>48500</v>
      </c>
      <c r="P88" s="28">
        <v>725</v>
      </c>
      <c r="Q88" s="28">
        <f t="shared" si="12"/>
        <v>725</v>
      </c>
      <c r="R88" s="28">
        <v>50000</v>
      </c>
      <c r="S88" s="28">
        <f t="shared" si="13"/>
        <v>50725</v>
      </c>
      <c r="T88" s="28">
        <f t="shared" si="14"/>
        <v>48500</v>
      </c>
      <c r="U88" s="28">
        <f t="shared" si="15"/>
        <v>0</v>
      </c>
    </row>
    <row r="89" spans="1:21">
      <c r="A89" s="12">
        <v>87</v>
      </c>
      <c r="B89" s="5">
        <v>841</v>
      </c>
      <c r="C89" s="6" t="s">
        <v>1057</v>
      </c>
      <c r="D89" s="7">
        <v>0</v>
      </c>
      <c r="E89" s="7">
        <v>1314</v>
      </c>
      <c r="F89" s="7">
        <v>0</v>
      </c>
      <c r="G89" s="7">
        <v>216</v>
      </c>
      <c r="H89" s="7">
        <v>523</v>
      </c>
      <c r="I89" s="28" t="s">
        <v>1214</v>
      </c>
      <c r="J89" s="28">
        <f>(50*D89)+(100*E89-50*F89)+100*(G89+H89)</f>
        <v>205300</v>
      </c>
      <c r="K89" s="28">
        <v>0</v>
      </c>
      <c r="L89" s="28">
        <f t="shared" si="9"/>
        <v>0</v>
      </c>
      <c r="M89" s="28">
        <f t="shared" si="10"/>
        <v>0</v>
      </c>
      <c r="N89" s="28">
        <v>0</v>
      </c>
      <c r="O89" s="28">
        <f t="shared" si="11"/>
        <v>205300</v>
      </c>
      <c r="P89" s="28">
        <v>78200</v>
      </c>
      <c r="Q89" s="28">
        <f t="shared" si="12"/>
        <v>20530</v>
      </c>
      <c r="R89" s="28">
        <v>0</v>
      </c>
      <c r="S89" s="28">
        <f t="shared" si="13"/>
        <v>20530</v>
      </c>
      <c r="T89" s="28">
        <f t="shared" si="14"/>
        <v>20530</v>
      </c>
      <c r="U89" s="28">
        <f t="shared" si="15"/>
        <v>184770</v>
      </c>
    </row>
    <row r="90" spans="1:21">
      <c r="A90" s="12">
        <v>88</v>
      </c>
      <c r="B90" s="5">
        <v>986</v>
      </c>
      <c r="C90" s="6" t="s">
        <v>1119</v>
      </c>
      <c r="D90" s="7">
        <v>0</v>
      </c>
      <c r="E90" s="7">
        <v>4851</v>
      </c>
      <c r="F90" s="7">
        <v>0</v>
      </c>
      <c r="G90" s="7">
        <v>973</v>
      </c>
      <c r="H90" s="7">
        <v>2184</v>
      </c>
      <c r="I90" s="28" t="s">
        <v>1246</v>
      </c>
      <c r="J90" s="28">
        <f>50*(D90+E90+G90+H90)</f>
        <v>400400</v>
      </c>
      <c r="K90" s="28">
        <v>0</v>
      </c>
      <c r="L90" s="28">
        <f t="shared" si="9"/>
        <v>0</v>
      </c>
      <c r="M90" s="28">
        <f t="shared" si="10"/>
        <v>0</v>
      </c>
      <c r="N90" s="28">
        <v>0</v>
      </c>
      <c r="O90" s="28">
        <f t="shared" si="11"/>
        <v>400400</v>
      </c>
      <c r="P90" s="28">
        <v>319950</v>
      </c>
      <c r="Q90" s="28">
        <f t="shared" si="12"/>
        <v>40040</v>
      </c>
      <c r="R90" s="28">
        <v>0</v>
      </c>
      <c r="S90" s="28">
        <f t="shared" si="13"/>
        <v>40040</v>
      </c>
      <c r="T90" s="28">
        <f t="shared" si="14"/>
        <v>40040</v>
      </c>
      <c r="U90" s="28">
        <f t="shared" si="15"/>
        <v>360360</v>
      </c>
    </row>
    <row r="91" spans="1:21">
      <c r="A91" s="12">
        <v>89</v>
      </c>
      <c r="B91" s="5">
        <v>691</v>
      </c>
      <c r="C91" s="6" t="s">
        <v>958</v>
      </c>
      <c r="D91" s="7">
        <v>0</v>
      </c>
      <c r="E91" s="7">
        <v>485</v>
      </c>
      <c r="F91" s="7">
        <v>0</v>
      </c>
      <c r="G91" s="7">
        <v>66</v>
      </c>
      <c r="H91" s="7">
        <v>371</v>
      </c>
      <c r="I91" s="28" t="s">
        <v>1246</v>
      </c>
      <c r="J91" s="28">
        <f>50*(D91+E91+G91+H91)</f>
        <v>46100</v>
      </c>
      <c r="K91" s="28">
        <v>0</v>
      </c>
      <c r="L91" s="28">
        <f t="shared" si="9"/>
        <v>0</v>
      </c>
      <c r="M91" s="28">
        <f t="shared" si="10"/>
        <v>0</v>
      </c>
      <c r="N91" s="28">
        <v>0</v>
      </c>
      <c r="O91" s="28">
        <f t="shared" si="11"/>
        <v>46100</v>
      </c>
      <c r="P91" s="28">
        <v>11450</v>
      </c>
      <c r="Q91" s="28">
        <f t="shared" si="12"/>
        <v>4610</v>
      </c>
      <c r="R91" s="28">
        <v>0</v>
      </c>
      <c r="S91" s="28">
        <f t="shared" si="13"/>
        <v>4610</v>
      </c>
      <c r="T91" s="28">
        <f t="shared" si="14"/>
        <v>4610</v>
      </c>
      <c r="U91" s="28">
        <f t="shared" si="15"/>
        <v>41490</v>
      </c>
    </row>
    <row r="92" spans="1:21">
      <c r="A92" s="12">
        <v>90</v>
      </c>
      <c r="B92" s="5">
        <v>692</v>
      </c>
      <c r="C92" s="6" t="s">
        <v>960</v>
      </c>
      <c r="D92" s="7">
        <v>0</v>
      </c>
      <c r="E92" s="7">
        <v>16</v>
      </c>
      <c r="F92" s="7">
        <v>0</v>
      </c>
      <c r="G92" s="7">
        <v>3</v>
      </c>
      <c r="H92" s="7">
        <v>34</v>
      </c>
      <c r="I92" s="28" t="s">
        <v>1246</v>
      </c>
      <c r="J92" s="28">
        <f>50*(D92+E92+G92+H92)</f>
        <v>2650</v>
      </c>
      <c r="K92" s="28">
        <v>0</v>
      </c>
      <c r="L92" s="28">
        <f t="shared" si="9"/>
        <v>0</v>
      </c>
      <c r="M92" s="28">
        <f t="shared" si="10"/>
        <v>0</v>
      </c>
      <c r="N92" s="28">
        <v>0</v>
      </c>
      <c r="O92" s="28">
        <f t="shared" si="11"/>
        <v>2650</v>
      </c>
      <c r="P92" s="28">
        <v>275</v>
      </c>
      <c r="Q92" s="28">
        <f t="shared" si="12"/>
        <v>265</v>
      </c>
      <c r="R92" s="28">
        <v>0</v>
      </c>
      <c r="S92" s="28">
        <f t="shared" si="13"/>
        <v>265</v>
      </c>
      <c r="T92" s="28">
        <f t="shared" si="14"/>
        <v>265</v>
      </c>
      <c r="U92" s="28">
        <f t="shared" si="15"/>
        <v>2385</v>
      </c>
    </row>
    <row r="93" spans="1:21">
      <c r="A93" s="12">
        <v>91</v>
      </c>
      <c r="B93" s="5">
        <v>106</v>
      </c>
      <c r="C93" s="6" t="s">
        <v>633</v>
      </c>
      <c r="D93" s="7">
        <v>0</v>
      </c>
      <c r="E93" s="7">
        <v>18315</v>
      </c>
      <c r="F93" s="7">
        <v>10</v>
      </c>
      <c r="G93" s="7">
        <v>1745</v>
      </c>
      <c r="H93" s="7">
        <v>5629</v>
      </c>
      <c r="I93" s="28" t="s">
        <v>1246</v>
      </c>
      <c r="J93" s="28">
        <f>50*(D93+E93+G93+H93)</f>
        <v>1284450</v>
      </c>
      <c r="K93" s="28">
        <v>0</v>
      </c>
      <c r="L93" s="28">
        <f t="shared" si="9"/>
        <v>0</v>
      </c>
      <c r="M93" s="28">
        <f t="shared" si="10"/>
        <v>0</v>
      </c>
      <c r="N93" s="28">
        <v>0</v>
      </c>
      <c r="O93" s="28">
        <f t="shared" si="11"/>
        <v>1284450</v>
      </c>
      <c r="P93" s="28">
        <v>384625</v>
      </c>
      <c r="Q93" s="28">
        <f t="shared" si="12"/>
        <v>128445</v>
      </c>
      <c r="R93" s="28">
        <v>250000</v>
      </c>
      <c r="S93" s="28">
        <f t="shared" si="13"/>
        <v>378445</v>
      </c>
      <c r="T93" s="28">
        <f t="shared" si="14"/>
        <v>378445</v>
      </c>
      <c r="U93" s="28">
        <f t="shared" si="15"/>
        <v>906005</v>
      </c>
    </row>
    <row r="94" spans="1:21">
      <c r="A94" s="12">
        <v>92</v>
      </c>
      <c r="B94" s="5">
        <v>103</v>
      </c>
      <c r="C94" s="6" t="s">
        <v>628</v>
      </c>
      <c r="D94" s="7">
        <v>0</v>
      </c>
      <c r="E94" s="7">
        <v>13791</v>
      </c>
      <c r="F94" s="7">
        <v>1</v>
      </c>
      <c r="G94" s="7">
        <v>7295</v>
      </c>
      <c r="H94" s="7">
        <v>16840</v>
      </c>
      <c r="I94" s="28" t="s">
        <v>1214</v>
      </c>
      <c r="J94" s="28">
        <f>(50*D94)+(100*E94-50*F94)+100*(G94+H94)</f>
        <v>3792550</v>
      </c>
      <c r="K94" s="28">
        <v>0</v>
      </c>
      <c r="L94" s="28">
        <f t="shared" si="9"/>
        <v>0</v>
      </c>
      <c r="M94" s="28">
        <f t="shared" si="10"/>
        <v>0</v>
      </c>
      <c r="N94" s="28">
        <v>0</v>
      </c>
      <c r="O94" s="28">
        <f t="shared" si="11"/>
        <v>3792550</v>
      </c>
      <c r="P94" s="28">
        <v>330950</v>
      </c>
      <c r="Q94" s="28">
        <f t="shared" si="12"/>
        <v>330950</v>
      </c>
      <c r="R94" s="28">
        <v>0</v>
      </c>
      <c r="S94" s="28">
        <f t="shared" si="13"/>
        <v>330950</v>
      </c>
      <c r="T94" s="28">
        <f t="shared" si="14"/>
        <v>330950</v>
      </c>
      <c r="U94" s="28">
        <f t="shared" si="15"/>
        <v>3461600</v>
      </c>
    </row>
    <row r="95" spans="1:21">
      <c r="A95" s="12">
        <v>93</v>
      </c>
      <c r="B95" s="5">
        <v>634</v>
      </c>
      <c r="C95" s="6" t="s">
        <v>867</v>
      </c>
      <c r="D95" s="7">
        <v>0</v>
      </c>
      <c r="E95" s="7">
        <v>574</v>
      </c>
      <c r="F95" s="7">
        <v>0</v>
      </c>
      <c r="G95" s="7">
        <v>58</v>
      </c>
      <c r="H95" s="7">
        <v>248</v>
      </c>
      <c r="I95" s="28" t="s">
        <v>1246</v>
      </c>
      <c r="J95" s="28">
        <f>50*(D95+E95+G95+H95)</f>
        <v>44000</v>
      </c>
      <c r="K95" s="28">
        <v>0</v>
      </c>
      <c r="L95" s="28">
        <f t="shared" si="9"/>
        <v>0</v>
      </c>
      <c r="M95" s="28">
        <f t="shared" si="10"/>
        <v>0</v>
      </c>
      <c r="N95" s="28">
        <v>0</v>
      </c>
      <c r="O95" s="28">
        <f t="shared" si="11"/>
        <v>44000</v>
      </c>
      <c r="P95" s="28">
        <v>2300</v>
      </c>
      <c r="Q95" s="28">
        <f t="shared" si="12"/>
        <v>2300</v>
      </c>
      <c r="R95" s="28">
        <v>0</v>
      </c>
      <c r="S95" s="28">
        <f t="shared" si="13"/>
        <v>2300</v>
      </c>
      <c r="T95" s="28">
        <f t="shared" si="14"/>
        <v>2300</v>
      </c>
      <c r="U95" s="28">
        <f t="shared" si="15"/>
        <v>41700</v>
      </c>
    </row>
    <row r="96" spans="1:21">
      <c r="A96" s="12">
        <v>94</v>
      </c>
      <c r="B96" s="5">
        <v>690</v>
      </c>
      <c r="C96" s="6" t="s">
        <v>957</v>
      </c>
      <c r="D96" s="7">
        <v>0</v>
      </c>
      <c r="E96" s="7">
        <v>55</v>
      </c>
      <c r="F96" s="7">
        <v>0</v>
      </c>
      <c r="G96" s="7">
        <v>21</v>
      </c>
      <c r="H96" s="7">
        <v>155</v>
      </c>
      <c r="I96" s="28" t="s">
        <v>1246</v>
      </c>
      <c r="J96" s="28">
        <f>50*(D96+E96+G96+H96)</f>
        <v>11550</v>
      </c>
      <c r="K96" s="28">
        <v>0</v>
      </c>
      <c r="L96" s="28">
        <f t="shared" si="9"/>
        <v>0</v>
      </c>
      <c r="M96" s="28">
        <f t="shared" si="10"/>
        <v>0</v>
      </c>
      <c r="N96" s="28">
        <v>0</v>
      </c>
      <c r="O96" s="28">
        <f t="shared" si="11"/>
        <v>11550</v>
      </c>
      <c r="P96" s="28">
        <v>20950</v>
      </c>
      <c r="Q96" s="28">
        <f t="shared" si="12"/>
        <v>1155</v>
      </c>
      <c r="R96" s="28">
        <v>0</v>
      </c>
      <c r="S96" s="28">
        <f t="shared" si="13"/>
        <v>1155</v>
      </c>
      <c r="T96" s="28">
        <f t="shared" si="14"/>
        <v>1155</v>
      </c>
      <c r="U96" s="28">
        <f t="shared" si="15"/>
        <v>10395</v>
      </c>
    </row>
    <row r="97" spans="1:21">
      <c r="A97" s="12">
        <v>95</v>
      </c>
      <c r="B97" s="5">
        <v>218</v>
      </c>
      <c r="C97" s="6" t="s">
        <v>830</v>
      </c>
      <c r="D97" s="7">
        <v>0</v>
      </c>
      <c r="E97" s="7">
        <v>21283</v>
      </c>
      <c r="F97" s="7">
        <v>0</v>
      </c>
      <c r="G97" s="7">
        <v>1</v>
      </c>
      <c r="H97" s="7">
        <v>19</v>
      </c>
      <c r="I97" s="28" t="s">
        <v>1214</v>
      </c>
      <c r="J97" s="28">
        <f>(50*D97)+(100*E97-50*F97)+100*(G97+H97)</f>
        <v>2130300</v>
      </c>
      <c r="K97" s="28">
        <v>0</v>
      </c>
      <c r="L97" s="28">
        <f t="shared" si="9"/>
        <v>0</v>
      </c>
      <c r="M97" s="28">
        <f t="shared" si="10"/>
        <v>0</v>
      </c>
      <c r="N97" s="28">
        <v>0</v>
      </c>
      <c r="O97" s="28">
        <f t="shared" si="11"/>
        <v>2130300</v>
      </c>
      <c r="P97" s="28">
        <v>740200</v>
      </c>
      <c r="Q97" s="28">
        <f t="shared" si="12"/>
        <v>213030</v>
      </c>
      <c r="R97" s="28">
        <v>0</v>
      </c>
      <c r="S97" s="28">
        <f t="shared" si="13"/>
        <v>213030</v>
      </c>
      <c r="T97" s="28">
        <f t="shared" si="14"/>
        <v>213030</v>
      </c>
      <c r="U97" s="28">
        <f t="shared" si="15"/>
        <v>1917270</v>
      </c>
    </row>
    <row r="98" spans="1:21">
      <c r="A98" s="12">
        <v>96</v>
      </c>
      <c r="B98" s="5">
        <v>118</v>
      </c>
      <c r="C98" s="6" t="s">
        <v>670</v>
      </c>
      <c r="D98" s="7">
        <v>0</v>
      </c>
      <c r="E98" s="7">
        <v>377294</v>
      </c>
      <c r="F98" s="7">
        <v>0</v>
      </c>
      <c r="G98" s="7">
        <v>1204</v>
      </c>
      <c r="H98" s="7">
        <v>4160</v>
      </c>
      <c r="I98" s="28" t="s">
        <v>1246</v>
      </c>
      <c r="J98" s="28">
        <f>50*(D98+E98+G98+H98)</f>
        <v>19132900</v>
      </c>
      <c r="K98" s="28">
        <v>0</v>
      </c>
      <c r="L98" s="28">
        <f t="shared" si="9"/>
        <v>0</v>
      </c>
      <c r="M98" s="28">
        <f t="shared" si="10"/>
        <v>0</v>
      </c>
      <c r="N98" s="28">
        <v>0</v>
      </c>
      <c r="O98" s="28">
        <f t="shared" si="11"/>
        <v>19132900</v>
      </c>
      <c r="P98" s="28">
        <v>11878600</v>
      </c>
      <c r="Q98" s="28">
        <f t="shared" si="12"/>
        <v>1913290</v>
      </c>
      <c r="R98" s="28">
        <v>0</v>
      </c>
      <c r="S98" s="28">
        <f t="shared" si="13"/>
        <v>1913290</v>
      </c>
      <c r="T98" s="28">
        <f t="shared" si="14"/>
        <v>1913290</v>
      </c>
      <c r="U98" s="28">
        <f t="shared" si="15"/>
        <v>17219610</v>
      </c>
    </row>
    <row r="99" spans="1:21">
      <c r="A99" s="12">
        <v>97</v>
      </c>
      <c r="B99" s="5">
        <v>130</v>
      </c>
      <c r="C99" s="6" t="s">
        <v>716</v>
      </c>
      <c r="D99" s="7">
        <v>0</v>
      </c>
      <c r="E99" s="7">
        <v>446</v>
      </c>
      <c r="F99" s="7">
        <v>0</v>
      </c>
      <c r="G99" s="7">
        <v>32</v>
      </c>
      <c r="H99" s="7">
        <v>213</v>
      </c>
      <c r="I99" s="28" t="s">
        <v>1214</v>
      </c>
      <c r="J99" s="28">
        <f>(50*D99)+(100*E99-50*F99)+100*(G99+H99)</f>
        <v>69100</v>
      </c>
      <c r="K99" s="28">
        <v>0</v>
      </c>
      <c r="L99" s="28">
        <f t="shared" si="9"/>
        <v>0</v>
      </c>
      <c r="M99" s="28">
        <f t="shared" si="10"/>
        <v>0</v>
      </c>
      <c r="N99" s="28">
        <v>0</v>
      </c>
      <c r="O99" s="28">
        <f t="shared" si="11"/>
        <v>69100</v>
      </c>
      <c r="P99" s="28">
        <v>375</v>
      </c>
      <c r="Q99" s="28">
        <f t="shared" si="12"/>
        <v>375</v>
      </c>
      <c r="R99" s="28">
        <v>0</v>
      </c>
      <c r="S99" s="28">
        <f t="shared" si="13"/>
        <v>375</v>
      </c>
      <c r="T99" s="28">
        <f t="shared" si="14"/>
        <v>375</v>
      </c>
      <c r="U99" s="28">
        <f t="shared" si="15"/>
        <v>68725</v>
      </c>
    </row>
    <row r="100" spans="1:21">
      <c r="A100" s="12">
        <v>98</v>
      </c>
      <c r="B100" s="5">
        <v>124</v>
      </c>
      <c r="C100" s="6" t="s">
        <v>704</v>
      </c>
      <c r="D100" s="7">
        <v>0</v>
      </c>
      <c r="E100" s="7">
        <v>5619</v>
      </c>
      <c r="F100" s="7">
        <v>0</v>
      </c>
      <c r="G100" s="7">
        <v>337</v>
      </c>
      <c r="H100" s="7">
        <v>1269</v>
      </c>
      <c r="I100" s="28" t="s">
        <v>1214</v>
      </c>
      <c r="J100" s="28">
        <f>(50*D100)+(100*E100-50*F100)+100*(G100+H100)</f>
        <v>722500</v>
      </c>
      <c r="K100" s="28">
        <v>0</v>
      </c>
      <c r="L100" s="28">
        <f t="shared" si="9"/>
        <v>0</v>
      </c>
      <c r="M100" s="28">
        <f t="shared" si="10"/>
        <v>0</v>
      </c>
      <c r="N100" s="28">
        <v>100000</v>
      </c>
      <c r="O100" s="28">
        <f t="shared" si="11"/>
        <v>822500</v>
      </c>
      <c r="P100" s="28">
        <v>72775</v>
      </c>
      <c r="Q100" s="28">
        <f t="shared" si="12"/>
        <v>72250</v>
      </c>
      <c r="R100" s="28">
        <v>0</v>
      </c>
      <c r="S100" s="28">
        <f t="shared" si="13"/>
        <v>72250</v>
      </c>
      <c r="T100" s="28">
        <f t="shared" si="14"/>
        <v>72250</v>
      </c>
      <c r="U100" s="28">
        <f t="shared" si="15"/>
        <v>750250</v>
      </c>
    </row>
    <row r="101" spans="1:21">
      <c r="A101" s="12">
        <v>99</v>
      </c>
      <c r="B101" s="5">
        <v>102</v>
      </c>
      <c r="C101" s="6" t="s">
        <v>626</v>
      </c>
      <c r="D101" s="7">
        <v>0</v>
      </c>
      <c r="E101" s="7">
        <v>8456</v>
      </c>
      <c r="F101" s="7">
        <v>0</v>
      </c>
      <c r="G101" s="7">
        <v>533</v>
      </c>
      <c r="H101" s="7">
        <v>1098</v>
      </c>
      <c r="I101" s="28" t="s">
        <v>1246</v>
      </c>
      <c r="J101" s="28">
        <f t="shared" ref="J101:J106" si="17">50*(D101+E101+G101+H101)</f>
        <v>504350</v>
      </c>
      <c r="K101" s="28">
        <v>0</v>
      </c>
      <c r="L101" s="28">
        <f t="shared" si="9"/>
        <v>0</v>
      </c>
      <c r="M101" s="28">
        <f t="shared" si="10"/>
        <v>0</v>
      </c>
      <c r="N101" s="28">
        <v>0</v>
      </c>
      <c r="O101" s="28">
        <f t="shared" si="11"/>
        <v>504350</v>
      </c>
      <c r="P101" s="28">
        <v>89400</v>
      </c>
      <c r="Q101" s="28">
        <f t="shared" si="12"/>
        <v>50435</v>
      </c>
      <c r="R101" s="28">
        <v>150000</v>
      </c>
      <c r="S101" s="28">
        <f t="shared" si="13"/>
        <v>200435</v>
      </c>
      <c r="T101" s="28">
        <f t="shared" si="14"/>
        <v>200435</v>
      </c>
      <c r="U101" s="28">
        <f t="shared" si="15"/>
        <v>303915</v>
      </c>
    </row>
    <row r="102" spans="1:21">
      <c r="A102" s="12">
        <v>100</v>
      </c>
      <c r="B102" s="5">
        <v>129</v>
      </c>
      <c r="C102" s="6" t="s">
        <v>713</v>
      </c>
      <c r="D102" s="7">
        <v>0</v>
      </c>
      <c r="E102" s="7">
        <v>6436</v>
      </c>
      <c r="F102" s="7">
        <v>0</v>
      </c>
      <c r="G102" s="7">
        <v>872</v>
      </c>
      <c r="H102" s="7">
        <v>1831</v>
      </c>
      <c r="I102" s="28" t="s">
        <v>1246</v>
      </c>
      <c r="J102" s="28">
        <f t="shared" si="17"/>
        <v>456950</v>
      </c>
      <c r="K102" s="28">
        <v>0</v>
      </c>
      <c r="L102" s="28">
        <f t="shared" si="9"/>
        <v>0</v>
      </c>
      <c r="M102" s="28">
        <f t="shared" si="10"/>
        <v>0</v>
      </c>
      <c r="N102" s="28">
        <v>0</v>
      </c>
      <c r="O102" s="28">
        <f t="shared" si="11"/>
        <v>456950</v>
      </c>
      <c r="P102" s="28">
        <v>17275</v>
      </c>
      <c r="Q102" s="28">
        <f t="shared" si="12"/>
        <v>17275</v>
      </c>
      <c r="R102" s="28">
        <v>0</v>
      </c>
      <c r="S102" s="28">
        <f t="shared" si="13"/>
        <v>17275</v>
      </c>
      <c r="T102" s="28">
        <f t="shared" si="14"/>
        <v>17275</v>
      </c>
      <c r="U102" s="28">
        <f t="shared" si="15"/>
        <v>439675</v>
      </c>
    </row>
    <row r="103" spans="1:21">
      <c r="A103" s="12">
        <v>101</v>
      </c>
      <c r="B103" s="5">
        <v>132</v>
      </c>
      <c r="C103" s="6" t="s">
        <v>719</v>
      </c>
      <c r="D103" s="7">
        <v>0</v>
      </c>
      <c r="E103" s="7">
        <v>10239</v>
      </c>
      <c r="F103" s="7">
        <v>345</v>
      </c>
      <c r="G103" s="7">
        <v>690</v>
      </c>
      <c r="H103" s="7">
        <v>5645</v>
      </c>
      <c r="I103" s="28" t="s">
        <v>1246</v>
      </c>
      <c r="J103" s="28">
        <f t="shared" si="17"/>
        <v>828700</v>
      </c>
      <c r="K103" s="28">
        <v>0</v>
      </c>
      <c r="L103" s="28">
        <f t="shared" si="9"/>
        <v>0</v>
      </c>
      <c r="M103" s="28">
        <f t="shared" si="10"/>
        <v>0</v>
      </c>
      <c r="N103" s="28">
        <v>0</v>
      </c>
      <c r="O103" s="28">
        <f t="shared" si="11"/>
        <v>828700</v>
      </c>
      <c r="P103" s="28">
        <v>116150</v>
      </c>
      <c r="Q103" s="28">
        <f t="shared" si="12"/>
        <v>82870</v>
      </c>
      <c r="R103" s="28">
        <v>0</v>
      </c>
      <c r="S103" s="28">
        <f t="shared" si="13"/>
        <v>82870</v>
      </c>
      <c r="T103" s="28">
        <f t="shared" si="14"/>
        <v>82870</v>
      </c>
      <c r="U103" s="28">
        <f t="shared" si="15"/>
        <v>745830</v>
      </c>
    </row>
    <row r="104" spans="1:21">
      <c r="A104" s="12">
        <v>102</v>
      </c>
      <c r="B104" s="5">
        <v>127</v>
      </c>
      <c r="C104" s="6" t="s">
        <v>710</v>
      </c>
      <c r="D104" s="7">
        <v>0</v>
      </c>
      <c r="E104" s="7">
        <v>26623</v>
      </c>
      <c r="F104" s="7">
        <v>0</v>
      </c>
      <c r="G104" s="7">
        <v>4392</v>
      </c>
      <c r="H104" s="7">
        <v>30032</v>
      </c>
      <c r="I104" s="28" t="s">
        <v>1246</v>
      </c>
      <c r="J104" s="28">
        <f t="shared" si="17"/>
        <v>3052350</v>
      </c>
      <c r="K104" s="28">
        <v>0</v>
      </c>
      <c r="L104" s="28">
        <f t="shared" si="9"/>
        <v>0</v>
      </c>
      <c r="M104" s="28">
        <f t="shared" si="10"/>
        <v>0</v>
      </c>
      <c r="N104" s="28">
        <v>0</v>
      </c>
      <c r="O104" s="28">
        <f t="shared" si="11"/>
        <v>3052350</v>
      </c>
      <c r="P104" s="28">
        <v>979375</v>
      </c>
      <c r="Q104" s="28">
        <f t="shared" si="12"/>
        <v>305235</v>
      </c>
      <c r="R104" s="28">
        <v>100000</v>
      </c>
      <c r="S104" s="28">
        <f t="shared" si="13"/>
        <v>405235</v>
      </c>
      <c r="T104" s="28">
        <f t="shared" si="14"/>
        <v>405235</v>
      </c>
      <c r="U104" s="28">
        <f t="shared" si="15"/>
        <v>2647115</v>
      </c>
    </row>
    <row r="105" spans="1:21">
      <c r="A105" s="12">
        <v>103</v>
      </c>
      <c r="B105" s="5">
        <v>111</v>
      </c>
      <c r="C105" s="6" t="s">
        <v>659</v>
      </c>
      <c r="D105" s="7">
        <v>0</v>
      </c>
      <c r="E105" s="7">
        <v>100</v>
      </c>
      <c r="F105" s="7">
        <v>32</v>
      </c>
      <c r="G105" s="7">
        <v>1</v>
      </c>
      <c r="H105" s="7">
        <v>17</v>
      </c>
      <c r="I105" s="28" t="s">
        <v>1246</v>
      </c>
      <c r="J105" s="28">
        <f t="shared" si="17"/>
        <v>5900</v>
      </c>
      <c r="K105" s="28">
        <v>0</v>
      </c>
      <c r="L105" s="28">
        <f t="shared" si="9"/>
        <v>0</v>
      </c>
      <c r="M105" s="28">
        <f t="shared" si="10"/>
        <v>0</v>
      </c>
      <c r="N105" s="28">
        <v>0</v>
      </c>
      <c r="O105" s="28">
        <f t="shared" si="11"/>
        <v>5900</v>
      </c>
      <c r="P105" s="28">
        <v>500</v>
      </c>
      <c r="Q105" s="28">
        <f t="shared" si="12"/>
        <v>500</v>
      </c>
      <c r="R105" s="28">
        <v>0</v>
      </c>
      <c r="S105" s="28">
        <f t="shared" si="13"/>
        <v>500</v>
      </c>
      <c r="T105" s="28">
        <f t="shared" si="14"/>
        <v>500</v>
      </c>
      <c r="U105" s="28">
        <f t="shared" si="15"/>
        <v>5400</v>
      </c>
    </row>
    <row r="106" spans="1:21">
      <c r="A106" s="12">
        <v>104</v>
      </c>
      <c r="B106" s="5">
        <v>138</v>
      </c>
      <c r="C106" s="6" t="s">
        <v>725</v>
      </c>
      <c r="D106" s="7">
        <v>0</v>
      </c>
      <c r="E106" s="7">
        <v>1477</v>
      </c>
      <c r="F106" s="7">
        <v>0</v>
      </c>
      <c r="G106" s="7">
        <v>64</v>
      </c>
      <c r="H106" s="7">
        <v>125</v>
      </c>
      <c r="I106" s="28" t="s">
        <v>1246</v>
      </c>
      <c r="J106" s="28">
        <f t="shared" si="17"/>
        <v>83300</v>
      </c>
      <c r="K106" s="28">
        <v>0</v>
      </c>
      <c r="L106" s="28">
        <f t="shared" si="9"/>
        <v>0</v>
      </c>
      <c r="M106" s="28">
        <f t="shared" si="10"/>
        <v>0</v>
      </c>
      <c r="N106" s="28">
        <v>0</v>
      </c>
      <c r="O106" s="28">
        <f t="shared" si="11"/>
        <v>83300</v>
      </c>
      <c r="P106" s="28">
        <v>31400</v>
      </c>
      <c r="Q106" s="28">
        <f t="shared" si="12"/>
        <v>8330</v>
      </c>
      <c r="R106" s="28">
        <v>0</v>
      </c>
      <c r="S106" s="28">
        <f t="shared" si="13"/>
        <v>8330</v>
      </c>
      <c r="T106" s="28">
        <f t="shared" si="14"/>
        <v>8330</v>
      </c>
      <c r="U106" s="28">
        <f t="shared" si="15"/>
        <v>74970</v>
      </c>
    </row>
    <row r="107" spans="1:21">
      <c r="A107" s="12">
        <v>105</v>
      </c>
      <c r="B107" s="5">
        <v>214</v>
      </c>
      <c r="C107" s="6" t="s">
        <v>818</v>
      </c>
      <c r="D107" s="7">
        <v>0</v>
      </c>
      <c r="E107" s="7">
        <v>384</v>
      </c>
      <c r="F107" s="7">
        <v>0</v>
      </c>
      <c r="G107" s="7">
        <v>8</v>
      </c>
      <c r="H107" s="7">
        <v>20</v>
      </c>
      <c r="I107" s="28" t="s">
        <v>1214</v>
      </c>
      <c r="J107" s="28">
        <f>(50*D107)+(100*E107-50*F107)+100*(G107+H107)</f>
        <v>41200</v>
      </c>
      <c r="K107" s="28">
        <v>0</v>
      </c>
      <c r="L107" s="28">
        <f t="shared" si="9"/>
        <v>0</v>
      </c>
      <c r="M107" s="28">
        <f t="shared" si="10"/>
        <v>0</v>
      </c>
      <c r="N107" s="28">
        <v>0</v>
      </c>
      <c r="O107" s="28">
        <f t="shared" si="11"/>
        <v>41200</v>
      </c>
      <c r="P107" s="28">
        <v>12175</v>
      </c>
      <c r="Q107" s="28">
        <f t="shared" si="12"/>
        <v>4120</v>
      </c>
      <c r="R107" s="28">
        <v>0</v>
      </c>
      <c r="S107" s="28">
        <f t="shared" si="13"/>
        <v>4120</v>
      </c>
      <c r="T107" s="28">
        <f t="shared" si="14"/>
        <v>4120</v>
      </c>
      <c r="U107" s="28">
        <f t="shared" si="15"/>
        <v>37080</v>
      </c>
    </row>
    <row r="108" spans="1:21">
      <c r="A108" s="12">
        <v>106</v>
      </c>
      <c r="B108" s="5">
        <v>105</v>
      </c>
      <c r="C108" s="6" t="s">
        <v>631</v>
      </c>
      <c r="D108" s="7">
        <v>0</v>
      </c>
      <c r="E108" s="7">
        <v>4143</v>
      </c>
      <c r="F108" s="7">
        <v>0</v>
      </c>
      <c r="G108" s="7">
        <v>49</v>
      </c>
      <c r="H108" s="7">
        <v>142</v>
      </c>
      <c r="I108" s="28" t="s">
        <v>1246</v>
      </c>
      <c r="J108" s="28">
        <f>50*(D108+E108+G108+H108)</f>
        <v>216700</v>
      </c>
      <c r="K108" s="28">
        <v>0</v>
      </c>
      <c r="L108" s="28">
        <f t="shared" si="9"/>
        <v>0</v>
      </c>
      <c r="M108" s="28">
        <f t="shared" si="10"/>
        <v>0</v>
      </c>
      <c r="N108" s="28">
        <v>0</v>
      </c>
      <c r="O108" s="28">
        <f t="shared" si="11"/>
        <v>216700</v>
      </c>
      <c r="P108" s="28">
        <v>152425</v>
      </c>
      <c r="Q108" s="28">
        <f t="shared" si="12"/>
        <v>21670</v>
      </c>
      <c r="R108" s="28">
        <v>0</v>
      </c>
      <c r="S108" s="28">
        <f t="shared" si="13"/>
        <v>21670</v>
      </c>
      <c r="T108" s="28">
        <f t="shared" si="14"/>
        <v>21670</v>
      </c>
      <c r="U108" s="28">
        <f t="shared" si="15"/>
        <v>195030</v>
      </c>
    </row>
    <row r="109" spans="1:21">
      <c r="A109" s="12">
        <v>107</v>
      </c>
      <c r="B109" s="5">
        <v>635</v>
      </c>
      <c r="C109" s="6" t="s">
        <v>868</v>
      </c>
      <c r="D109" s="7">
        <v>0</v>
      </c>
      <c r="E109" s="7">
        <v>5433</v>
      </c>
      <c r="F109" s="7">
        <v>0</v>
      </c>
      <c r="G109" s="7">
        <v>595</v>
      </c>
      <c r="H109" s="7">
        <v>3190</v>
      </c>
      <c r="I109" s="28" t="s">
        <v>1214</v>
      </c>
      <c r="J109" s="28">
        <f>(50*D109)+(100*E109-50*F109)+100*(G109+H109)</f>
        <v>921800</v>
      </c>
      <c r="K109" s="28">
        <v>0</v>
      </c>
      <c r="L109" s="28">
        <f t="shared" si="9"/>
        <v>0</v>
      </c>
      <c r="M109" s="28">
        <f t="shared" si="10"/>
        <v>0</v>
      </c>
      <c r="N109" s="28">
        <v>100000</v>
      </c>
      <c r="O109" s="28">
        <f t="shared" si="11"/>
        <v>1021800</v>
      </c>
      <c r="P109" s="28">
        <v>280000</v>
      </c>
      <c r="Q109" s="28">
        <f t="shared" si="12"/>
        <v>92180</v>
      </c>
      <c r="R109" s="28">
        <v>0</v>
      </c>
      <c r="S109" s="28">
        <f t="shared" si="13"/>
        <v>92180</v>
      </c>
      <c r="T109" s="28">
        <f t="shared" si="14"/>
        <v>92180</v>
      </c>
      <c r="U109" s="28">
        <f t="shared" si="15"/>
        <v>929620</v>
      </c>
    </row>
    <row r="110" spans="1:21">
      <c r="A110" s="12">
        <v>108</v>
      </c>
      <c r="B110" s="5">
        <v>962</v>
      </c>
      <c r="C110" s="6" t="s">
        <v>1162</v>
      </c>
      <c r="D110" s="7">
        <v>0</v>
      </c>
      <c r="E110" s="7">
        <v>0</v>
      </c>
      <c r="F110" s="7">
        <v>0</v>
      </c>
      <c r="G110" s="7">
        <v>0</v>
      </c>
      <c r="H110" s="7">
        <v>0</v>
      </c>
      <c r="I110" s="28" t="s">
        <v>1246</v>
      </c>
      <c r="J110" s="28">
        <f>50*(D110+E110+G110+H110)</f>
        <v>0</v>
      </c>
      <c r="K110" s="28">
        <v>0</v>
      </c>
      <c r="L110" s="28">
        <f t="shared" si="9"/>
        <v>0</v>
      </c>
      <c r="M110" s="28">
        <f t="shared" si="10"/>
        <v>0</v>
      </c>
      <c r="N110" s="28">
        <v>0</v>
      </c>
      <c r="O110" s="28">
        <f t="shared" si="11"/>
        <v>0</v>
      </c>
      <c r="P110" s="28">
        <v>0</v>
      </c>
      <c r="Q110" s="28">
        <f t="shared" si="12"/>
        <v>0</v>
      </c>
      <c r="R110" s="28">
        <v>0</v>
      </c>
      <c r="S110" s="28">
        <f t="shared" si="13"/>
        <v>0</v>
      </c>
      <c r="T110" s="28">
        <f t="shared" si="14"/>
        <v>0</v>
      </c>
      <c r="U110" s="28">
        <f t="shared" si="15"/>
        <v>0</v>
      </c>
    </row>
    <row r="111" spans="1:21">
      <c r="A111" s="12">
        <v>109</v>
      </c>
      <c r="B111" s="5">
        <v>977</v>
      </c>
      <c r="C111" s="6" t="s">
        <v>1114</v>
      </c>
      <c r="D111" s="7">
        <v>0</v>
      </c>
      <c r="E111" s="7">
        <v>2</v>
      </c>
      <c r="F111" s="7">
        <v>2</v>
      </c>
      <c r="G111" s="7">
        <v>0</v>
      </c>
      <c r="H111" s="7">
        <v>0</v>
      </c>
      <c r="I111" s="28" t="s">
        <v>1246</v>
      </c>
      <c r="J111" s="28">
        <f>50*(D111+E111+G111+H111)</f>
        <v>100</v>
      </c>
      <c r="K111" s="28">
        <v>0</v>
      </c>
      <c r="L111" s="28">
        <f t="shared" si="9"/>
        <v>0</v>
      </c>
      <c r="M111" s="28">
        <f t="shared" si="10"/>
        <v>0</v>
      </c>
      <c r="N111" s="28">
        <v>0</v>
      </c>
      <c r="O111" s="28">
        <f t="shared" si="11"/>
        <v>100</v>
      </c>
      <c r="P111" s="28">
        <v>25</v>
      </c>
      <c r="Q111" s="28">
        <f t="shared" si="12"/>
        <v>10</v>
      </c>
      <c r="R111" s="28">
        <v>0</v>
      </c>
      <c r="S111" s="28">
        <f t="shared" si="13"/>
        <v>10</v>
      </c>
      <c r="T111" s="28">
        <f t="shared" si="14"/>
        <v>10</v>
      </c>
      <c r="U111" s="28">
        <f t="shared" si="15"/>
        <v>90</v>
      </c>
    </row>
    <row r="112" spans="1:21">
      <c r="A112" s="12">
        <v>110</v>
      </c>
      <c r="B112" s="5">
        <v>636</v>
      </c>
      <c r="C112" s="6" t="s">
        <v>869</v>
      </c>
      <c r="D112" s="7">
        <v>0</v>
      </c>
      <c r="E112" s="7">
        <v>7293</v>
      </c>
      <c r="F112" s="7">
        <v>0</v>
      </c>
      <c r="G112" s="7">
        <v>624</v>
      </c>
      <c r="H112" s="7">
        <v>2778</v>
      </c>
      <c r="I112" s="28" t="s">
        <v>1214</v>
      </c>
      <c r="J112" s="28">
        <f>(50*D112)+(100*E112-50*F112)+100*(G112+H112)</f>
        <v>1069500</v>
      </c>
      <c r="K112" s="28">
        <v>0</v>
      </c>
      <c r="L112" s="28">
        <f t="shared" si="9"/>
        <v>0</v>
      </c>
      <c r="M112" s="28">
        <f t="shared" si="10"/>
        <v>0</v>
      </c>
      <c r="N112" s="28">
        <v>100000</v>
      </c>
      <c r="O112" s="28">
        <f t="shared" si="11"/>
        <v>1169500</v>
      </c>
      <c r="P112" s="28">
        <v>225875</v>
      </c>
      <c r="Q112" s="28">
        <f t="shared" si="12"/>
        <v>106950</v>
      </c>
      <c r="R112" s="28">
        <v>0</v>
      </c>
      <c r="S112" s="28">
        <f t="shared" si="13"/>
        <v>106950</v>
      </c>
      <c r="T112" s="28">
        <f t="shared" si="14"/>
        <v>106950</v>
      </c>
      <c r="U112" s="28">
        <f t="shared" si="15"/>
        <v>1062550</v>
      </c>
    </row>
    <row r="113" spans="1:21">
      <c r="A113" s="12">
        <v>111</v>
      </c>
      <c r="B113" s="5">
        <v>667</v>
      </c>
      <c r="C113" s="6" t="s">
        <v>949</v>
      </c>
      <c r="D113" s="7">
        <v>0</v>
      </c>
      <c r="E113" s="7">
        <v>481</v>
      </c>
      <c r="F113" s="7">
        <v>0</v>
      </c>
      <c r="G113" s="7">
        <v>96</v>
      </c>
      <c r="H113" s="7">
        <v>433</v>
      </c>
      <c r="I113" s="28" t="s">
        <v>1214</v>
      </c>
      <c r="J113" s="28">
        <f>(50*D113)+(100*E113-50*F113)+100*(G113+H113)</f>
        <v>101000</v>
      </c>
      <c r="K113" s="28">
        <v>0</v>
      </c>
      <c r="L113" s="28">
        <f t="shared" si="9"/>
        <v>0</v>
      </c>
      <c r="M113" s="28">
        <f t="shared" si="10"/>
        <v>0</v>
      </c>
      <c r="N113" s="28">
        <v>0</v>
      </c>
      <c r="O113" s="28">
        <f t="shared" si="11"/>
        <v>101000</v>
      </c>
      <c r="P113" s="28">
        <v>82575</v>
      </c>
      <c r="Q113" s="28">
        <f t="shared" si="12"/>
        <v>10100</v>
      </c>
      <c r="R113" s="28">
        <v>0</v>
      </c>
      <c r="S113" s="28">
        <f t="shared" si="13"/>
        <v>10100</v>
      </c>
      <c r="T113" s="28">
        <f t="shared" si="14"/>
        <v>10100</v>
      </c>
      <c r="U113" s="28">
        <f t="shared" si="15"/>
        <v>90900</v>
      </c>
    </row>
    <row r="114" spans="1:21">
      <c r="A114" s="12">
        <v>112</v>
      </c>
      <c r="B114" s="5">
        <v>637</v>
      </c>
      <c r="C114" s="6" t="s">
        <v>871</v>
      </c>
      <c r="D114" s="7">
        <v>0</v>
      </c>
      <c r="E114" s="7">
        <v>225</v>
      </c>
      <c r="F114" s="7">
        <v>0</v>
      </c>
      <c r="G114" s="7">
        <v>17</v>
      </c>
      <c r="H114" s="7">
        <v>95</v>
      </c>
      <c r="I114" s="28" t="s">
        <v>1246</v>
      </c>
      <c r="J114" s="28">
        <f>50*(D114+E114+G114+H114)</f>
        <v>16850</v>
      </c>
      <c r="K114" s="28">
        <v>0</v>
      </c>
      <c r="L114" s="28">
        <f t="shared" si="9"/>
        <v>0</v>
      </c>
      <c r="M114" s="28">
        <f t="shared" si="10"/>
        <v>0</v>
      </c>
      <c r="N114" s="28">
        <v>0</v>
      </c>
      <c r="O114" s="28">
        <f t="shared" si="11"/>
        <v>16850</v>
      </c>
      <c r="P114" s="28">
        <v>850</v>
      </c>
      <c r="Q114" s="28">
        <f t="shared" si="12"/>
        <v>850</v>
      </c>
      <c r="R114" s="28">
        <v>0</v>
      </c>
      <c r="S114" s="28">
        <f t="shared" si="13"/>
        <v>850</v>
      </c>
      <c r="T114" s="28">
        <f t="shared" si="14"/>
        <v>850</v>
      </c>
      <c r="U114" s="28">
        <f t="shared" si="15"/>
        <v>16000</v>
      </c>
    </row>
    <row r="115" spans="1:21">
      <c r="A115" s="12">
        <v>113</v>
      </c>
      <c r="B115" s="5">
        <v>651</v>
      </c>
      <c r="C115" s="6" t="s">
        <v>897</v>
      </c>
      <c r="D115" s="7">
        <v>0</v>
      </c>
      <c r="E115" s="7">
        <v>16950</v>
      </c>
      <c r="F115" s="7">
        <v>0</v>
      </c>
      <c r="G115" s="7">
        <v>883</v>
      </c>
      <c r="H115" s="7">
        <v>4433</v>
      </c>
      <c r="I115" s="28" t="s">
        <v>1214</v>
      </c>
      <c r="J115" s="28">
        <f>(50*D115)+(100*E115-50*F115)+100*(G115+H115)</f>
        <v>2226600</v>
      </c>
      <c r="K115" s="28">
        <v>0</v>
      </c>
      <c r="L115" s="28">
        <f t="shared" si="9"/>
        <v>0</v>
      </c>
      <c r="M115" s="28">
        <f t="shared" si="10"/>
        <v>0</v>
      </c>
      <c r="N115" s="28">
        <v>0</v>
      </c>
      <c r="O115" s="28">
        <f t="shared" si="11"/>
        <v>2226600</v>
      </c>
      <c r="P115" s="28">
        <v>596575</v>
      </c>
      <c r="Q115" s="28">
        <f t="shared" si="12"/>
        <v>222660</v>
      </c>
      <c r="R115" s="28">
        <v>0</v>
      </c>
      <c r="S115" s="28">
        <f t="shared" si="13"/>
        <v>222660</v>
      </c>
      <c r="T115" s="28">
        <f t="shared" si="14"/>
        <v>222660</v>
      </c>
      <c r="U115" s="28">
        <f t="shared" si="15"/>
        <v>2003940</v>
      </c>
    </row>
    <row r="116" spans="1:21">
      <c r="A116" s="12">
        <v>114</v>
      </c>
      <c r="B116" s="5">
        <v>659</v>
      </c>
      <c r="C116" s="6" t="s">
        <v>940</v>
      </c>
      <c r="D116" s="7">
        <v>0</v>
      </c>
      <c r="E116" s="7">
        <v>120</v>
      </c>
      <c r="F116" s="7">
        <v>0</v>
      </c>
      <c r="G116" s="7">
        <v>6</v>
      </c>
      <c r="H116" s="7">
        <v>69</v>
      </c>
      <c r="I116" s="28" t="s">
        <v>1246</v>
      </c>
      <c r="J116" s="28">
        <f>50*(D116+E116+G116+H116)</f>
        <v>9750</v>
      </c>
      <c r="K116" s="28">
        <v>0</v>
      </c>
      <c r="L116" s="28">
        <f t="shared" si="9"/>
        <v>0</v>
      </c>
      <c r="M116" s="28">
        <f t="shared" si="10"/>
        <v>0</v>
      </c>
      <c r="N116" s="28">
        <v>0</v>
      </c>
      <c r="O116" s="28">
        <f t="shared" si="11"/>
        <v>9750</v>
      </c>
      <c r="P116" s="28">
        <v>975</v>
      </c>
      <c r="Q116" s="28">
        <f t="shared" si="12"/>
        <v>975</v>
      </c>
      <c r="R116" s="28">
        <v>0</v>
      </c>
      <c r="S116" s="28">
        <f t="shared" si="13"/>
        <v>975</v>
      </c>
      <c r="T116" s="28">
        <f t="shared" si="14"/>
        <v>975</v>
      </c>
      <c r="U116" s="28">
        <f t="shared" si="15"/>
        <v>8775</v>
      </c>
    </row>
    <row r="117" spans="1:21">
      <c r="A117" s="12">
        <v>115</v>
      </c>
      <c r="B117" s="5">
        <v>804</v>
      </c>
      <c r="C117" s="6" t="s">
        <v>999</v>
      </c>
      <c r="D117" s="7">
        <v>0</v>
      </c>
      <c r="E117" s="7">
        <v>128846</v>
      </c>
      <c r="F117" s="7">
        <v>0</v>
      </c>
      <c r="G117" s="7">
        <v>4326</v>
      </c>
      <c r="H117" s="7">
        <v>15229</v>
      </c>
      <c r="I117" s="28" t="s">
        <v>1214</v>
      </c>
      <c r="J117" s="28">
        <f>(50*D117)+(100*E117-50*F117)+100*(G117+H117)</f>
        <v>14840100</v>
      </c>
      <c r="K117" s="28">
        <v>0</v>
      </c>
      <c r="L117" s="28">
        <f t="shared" si="9"/>
        <v>0</v>
      </c>
      <c r="M117" s="28">
        <f t="shared" si="10"/>
        <v>0</v>
      </c>
      <c r="N117" s="28">
        <v>0</v>
      </c>
      <c r="O117" s="28">
        <f t="shared" si="11"/>
        <v>14840100</v>
      </c>
      <c r="P117" s="28">
        <v>2133275</v>
      </c>
      <c r="Q117" s="28">
        <v>1372415</v>
      </c>
      <c r="R117" s="28">
        <v>0</v>
      </c>
      <c r="S117" s="28">
        <f t="shared" si="13"/>
        <v>1372415</v>
      </c>
      <c r="T117" s="28">
        <f t="shared" si="14"/>
        <v>1372415</v>
      </c>
      <c r="U117" s="28">
        <f t="shared" si="15"/>
        <v>13467685</v>
      </c>
    </row>
    <row r="118" spans="1:21">
      <c r="A118" s="12">
        <v>116</v>
      </c>
      <c r="B118" s="5">
        <v>638</v>
      </c>
      <c r="C118" s="6" t="s">
        <v>872</v>
      </c>
      <c r="D118" s="7">
        <v>0</v>
      </c>
      <c r="E118" s="7">
        <v>1771</v>
      </c>
      <c r="F118" s="7">
        <v>0</v>
      </c>
      <c r="G118" s="7">
        <v>266</v>
      </c>
      <c r="H118" s="7">
        <v>1230</v>
      </c>
      <c r="I118" s="28" t="s">
        <v>1214</v>
      </c>
      <c r="J118" s="28">
        <f>(50*D118)+(100*E118-50*F118)+100*(G118+H118)</f>
        <v>326700</v>
      </c>
      <c r="K118" s="28">
        <v>0</v>
      </c>
      <c r="L118" s="28">
        <f t="shared" si="9"/>
        <v>0</v>
      </c>
      <c r="M118" s="28">
        <f t="shared" si="10"/>
        <v>0</v>
      </c>
      <c r="N118" s="28">
        <v>0</v>
      </c>
      <c r="O118" s="28">
        <f t="shared" si="11"/>
        <v>326700</v>
      </c>
      <c r="P118" s="28">
        <v>83125</v>
      </c>
      <c r="Q118" s="28">
        <f t="shared" si="12"/>
        <v>32670</v>
      </c>
      <c r="R118" s="28">
        <v>0</v>
      </c>
      <c r="S118" s="28">
        <f t="shared" si="13"/>
        <v>32670</v>
      </c>
      <c r="T118" s="28">
        <f t="shared" si="14"/>
        <v>32670</v>
      </c>
      <c r="U118" s="28">
        <f t="shared" si="15"/>
        <v>294030</v>
      </c>
    </row>
    <row r="119" spans="1:21">
      <c r="A119" s="12">
        <v>117</v>
      </c>
      <c r="B119" s="5">
        <v>816</v>
      </c>
      <c r="C119" s="6" t="s">
        <v>1041</v>
      </c>
      <c r="D119" s="7">
        <v>0</v>
      </c>
      <c r="E119" s="7">
        <v>4438</v>
      </c>
      <c r="F119" s="7">
        <v>0</v>
      </c>
      <c r="G119" s="7">
        <v>3091</v>
      </c>
      <c r="H119" s="7">
        <v>9084</v>
      </c>
      <c r="I119" s="28" t="s">
        <v>1246</v>
      </c>
      <c r="J119" s="28">
        <f>50*(D119+E119+G119+H119)</f>
        <v>830650</v>
      </c>
      <c r="K119" s="28">
        <v>0</v>
      </c>
      <c r="L119" s="28">
        <f t="shared" si="9"/>
        <v>0</v>
      </c>
      <c r="M119" s="28">
        <f t="shared" si="10"/>
        <v>0</v>
      </c>
      <c r="N119" s="28">
        <v>0</v>
      </c>
      <c r="O119" s="28">
        <f t="shared" si="11"/>
        <v>830650</v>
      </c>
      <c r="P119" s="28">
        <v>250575</v>
      </c>
      <c r="Q119" s="28">
        <f t="shared" si="12"/>
        <v>83065</v>
      </c>
      <c r="R119" s="28">
        <v>500000</v>
      </c>
      <c r="S119" s="28">
        <f t="shared" si="13"/>
        <v>583065</v>
      </c>
      <c r="T119" s="28">
        <f t="shared" si="14"/>
        <v>583065</v>
      </c>
      <c r="U119" s="28">
        <f t="shared" si="15"/>
        <v>247585</v>
      </c>
    </row>
    <row r="120" spans="1:21">
      <c r="A120" s="12">
        <v>118</v>
      </c>
      <c r="B120" s="5">
        <v>818</v>
      </c>
      <c r="C120" s="6" t="s">
        <v>1043</v>
      </c>
      <c r="D120" s="7">
        <v>0</v>
      </c>
      <c r="E120" s="7">
        <v>7070</v>
      </c>
      <c r="F120" s="7">
        <v>0</v>
      </c>
      <c r="G120" s="7">
        <v>3504</v>
      </c>
      <c r="H120" s="7">
        <v>19527</v>
      </c>
      <c r="I120" s="28" t="s">
        <v>1246</v>
      </c>
      <c r="J120" s="28">
        <f>50*(D120+E120+G120+H120)</f>
        <v>1505050</v>
      </c>
      <c r="K120" s="28">
        <v>0</v>
      </c>
      <c r="L120" s="28">
        <f t="shared" si="9"/>
        <v>0</v>
      </c>
      <c r="M120" s="28">
        <f t="shared" si="10"/>
        <v>0</v>
      </c>
      <c r="N120" s="28">
        <v>0</v>
      </c>
      <c r="O120" s="28">
        <f t="shared" si="11"/>
        <v>1505050</v>
      </c>
      <c r="P120" s="28">
        <v>703775</v>
      </c>
      <c r="Q120" s="28">
        <f t="shared" si="12"/>
        <v>150505</v>
      </c>
      <c r="R120" s="28">
        <v>0</v>
      </c>
      <c r="S120" s="28">
        <f t="shared" si="13"/>
        <v>150505</v>
      </c>
      <c r="T120" s="28">
        <f t="shared" si="14"/>
        <v>150505</v>
      </c>
      <c r="U120" s="28">
        <f t="shared" si="15"/>
        <v>1354545</v>
      </c>
    </row>
    <row r="121" spans="1:21">
      <c r="A121" s="12">
        <v>119</v>
      </c>
      <c r="B121" s="5">
        <v>989</v>
      </c>
      <c r="C121" s="6" t="s">
        <v>1121</v>
      </c>
      <c r="D121" s="7">
        <v>0</v>
      </c>
      <c r="E121" s="7">
        <v>313</v>
      </c>
      <c r="F121" s="7">
        <v>313</v>
      </c>
      <c r="G121" s="7">
        <v>0</v>
      </c>
      <c r="H121" s="7">
        <v>8</v>
      </c>
      <c r="I121" s="28" t="s">
        <v>1246</v>
      </c>
      <c r="J121" s="28">
        <f>50*(D121+E121+G121+H121)</f>
        <v>16050</v>
      </c>
      <c r="K121" s="28">
        <v>0</v>
      </c>
      <c r="L121" s="28">
        <f t="shared" si="9"/>
        <v>0</v>
      </c>
      <c r="M121" s="28">
        <f t="shared" si="10"/>
        <v>0</v>
      </c>
      <c r="N121" s="28">
        <v>0</v>
      </c>
      <c r="O121" s="28">
        <f t="shared" si="11"/>
        <v>16050</v>
      </c>
      <c r="P121" s="28">
        <v>41525</v>
      </c>
      <c r="Q121" s="28">
        <f t="shared" si="12"/>
        <v>1605</v>
      </c>
      <c r="R121" s="28">
        <v>0</v>
      </c>
      <c r="S121" s="28">
        <f t="shared" si="13"/>
        <v>1605</v>
      </c>
      <c r="T121" s="28">
        <f t="shared" si="14"/>
        <v>1605</v>
      </c>
      <c r="U121" s="28">
        <f t="shared" si="15"/>
        <v>14445</v>
      </c>
    </row>
    <row r="122" spans="1:21">
      <c r="A122" s="12">
        <v>120</v>
      </c>
      <c r="B122" s="5">
        <v>101</v>
      </c>
      <c r="C122" s="6" t="s">
        <v>624</v>
      </c>
      <c r="D122" s="7">
        <v>0</v>
      </c>
      <c r="E122" s="7">
        <v>429</v>
      </c>
      <c r="F122" s="7">
        <v>0</v>
      </c>
      <c r="G122" s="7">
        <v>4</v>
      </c>
      <c r="H122" s="7">
        <v>37</v>
      </c>
      <c r="I122" s="28" t="s">
        <v>1214</v>
      </c>
      <c r="J122" s="28">
        <f>(50*D122)+(100*E122-50*F122)+100*(G122+H122)</f>
        <v>47000</v>
      </c>
      <c r="K122" s="28">
        <v>0</v>
      </c>
      <c r="L122" s="28">
        <f t="shared" si="9"/>
        <v>0</v>
      </c>
      <c r="M122" s="28">
        <f t="shared" si="10"/>
        <v>0</v>
      </c>
      <c r="N122" s="28">
        <v>0</v>
      </c>
      <c r="O122" s="28">
        <f t="shared" si="11"/>
        <v>47000</v>
      </c>
      <c r="P122" s="28">
        <v>1825</v>
      </c>
      <c r="Q122" s="28">
        <f t="shared" si="12"/>
        <v>1825</v>
      </c>
      <c r="R122" s="28">
        <v>0</v>
      </c>
      <c r="S122" s="28">
        <f t="shared" si="13"/>
        <v>1825</v>
      </c>
      <c r="T122" s="28">
        <f t="shared" si="14"/>
        <v>1825</v>
      </c>
      <c r="U122" s="28">
        <f t="shared" si="15"/>
        <v>45175</v>
      </c>
    </row>
    <row r="123" spans="1:21">
      <c r="A123" s="12">
        <v>121</v>
      </c>
      <c r="B123" s="5">
        <v>639</v>
      </c>
      <c r="C123" s="6" t="s">
        <v>874</v>
      </c>
      <c r="D123" s="7">
        <v>0</v>
      </c>
      <c r="E123" s="7">
        <v>687</v>
      </c>
      <c r="F123" s="7">
        <v>0</v>
      </c>
      <c r="G123" s="7">
        <v>223</v>
      </c>
      <c r="H123" s="7">
        <v>922</v>
      </c>
      <c r="I123" s="28" t="s">
        <v>1214</v>
      </c>
      <c r="J123" s="28">
        <f>(50*D123)+(100*E123-50*F123)+100*(G123+H123)</f>
        <v>183200</v>
      </c>
      <c r="K123" s="28">
        <v>0</v>
      </c>
      <c r="L123" s="28">
        <f t="shared" si="9"/>
        <v>0</v>
      </c>
      <c r="M123" s="28">
        <f t="shared" si="10"/>
        <v>0</v>
      </c>
      <c r="N123" s="28">
        <v>0</v>
      </c>
      <c r="O123" s="28">
        <f t="shared" si="11"/>
        <v>183200</v>
      </c>
      <c r="P123" s="28">
        <v>12900</v>
      </c>
      <c r="Q123" s="28">
        <f t="shared" si="12"/>
        <v>12900</v>
      </c>
      <c r="R123" s="28">
        <v>0</v>
      </c>
      <c r="S123" s="28">
        <f t="shared" si="13"/>
        <v>12900</v>
      </c>
      <c r="T123" s="28">
        <f t="shared" si="14"/>
        <v>12900</v>
      </c>
      <c r="U123" s="28">
        <f t="shared" si="15"/>
        <v>170300</v>
      </c>
    </row>
    <row r="124" spans="1:21">
      <c r="A124" s="12">
        <v>122</v>
      </c>
      <c r="B124" s="5">
        <v>640</v>
      </c>
      <c r="C124" s="6" t="s">
        <v>875</v>
      </c>
      <c r="D124" s="7">
        <v>0</v>
      </c>
      <c r="E124" s="7">
        <v>465</v>
      </c>
      <c r="F124" s="7">
        <v>0</v>
      </c>
      <c r="G124" s="7">
        <v>67</v>
      </c>
      <c r="H124" s="7">
        <v>295</v>
      </c>
      <c r="I124" s="28" t="s">
        <v>1246</v>
      </c>
      <c r="J124" s="28">
        <f>50*(D124+E124+G124+H124)</f>
        <v>41350</v>
      </c>
      <c r="K124" s="28">
        <v>0</v>
      </c>
      <c r="L124" s="28">
        <f t="shared" si="9"/>
        <v>0</v>
      </c>
      <c r="M124" s="28">
        <f t="shared" si="10"/>
        <v>0</v>
      </c>
      <c r="N124" s="28">
        <v>0</v>
      </c>
      <c r="O124" s="28">
        <f t="shared" si="11"/>
        <v>41350</v>
      </c>
      <c r="P124" s="28">
        <v>21275</v>
      </c>
      <c r="Q124" s="28">
        <f t="shared" si="12"/>
        <v>4135</v>
      </c>
      <c r="R124" s="28">
        <v>0</v>
      </c>
      <c r="S124" s="28">
        <f t="shared" si="13"/>
        <v>4135</v>
      </c>
      <c r="T124" s="28">
        <f t="shared" si="14"/>
        <v>4135</v>
      </c>
      <c r="U124" s="28">
        <f t="shared" si="15"/>
        <v>37215</v>
      </c>
    </row>
    <row r="125" spans="1:21">
      <c r="A125" s="12">
        <v>123</v>
      </c>
      <c r="B125" s="5">
        <v>718</v>
      </c>
      <c r="C125" s="6" t="s">
        <v>994</v>
      </c>
      <c r="D125" s="7">
        <v>0</v>
      </c>
      <c r="E125" s="7">
        <v>78</v>
      </c>
      <c r="F125" s="7">
        <v>0</v>
      </c>
      <c r="G125" s="7">
        <v>4</v>
      </c>
      <c r="H125" s="7">
        <v>36</v>
      </c>
      <c r="I125" s="28" t="s">
        <v>1214</v>
      </c>
      <c r="J125" s="28">
        <f>(50*D125)+(100*E125-50*F125)+100*(G125+H125)</f>
        <v>11800</v>
      </c>
      <c r="K125" s="28">
        <v>0</v>
      </c>
      <c r="L125" s="28">
        <f t="shared" si="9"/>
        <v>0</v>
      </c>
      <c r="M125" s="28">
        <f t="shared" si="10"/>
        <v>0</v>
      </c>
      <c r="N125" s="28">
        <v>0</v>
      </c>
      <c r="O125" s="28">
        <f t="shared" si="11"/>
        <v>11800</v>
      </c>
      <c r="P125" s="28">
        <v>20325</v>
      </c>
      <c r="Q125" s="28">
        <f t="shared" si="12"/>
        <v>1180</v>
      </c>
      <c r="R125" s="28">
        <v>0</v>
      </c>
      <c r="S125" s="28">
        <f t="shared" si="13"/>
        <v>1180</v>
      </c>
      <c r="T125" s="28">
        <f t="shared" si="14"/>
        <v>1180</v>
      </c>
      <c r="U125" s="28">
        <f t="shared" si="15"/>
        <v>10620</v>
      </c>
    </row>
    <row r="126" spans="1:21">
      <c r="A126" s="12">
        <v>124</v>
      </c>
      <c r="B126" s="5">
        <v>628</v>
      </c>
      <c r="C126" s="6" t="s">
        <v>859</v>
      </c>
      <c r="D126" s="7">
        <v>0</v>
      </c>
      <c r="E126" s="7">
        <v>908</v>
      </c>
      <c r="F126" s="7">
        <v>0</v>
      </c>
      <c r="G126" s="7">
        <v>78</v>
      </c>
      <c r="H126" s="7">
        <v>372</v>
      </c>
      <c r="I126" s="28" t="s">
        <v>1246</v>
      </c>
      <c r="J126" s="28">
        <f t="shared" ref="J126:J133" si="18">50*(D126+E126+G126+H126)</f>
        <v>67900</v>
      </c>
      <c r="K126" s="28">
        <v>0</v>
      </c>
      <c r="L126" s="28">
        <f t="shared" si="9"/>
        <v>0</v>
      </c>
      <c r="M126" s="28">
        <f t="shared" si="10"/>
        <v>0</v>
      </c>
      <c r="N126" s="28">
        <v>5495</v>
      </c>
      <c r="O126" s="28">
        <f t="shared" si="11"/>
        <v>73395</v>
      </c>
      <c r="P126" s="28">
        <v>13025</v>
      </c>
      <c r="Q126" s="28">
        <f t="shared" si="12"/>
        <v>6790</v>
      </c>
      <c r="R126" s="28">
        <v>0</v>
      </c>
      <c r="S126" s="28">
        <f t="shared" si="13"/>
        <v>6790</v>
      </c>
      <c r="T126" s="28">
        <f t="shared" si="14"/>
        <v>6790</v>
      </c>
      <c r="U126" s="28">
        <f t="shared" si="15"/>
        <v>66605</v>
      </c>
    </row>
    <row r="127" spans="1:21">
      <c r="A127" s="12">
        <v>125</v>
      </c>
      <c r="B127" s="5">
        <v>225</v>
      </c>
      <c r="C127" s="6" t="s">
        <v>1184</v>
      </c>
      <c r="D127" s="7">
        <v>0</v>
      </c>
      <c r="E127" s="7">
        <v>41</v>
      </c>
      <c r="F127" s="7">
        <v>0</v>
      </c>
      <c r="G127" s="7">
        <v>0</v>
      </c>
      <c r="H127" s="7">
        <v>0</v>
      </c>
      <c r="I127" s="28" t="s">
        <v>1246</v>
      </c>
      <c r="J127" s="28">
        <f t="shared" si="18"/>
        <v>2050</v>
      </c>
      <c r="K127" s="28">
        <v>0</v>
      </c>
      <c r="L127" s="28">
        <f t="shared" si="9"/>
        <v>0</v>
      </c>
      <c r="M127" s="28">
        <f t="shared" si="10"/>
        <v>0</v>
      </c>
      <c r="N127" s="28">
        <v>0</v>
      </c>
      <c r="O127" s="28">
        <f t="shared" si="11"/>
        <v>2050</v>
      </c>
      <c r="P127" s="28">
        <v>50</v>
      </c>
      <c r="Q127" s="28">
        <f t="shared" si="12"/>
        <v>50</v>
      </c>
      <c r="R127" s="28">
        <v>0</v>
      </c>
      <c r="S127" s="28">
        <f t="shared" si="13"/>
        <v>50</v>
      </c>
      <c r="T127" s="28">
        <f t="shared" si="14"/>
        <v>50</v>
      </c>
      <c r="U127" s="28">
        <f t="shared" si="15"/>
        <v>2000</v>
      </c>
    </row>
    <row r="128" spans="1:21">
      <c r="A128" s="12">
        <v>126</v>
      </c>
      <c r="B128" s="5">
        <v>629</v>
      </c>
      <c r="C128" s="6" t="s">
        <v>861</v>
      </c>
      <c r="D128" s="7">
        <v>0</v>
      </c>
      <c r="E128" s="7">
        <v>651</v>
      </c>
      <c r="F128" s="7">
        <v>0</v>
      </c>
      <c r="G128" s="7">
        <v>94</v>
      </c>
      <c r="H128" s="7">
        <v>469</v>
      </c>
      <c r="I128" s="28" t="s">
        <v>1246</v>
      </c>
      <c r="J128" s="28">
        <f t="shared" si="18"/>
        <v>60700</v>
      </c>
      <c r="K128" s="28">
        <v>0</v>
      </c>
      <c r="L128" s="28">
        <f t="shared" si="9"/>
        <v>0</v>
      </c>
      <c r="M128" s="28">
        <f t="shared" si="10"/>
        <v>0</v>
      </c>
      <c r="N128" s="28">
        <v>0</v>
      </c>
      <c r="O128" s="28">
        <f t="shared" si="11"/>
        <v>60700</v>
      </c>
      <c r="P128" s="28">
        <v>23025</v>
      </c>
      <c r="Q128" s="28">
        <f t="shared" si="12"/>
        <v>6070</v>
      </c>
      <c r="R128" s="28">
        <v>0</v>
      </c>
      <c r="S128" s="28">
        <f t="shared" si="13"/>
        <v>6070</v>
      </c>
      <c r="T128" s="28">
        <f t="shared" si="14"/>
        <v>6070</v>
      </c>
      <c r="U128" s="28">
        <f t="shared" si="15"/>
        <v>54630</v>
      </c>
    </row>
    <row r="129" spans="1:21">
      <c r="A129" s="12">
        <v>127</v>
      </c>
      <c r="B129" s="5">
        <v>820</v>
      </c>
      <c r="C129" s="6" t="s">
        <v>1045</v>
      </c>
      <c r="D129" s="7">
        <v>0</v>
      </c>
      <c r="E129" s="7">
        <v>20214</v>
      </c>
      <c r="F129" s="7">
        <v>0</v>
      </c>
      <c r="G129" s="7">
        <v>1920</v>
      </c>
      <c r="H129" s="7">
        <v>5927</v>
      </c>
      <c r="I129" s="28" t="s">
        <v>1246</v>
      </c>
      <c r="J129" s="28">
        <f t="shared" si="18"/>
        <v>1403050</v>
      </c>
      <c r="K129" s="28">
        <v>0</v>
      </c>
      <c r="L129" s="28">
        <f t="shared" si="9"/>
        <v>0</v>
      </c>
      <c r="M129" s="28">
        <f t="shared" si="10"/>
        <v>0</v>
      </c>
      <c r="N129" s="28">
        <v>0</v>
      </c>
      <c r="O129" s="28">
        <f t="shared" si="11"/>
        <v>1403050</v>
      </c>
      <c r="P129" s="28">
        <v>1341175</v>
      </c>
      <c r="Q129" s="28">
        <f t="shared" si="12"/>
        <v>140305</v>
      </c>
      <c r="R129" s="28">
        <v>250000</v>
      </c>
      <c r="S129" s="28">
        <f t="shared" si="13"/>
        <v>390305</v>
      </c>
      <c r="T129" s="28">
        <f t="shared" si="14"/>
        <v>390305</v>
      </c>
      <c r="U129" s="28">
        <f t="shared" si="15"/>
        <v>1012745</v>
      </c>
    </row>
    <row r="130" spans="1:21">
      <c r="A130" s="12">
        <v>128</v>
      </c>
      <c r="B130" s="5">
        <v>954</v>
      </c>
      <c r="C130" s="6" t="s">
        <v>1202</v>
      </c>
      <c r="D130" s="7">
        <v>0</v>
      </c>
      <c r="E130" s="7">
        <v>0</v>
      </c>
      <c r="F130" s="7">
        <v>0</v>
      </c>
      <c r="G130" s="7">
        <v>0</v>
      </c>
      <c r="H130" s="7">
        <v>0</v>
      </c>
      <c r="I130" s="28" t="s">
        <v>1246</v>
      </c>
      <c r="J130" s="28">
        <f t="shared" si="18"/>
        <v>0</v>
      </c>
      <c r="K130" s="28">
        <v>3052</v>
      </c>
      <c r="L130" s="28">
        <f t="shared" si="9"/>
        <v>0</v>
      </c>
      <c r="M130" s="28">
        <f t="shared" si="10"/>
        <v>3052</v>
      </c>
      <c r="N130" s="28">
        <v>0</v>
      </c>
      <c r="O130" s="28">
        <f t="shared" si="11"/>
        <v>0</v>
      </c>
      <c r="P130" s="28">
        <v>0</v>
      </c>
      <c r="Q130" s="28">
        <f t="shared" si="12"/>
        <v>0</v>
      </c>
      <c r="R130" s="28">
        <v>0</v>
      </c>
      <c r="S130" s="28">
        <f t="shared" si="13"/>
        <v>0</v>
      </c>
      <c r="T130" s="28">
        <f t="shared" si="14"/>
        <v>0</v>
      </c>
      <c r="U130" s="28">
        <f t="shared" si="15"/>
        <v>0</v>
      </c>
    </row>
    <row r="131" spans="1:21">
      <c r="A131" s="12">
        <v>129</v>
      </c>
      <c r="B131" s="5">
        <v>703</v>
      </c>
      <c r="C131" s="6" t="s">
        <v>976</v>
      </c>
      <c r="D131" s="7">
        <v>0</v>
      </c>
      <c r="E131" s="7">
        <v>30</v>
      </c>
      <c r="F131" s="7">
        <v>0</v>
      </c>
      <c r="G131" s="7">
        <v>0</v>
      </c>
      <c r="H131" s="7">
        <v>0</v>
      </c>
      <c r="I131" s="28" t="s">
        <v>1246</v>
      </c>
      <c r="J131" s="28">
        <f t="shared" si="18"/>
        <v>1500</v>
      </c>
      <c r="K131" s="28">
        <v>0</v>
      </c>
      <c r="L131" s="28">
        <f t="shared" ref="L131:L179" si="19">IF(K131&gt;0.1*J131,0.1*J131,K131)</f>
        <v>0</v>
      </c>
      <c r="M131" s="28">
        <f t="shared" ref="M131:M179" si="20">+K131-L131</f>
        <v>0</v>
      </c>
      <c r="N131" s="28">
        <v>0</v>
      </c>
      <c r="O131" s="28">
        <f t="shared" ref="O131:O179" si="21">+J131-L131+N131</f>
        <v>1500</v>
      </c>
      <c r="P131" s="28">
        <v>400</v>
      </c>
      <c r="Q131" s="28">
        <f t="shared" ref="Q131:Q179" si="22">+IF(P131&gt;0.1*J131,0.1*J131,P131)</f>
        <v>150</v>
      </c>
      <c r="R131" s="28">
        <v>0</v>
      </c>
      <c r="S131" s="28">
        <f t="shared" ref="S131:S179" si="23">+Q131+R131</f>
        <v>150</v>
      </c>
      <c r="T131" s="28">
        <f t="shared" ref="T131:T179" si="24">IF(S131&gt;J131,J131,S131)</f>
        <v>150</v>
      </c>
      <c r="U131" s="28">
        <f t="shared" ref="U131:U179" si="25">+O131-T131</f>
        <v>1350</v>
      </c>
    </row>
    <row r="132" spans="1:21">
      <c r="A132" s="12">
        <v>130</v>
      </c>
      <c r="B132" s="5">
        <v>694</v>
      </c>
      <c r="C132" s="6" t="s">
        <v>961</v>
      </c>
      <c r="D132" s="7">
        <v>0</v>
      </c>
      <c r="E132" s="7">
        <v>1916</v>
      </c>
      <c r="F132" s="7">
        <v>0</v>
      </c>
      <c r="G132" s="7">
        <v>8</v>
      </c>
      <c r="H132" s="7">
        <v>54</v>
      </c>
      <c r="I132" s="28" t="s">
        <v>1246</v>
      </c>
      <c r="J132" s="28">
        <f t="shared" si="18"/>
        <v>98900</v>
      </c>
      <c r="K132" s="28">
        <v>0</v>
      </c>
      <c r="L132" s="28">
        <f t="shared" si="19"/>
        <v>0</v>
      </c>
      <c r="M132" s="28">
        <f t="shared" si="20"/>
        <v>0</v>
      </c>
      <c r="N132" s="28">
        <v>0</v>
      </c>
      <c r="O132" s="28">
        <f t="shared" si="21"/>
        <v>98900</v>
      </c>
      <c r="P132" s="28">
        <v>33425</v>
      </c>
      <c r="Q132" s="28">
        <f t="shared" si="22"/>
        <v>9890</v>
      </c>
      <c r="R132" s="28">
        <v>0</v>
      </c>
      <c r="S132" s="28">
        <f t="shared" si="23"/>
        <v>9890</v>
      </c>
      <c r="T132" s="28">
        <f t="shared" si="24"/>
        <v>9890</v>
      </c>
      <c r="U132" s="28">
        <f t="shared" si="25"/>
        <v>89010</v>
      </c>
    </row>
    <row r="133" spans="1:21">
      <c r="A133" s="12">
        <v>131</v>
      </c>
      <c r="B133" s="5">
        <v>227</v>
      </c>
      <c r="C133" s="6" t="s">
        <v>1186</v>
      </c>
      <c r="D133" s="7">
        <v>0</v>
      </c>
      <c r="E133" s="7">
        <v>40</v>
      </c>
      <c r="F133" s="7">
        <v>0</v>
      </c>
      <c r="G133" s="7">
        <v>0</v>
      </c>
      <c r="H133" s="7">
        <v>0</v>
      </c>
      <c r="I133" s="28" t="s">
        <v>1246</v>
      </c>
      <c r="J133" s="28">
        <f t="shared" si="18"/>
        <v>2000</v>
      </c>
      <c r="K133" s="28">
        <v>0</v>
      </c>
      <c r="L133" s="28">
        <f t="shared" si="19"/>
        <v>0</v>
      </c>
      <c r="M133" s="28">
        <f t="shared" si="20"/>
        <v>0</v>
      </c>
      <c r="N133" s="28">
        <v>0</v>
      </c>
      <c r="O133" s="28">
        <f t="shared" si="21"/>
        <v>2000</v>
      </c>
      <c r="P133" s="28">
        <v>10000</v>
      </c>
      <c r="Q133" s="28">
        <f t="shared" si="22"/>
        <v>200</v>
      </c>
      <c r="R133" s="28">
        <v>0</v>
      </c>
      <c r="S133" s="28">
        <f t="shared" si="23"/>
        <v>200</v>
      </c>
      <c r="T133" s="28">
        <f t="shared" si="24"/>
        <v>200</v>
      </c>
      <c r="U133" s="28">
        <f t="shared" si="25"/>
        <v>1800</v>
      </c>
    </row>
    <row r="134" spans="1:21">
      <c r="A134" s="12">
        <v>132</v>
      </c>
      <c r="B134" s="5">
        <v>143</v>
      </c>
      <c r="C134" s="6" t="s">
        <v>727</v>
      </c>
      <c r="D134" s="7">
        <v>0</v>
      </c>
      <c r="E134" s="7">
        <v>26463</v>
      </c>
      <c r="F134" s="7">
        <v>0</v>
      </c>
      <c r="G134" s="7">
        <v>1072</v>
      </c>
      <c r="H134" s="7">
        <v>3735</v>
      </c>
      <c r="I134" s="28" t="s">
        <v>1214</v>
      </c>
      <c r="J134" s="28">
        <f>(50*D134)+(100*E134-50*F134)+100*(G134+H134)</f>
        <v>3127000</v>
      </c>
      <c r="K134" s="28">
        <v>0</v>
      </c>
      <c r="L134" s="28">
        <f t="shared" si="19"/>
        <v>0</v>
      </c>
      <c r="M134" s="28">
        <f t="shared" si="20"/>
        <v>0</v>
      </c>
      <c r="N134" s="28">
        <v>0</v>
      </c>
      <c r="O134" s="28">
        <f t="shared" si="21"/>
        <v>3127000</v>
      </c>
      <c r="P134" s="28">
        <v>576525</v>
      </c>
      <c r="Q134" s="28">
        <f t="shared" si="22"/>
        <v>312700</v>
      </c>
      <c r="R134" s="28">
        <v>0</v>
      </c>
      <c r="S134" s="28">
        <f t="shared" si="23"/>
        <v>312700</v>
      </c>
      <c r="T134" s="28">
        <f t="shared" si="24"/>
        <v>312700</v>
      </c>
      <c r="U134" s="28">
        <f t="shared" si="25"/>
        <v>2814300</v>
      </c>
    </row>
    <row r="135" spans="1:21">
      <c r="A135" s="12">
        <v>133</v>
      </c>
      <c r="B135" s="5">
        <v>652</v>
      </c>
      <c r="C135" s="6" t="s">
        <v>1132</v>
      </c>
      <c r="D135" s="7">
        <v>0</v>
      </c>
      <c r="E135" s="7">
        <v>1</v>
      </c>
      <c r="F135" s="7">
        <v>0</v>
      </c>
      <c r="G135" s="7">
        <v>0</v>
      </c>
      <c r="H135" s="7">
        <v>0</v>
      </c>
      <c r="I135" s="28" t="s">
        <v>1246</v>
      </c>
      <c r="J135" s="28">
        <f>50*(D135+E135+G135+H135)</f>
        <v>50</v>
      </c>
      <c r="K135" s="28">
        <v>0</v>
      </c>
      <c r="L135" s="28">
        <f t="shared" si="19"/>
        <v>0</v>
      </c>
      <c r="M135" s="28">
        <f t="shared" si="20"/>
        <v>0</v>
      </c>
      <c r="N135" s="28">
        <v>0</v>
      </c>
      <c r="O135" s="28">
        <f t="shared" si="21"/>
        <v>50</v>
      </c>
      <c r="P135" s="28">
        <v>0</v>
      </c>
      <c r="Q135" s="28">
        <f t="shared" si="22"/>
        <v>0</v>
      </c>
      <c r="R135" s="28">
        <v>0</v>
      </c>
      <c r="S135" s="28">
        <f t="shared" si="23"/>
        <v>0</v>
      </c>
      <c r="T135" s="28">
        <f t="shared" si="24"/>
        <v>0</v>
      </c>
      <c r="U135" s="28">
        <f t="shared" si="25"/>
        <v>50</v>
      </c>
    </row>
    <row r="136" spans="1:21">
      <c r="A136" s="12">
        <v>134</v>
      </c>
      <c r="B136" s="5">
        <v>969</v>
      </c>
      <c r="C136" s="6" t="s">
        <v>1112</v>
      </c>
      <c r="D136" s="7">
        <v>0</v>
      </c>
      <c r="E136" s="7">
        <v>3</v>
      </c>
      <c r="F136" s="7">
        <v>3</v>
      </c>
      <c r="G136" s="7">
        <v>0</v>
      </c>
      <c r="H136" s="7">
        <v>0</v>
      </c>
      <c r="I136" s="28" t="s">
        <v>1246</v>
      </c>
      <c r="J136" s="28">
        <f>50*(D136+E136+G136+H136)</f>
        <v>150</v>
      </c>
      <c r="K136" s="28">
        <v>0</v>
      </c>
      <c r="L136" s="28">
        <f t="shared" si="19"/>
        <v>0</v>
      </c>
      <c r="M136" s="28">
        <f t="shared" si="20"/>
        <v>0</v>
      </c>
      <c r="N136" s="28">
        <v>0</v>
      </c>
      <c r="O136" s="28">
        <f t="shared" si="21"/>
        <v>150</v>
      </c>
      <c r="P136" s="28">
        <v>0</v>
      </c>
      <c r="Q136" s="28">
        <f t="shared" si="22"/>
        <v>0</v>
      </c>
      <c r="R136" s="28">
        <v>0</v>
      </c>
      <c r="S136" s="28">
        <f t="shared" si="23"/>
        <v>0</v>
      </c>
      <c r="T136" s="28">
        <f t="shared" si="24"/>
        <v>0</v>
      </c>
      <c r="U136" s="28">
        <f t="shared" si="25"/>
        <v>150</v>
      </c>
    </row>
    <row r="137" spans="1:21">
      <c r="A137" s="12">
        <v>135</v>
      </c>
      <c r="B137" s="5">
        <v>660</v>
      </c>
      <c r="C137" s="6" t="s">
        <v>943</v>
      </c>
      <c r="D137" s="7">
        <v>0</v>
      </c>
      <c r="E137" s="7">
        <v>784</v>
      </c>
      <c r="F137" s="7">
        <v>0</v>
      </c>
      <c r="G137" s="7">
        <v>185</v>
      </c>
      <c r="H137" s="7">
        <v>363</v>
      </c>
      <c r="I137" s="28" t="s">
        <v>1214</v>
      </c>
      <c r="J137" s="28">
        <f>(50*D137)+(100*E137-50*F137)+100*(G137+H137)</f>
        <v>133200</v>
      </c>
      <c r="K137" s="28">
        <v>0</v>
      </c>
      <c r="L137" s="28">
        <f t="shared" si="19"/>
        <v>0</v>
      </c>
      <c r="M137" s="28">
        <f t="shared" si="20"/>
        <v>0</v>
      </c>
      <c r="N137" s="28">
        <v>0</v>
      </c>
      <c r="O137" s="28">
        <f t="shared" si="21"/>
        <v>133200</v>
      </c>
      <c r="P137" s="28">
        <v>104650</v>
      </c>
      <c r="Q137" s="28">
        <f t="shared" si="22"/>
        <v>13320</v>
      </c>
      <c r="R137" s="28">
        <v>0</v>
      </c>
      <c r="S137" s="28">
        <f t="shared" si="23"/>
        <v>13320</v>
      </c>
      <c r="T137" s="28">
        <f t="shared" si="24"/>
        <v>13320</v>
      </c>
      <c r="U137" s="28">
        <f t="shared" si="25"/>
        <v>119880</v>
      </c>
    </row>
    <row r="138" spans="1:21">
      <c r="A138" s="12">
        <v>136</v>
      </c>
      <c r="B138" s="5">
        <v>653</v>
      </c>
      <c r="C138" s="6" t="s">
        <v>899</v>
      </c>
      <c r="D138" s="7">
        <v>0</v>
      </c>
      <c r="E138" s="7">
        <v>46684</v>
      </c>
      <c r="F138" s="7">
        <v>0</v>
      </c>
      <c r="G138" s="7">
        <v>2776</v>
      </c>
      <c r="H138" s="7">
        <v>10154</v>
      </c>
      <c r="I138" s="28" t="s">
        <v>1246</v>
      </c>
      <c r="J138" s="28">
        <f>50*(D138+E138+G138+H138)</f>
        <v>2980700</v>
      </c>
      <c r="K138" s="28">
        <v>0</v>
      </c>
      <c r="L138" s="28">
        <f t="shared" si="19"/>
        <v>0</v>
      </c>
      <c r="M138" s="28">
        <f t="shared" si="20"/>
        <v>0</v>
      </c>
      <c r="N138" s="28">
        <v>0</v>
      </c>
      <c r="O138" s="28">
        <f t="shared" si="21"/>
        <v>2980700</v>
      </c>
      <c r="P138" s="28">
        <v>983375</v>
      </c>
      <c r="Q138" s="28">
        <f t="shared" si="22"/>
        <v>298070</v>
      </c>
      <c r="R138" s="28">
        <v>100000</v>
      </c>
      <c r="S138" s="28">
        <f t="shared" si="23"/>
        <v>398070</v>
      </c>
      <c r="T138" s="28">
        <f t="shared" si="24"/>
        <v>398070</v>
      </c>
      <c r="U138" s="28">
        <f t="shared" si="25"/>
        <v>2582630</v>
      </c>
    </row>
    <row r="139" spans="1:21">
      <c r="A139" s="12">
        <v>137</v>
      </c>
      <c r="B139" s="5">
        <v>642</v>
      </c>
      <c r="C139" s="6" t="s">
        <v>879</v>
      </c>
      <c r="D139" s="7">
        <v>0</v>
      </c>
      <c r="E139" s="7">
        <v>214</v>
      </c>
      <c r="F139" s="7">
        <v>0</v>
      </c>
      <c r="G139" s="7">
        <v>19</v>
      </c>
      <c r="H139" s="7">
        <v>145</v>
      </c>
      <c r="I139" s="28" t="s">
        <v>1214</v>
      </c>
      <c r="J139" s="28">
        <f>(50*D139)+(100*E139-50*F139)+100*(G139+H139)</f>
        <v>37800</v>
      </c>
      <c r="K139" s="28">
        <v>0</v>
      </c>
      <c r="L139" s="28">
        <f t="shared" si="19"/>
        <v>0</v>
      </c>
      <c r="M139" s="28">
        <f t="shared" si="20"/>
        <v>0</v>
      </c>
      <c r="N139" s="28">
        <v>0</v>
      </c>
      <c r="O139" s="28">
        <f t="shared" si="21"/>
        <v>37800</v>
      </c>
      <c r="P139" s="28">
        <v>1050</v>
      </c>
      <c r="Q139" s="28">
        <f t="shared" si="22"/>
        <v>1050</v>
      </c>
      <c r="R139" s="28">
        <v>0</v>
      </c>
      <c r="S139" s="28">
        <f t="shared" si="23"/>
        <v>1050</v>
      </c>
      <c r="T139" s="28">
        <f t="shared" si="24"/>
        <v>1050</v>
      </c>
      <c r="U139" s="28">
        <f t="shared" si="25"/>
        <v>36750</v>
      </c>
    </row>
    <row r="140" spans="1:21">
      <c r="A140" s="12">
        <v>138</v>
      </c>
      <c r="B140" s="5">
        <v>116</v>
      </c>
      <c r="C140" s="6" t="s">
        <v>661</v>
      </c>
      <c r="D140" s="7">
        <v>0</v>
      </c>
      <c r="E140" s="7">
        <v>2923</v>
      </c>
      <c r="F140" s="7">
        <v>0</v>
      </c>
      <c r="G140" s="7">
        <v>485</v>
      </c>
      <c r="H140" s="7">
        <v>1821</v>
      </c>
      <c r="I140" s="28" t="s">
        <v>1214</v>
      </c>
      <c r="J140" s="28">
        <f>(50*D140)+(100*E140-50*F140)+100*(G140+H140)</f>
        <v>522900</v>
      </c>
      <c r="K140" s="28">
        <v>0</v>
      </c>
      <c r="L140" s="28">
        <f t="shared" si="19"/>
        <v>0</v>
      </c>
      <c r="M140" s="28">
        <f t="shared" si="20"/>
        <v>0</v>
      </c>
      <c r="N140" s="28">
        <v>0</v>
      </c>
      <c r="O140" s="28">
        <f t="shared" si="21"/>
        <v>522900</v>
      </c>
      <c r="P140" s="28">
        <v>95675</v>
      </c>
      <c r="Q140" s="28">
        <f t="shared" si="22"/>
        <v>52290</v>
      </c>
      <c r="R140" s="28">
        <v>0</v>
      </c>
      <c r="S140" s="28">
        <f t="shared" si="23"/>
        <v>52290</v>
      </c>
      <c r="T140" s="28">
        <f t="shared" si="24"/>
        <v>52290</v>
      </c>
      <c r="U140" s="28">
        <f t="shared" si="25"/>
        <v>470610</v>
      </c>
    </row>
    <row r="141" spans="1:21">
      <c r="A141" s="12">
        <v>139</v>
      </c>
      <c r="B141" s="5">
        <v>172</v>
      </c>
      <c r="C141" s="6" t="s">
        <v>780</v>
      </c>
      <c r="D141" s="7">
        <v>0</v>
      </c>
      <c r="E141" s="7">
        <v>1875</v>
      </c>
      <c r="F141" s="7">
        <v>1</v>
      </c>
      <c r="G141" s="7">
        <v>608</v>
      </c>
      <c r="H141" s="7">
        <v>946</v>
      </c>
      <c r="I141" s="28" t="s">
        <v>1246</v>
      </c>
      <c r="J141" s="28">
        <f>50*(D141+E141+G141+H141)</f>
        <v>171450</v>
      </c>
      <c r="K141" s="28">
        <v>0</v>
      </c>
      <c r="L141" s="28">
        <f t="shared" si="19"/>
        <v>0</v>
      </c>
      <c r="M141" s="28">
        <f t="shared" si="20"/>
        <v>0</v>
      </c>
      <c r="N141" s="28">
        <v>0</v>
      </c>
      <c r="O141" s="28">
        <f t="shared" si="21"/>
        <v>171450</v>
      </c>
      <c r="P141" s="28">
        <v>35400</v>
      </c>
      <c r="Q141" s="28">
        <f t="shared" si="22"/>
        <v>17145</v>
      </c>
      <c r="R141" s="28">
        <v>0</v>
      </c>
      <c r="S141" s="28">
        <f t="shared" si="23"/>
        <v>17145</v>
      </c>
      <c r="T141" s="28">
        <f t="shared" si="24"/>
        <v>17145</v>
      </c>
      <c r="U141" s="28">
        <f t="shared" si="25"/>
        <v>154305</v>
      </c>
    </row>
    <row r="142" spans="1:21">
      <c r="A142" s="12">
        <v>140</v>
      </c>
      <c r="B142" s="5">
        <v>169</v>
      </c>
      <c r="C142" s="6" t="s">
        <v>776</v>
      </c>
      <c r="D142" s="7">
        <v>0</v>
      </c>
      <c r="E142" s="7">
        <v>79358</v>
      </c>
      <c r="F142" s="7">
        <v>0</v>
      </c>
      <c r="G142" s="7">
        <v>765</v>
      </c>
      <c r="H142" s="7">
        <v>1996</v>
      </c>
      <c r="I142" s="28" t="s">
        <v>1246</v>
      </c>
      <c r="J142" s="28">
        <f>50*(D142+E142+G142+H142)</f>
        <v>4105950</v>
      </c>
      <c r="K142" s="28">
        <v>0</v>
      </c>
      <c r="L142" s="28">
        <f t="shared" si="19"/>
        <v>0</v>
      </c>
      <c r="M142" s="28">
        <f t="shared" si="20"/>
        <v>0</v>
      </c>
      <c r="N142" s="28">
        <v>0</v>
      </c>
      <c r="O142" s="28">
        <f t="shared" si="21"/>
        <v>4105950</v>
      </c>
      <c r="P142" s="28">
        <v>2608500</v>
      </c>
      <c r="Q142" s="28">
        <f t="shared" si="22"/>
        <v>410595</v>
      </c>
      <c r="R142" s="28">
        <v>0</v>
      </c>
      <c r="S142" s="28">
        <f t="shared" si="23"/>
        <v>410595</v>
      </c>
      <c r="T142" s="28">
        <f t="shared" si="24"/>
        <v>410595</v>
      </c>
      <c r="U142" s="28">
        <f t="shared" si="25"/>
        <v>3695355</v>
      </c>
    </row>
    <row r="143" spans="1:21">
      <c r="A143" s="12">
        <v>141</v>
      </c>
      <c r="B143" s="5">
        <v>516</v>
      </c>
      <c r="C143" s="6" t="s">
        <v>848</v>
      </c>
      <c r="D143" s="7">
        <v>0</v>
      </c>
      <c r="E143" s="7">
        <v>6233</v>
      </c>
      <c r="F143" s="7">
        <v>0</v>
      </c>
      <c r="G143" s="7">
        <v>0</v>
      </c>
      <c r="H143" s="7">
        <v>0</v>
      </c>
      <c r="I143" s="28" t="s">
        <v>1214</v>
      </c>
      <c r="J143" s="28">
        <f>(50*D143)+(100*E143-50*F143)+100*(G143+H143)</f>
        <v>623300</v>
      </c>
      <c r="K143" s="28">
        <v>0</v>
      </c>
      <c r="L143" s="28">
        <f t="shared" si="19"/>
        <v>0</v>
      </c>
      <c r="M143" s="28">
        <f t="shared" si="20"/>
        <v>0</v>
      </c>
      <c r="N143" s="28">
        <v>0</v>
      </c>
      <c r="O143" s="28">
        <f t="shared" si="21"/>
        <v>623300</v>
      </c>
      <c r="P143" s="28">
        <v>88550</v>
      </c>
      <c r="Q143" s="28">
        <f t="shared" si="22"/>
        <v>62330</v>
      </c>
      <c r="R143" s="28">
        <v>0</v>
      </c>
      <c r="S143" s="28">
        <f t="shared" si="23"/>
        <v>62330</v>
      </c>
      <c r="T143" s="28">
        <f t="shared" si="24"/>
        <v>62330</v>
      </c>
      <c r="U143" s="28">
        <f t="shared" si="25"/>
        <v>560970</v>
      </c>
    </row>
    <row r="144" spans="1:21">
      <c r="A144" s="12">
        <v>142</v>
      </c>
      <c r="B144" s="5">
        <v>514</v>
      </c>
      <c r="C144" s="6" t="s">
        <v>846</v>
      </c>
      <c r="D144" s="7">
        <v>0</v>
      </c>
      <c r="E144" s="7">
        <v>24</v>
      </c>
      <c r="F144" s="7">
        <v>0</v>
      </c>
      <c r="G144" s="7">
        <v>2</v>
      </c>
      <c r="H144" s="7">
        <v>1</v>
      </c>
      <c r="I144" s="28" t="s">
        <v>1246</v>
      </c>
      <c r="J144" s="28">
        <f>50*(D144+E144+G144+H144)</f>
        <v>1350</v>
      </c>
      <c r="K144" s="28">
        <v>0</v>
      </c>
      <c r="L144" s="28">
        <f t="shared" si="19"/>
        <v>0</v>
      </c>
      <c r="M144" s="28">
        <f t="shared" si="20"/>
        <v>0</v>
      </c>
      <c r="N144" s="28">
        <v>0</v>
      </c>
      <c r="O144" s="28">
        <f t="shared" si="21"/>
        <v>1350</v>
      </c>
      <c r="P144" s="28">
        <v>25</v>
      </c>
      <c r="Q144" s="28">
        <f t="shared" si="22"/>
        <v>25</v>
      </c>
      <c r="R144" s="28">
        <v>0</v>
      </c>
      <c r="S144" s="28">
        <f t="shared" si="23"/>
        <v>25</v>
      </c>
      <c r="T144" s="28">
        <f t="shared" si="24"/>
        <v>25</v>
      </c>
      <c r="U144" s="28">
        <f t="shared" si="25"/>
        <v>1325</v>
      </c>
    </row>
    <row r="145" spans="1:21">
      <c r="A145" s="12">
        <v>143</v>
      </c>
      <c r="B145" s="5">
        <v>827</v>
      </c>
      <c r="C145" s="6" t="s">
        <v>1052</v>
      </c>
      <c r="D145" s="7">
        <v>0</v>
      </c>
      <c r="E145" s="7">
        <v>7</v>
      </c>
      <c r="F145" s="7">
        <v>0</v>
      </c>
      <c r="G145" s="7">
        <v>1</v>
      </c>
      <c r="H145" s="7">
        <v>7</v>
      </c>
      <c r="I145" s="28" t="s">
        <v>1246</v>
      </c>
      <c r="J145" s="28">
        <f>50*(D145+E145+G145+H145)</f>
        <v>750</v>
      </c>
      <c r="K145" s="28">
        <v>0</v>
      </c>
      <c r="L145" s="28">
        <f t="shared" si="19"/>
        <v>0</v>
      </c>
      <c r="M145" s="28">
        <f t="shared" si="20"/>
        <v>0</v>
      </c>
      <c r="N145" s="28">
        <v>0</v>
      </c>
      <c r="O145" s="28">
        <f t="shared" si="21"/>
        <v>750</v>
      </c>
      <c r="P145" s="28">
        <v>0</v>
      </c>
      <c r="Q145" s="28">
        <f t="shared" si="22"/>
        <v>0</v>
      </c>
      <c r="R145" s="28">
        <v>0</v>
      </c>
      <c r="S145" s="28">
        <f t="shared" si="23"/>
        <v>0</v>
      </c>
      <c r="T145" s="28">
        <f t="shared" si="24"/>
        <v>0</v>
      </c>
      <c r="U145" s="28">
        <f t="shared" si="25"/>
        <v>750</v>
      </c>
    </row>
    <row r="146" spans="1:21">
      <c r="A146" s="12">
        <v>144</v>
      </c>
      <c r="B146" s="5">
        <v>855</v>
      </c>
      <c r="C146" s="6" t="s">
        <v>1066</v>
      </c>
      <c r="D146" s="7">
        <v>0</v>
      </c>
      <c r="E146" s="7">
        <v>180</v>
      </c>
      <c r="F146" s="7">
        <v>0</v>
      </c>
      <c r="G146" s="7">
        <v>6</v>
      </c>
      <c r="H146" s="7">
        <v>46</v>
      </c>
      <c r="I146" s="28" t="s">
        <v>1214</v>
      </c>
      <c r="J146" s="28">
        <f>(50*D146)+(100*E146-50*F146)+100*(G146+H146)</f>
        <v>23200</v>
      </c>
      <c r="K146" s="28">
        <v>0</v>
      </c>
      <c r="L146" s="28">
        <f t="shared" si="19"/>
        <v>0</v>
      </c>
      <c r="M146" s="28">
        <f t="shared" si="20"/>
        <v>0</v>
      </c>
      <c r="N146" s="28">
        <v>0</v>
      </c>
      <c r="O146" s="28">
        <f t="shared" si="21"/>
        <v>23200</v>
      </c>
      <c r="P146" s="28">
        <v>35250</v>
      </c>
      <c r="Q146" s="28">
        <f t="shared" si="22"/>
        <v>2320</v>
      </c>
      <c r="R146" s="28">
        <v>0</v>
      </c>
      <c r="S146" s="28">
        <f t="shared" si="23"/>
        <v>2320</v>
      </c>
      <c r="T146" s="28">
        <f t="shared" si="24"/>
        <v>2320</v>
      </c>
      <c r="U146" s="28">
        <f t="shared" si="25"/>
        <v>20880</v>
      </c>
    </row>
    <row r="147" spans="1:21">
      <c r="A147" s="12">
        <v>145</v>
      </c>
      <c r="B147" s="5">
        <v>871</v>
      </c>
      <c r="C147" s="6" t="s">
        <v>1074</v>
      </c>
      <c r="D147" s="7">
        <v>0</v>
      </c>
      <c r="E147" s="7">
        <v>18554</v>
      </c>
      <c r="F147" s="7">
        <v>0</v>
      </c>
      <c r="G147" s="7">
        <v>248</v>
      </c>
      <c r="H147" s="7">
        <v>956</v>
      </c>
      <c r="I147" s="28" t="s">
        <v>1246</v>
      </c>
      <c r="J147" s="28">
        <f>50*(D147+E147+G147+H147)</f>
        <v>987900</v>
      </c>
      <c r="K147" s="28">
        <v>0</v>
      </c>
      <c r="L147" s="28">
        <f t="shared" si="19"/>
        <v>0</v>
      </c>
      <c r="M147" s="28">
        <f t="shared" si="20"/>
        <v>0</v>
      </c>
      <c r="N147" s="28">
        <v>0</v>
      </c>
      <c r="O147" s="28">
        <f t="shared" si="21"/>
        <v>987900</v>
      </c>
      <c r="P147" s="28">
        <v>2011150</v>
      </c>
      <c r="Q147" s="28">
        <f t="shared" si="22"/>
        <v>98790</v>
      </c>
      <c r="R147" s="28">
        <v>0</v>
      </c>
      <c r="S147" s="28">
        <f t="shared" si="23"/>
        <v>98790</v>
      </c>
      <c r="T147" s="28">
        <f t="shared" si="24"/>
        <v>98790</v>
      </c>
      <c r="U147" s="28">
        <f t="shared" si="25"/>
        <v>889110</v>
      </c>
    </row>
    <row r="148" spans="1:21">
      <c r="A148" s="12">
        <v>146</v>
      </c>
      <c r="B148" s="5">
        <v>847</v>
      </c>
      <c r="C148" s="6" t="s">
        <v>1062</v>
      </c>
      <c r="D148" s="7">
        <v>0</v>
      </c>
      <c r="E148" s="7">
        <v>670</v>
      </c>
      <c r="F148" s="7">
        <v>0</v>
      </c>
      <c r="G148" s="7">
        <v>57</v>
      </c>
      <c r="H148" s="7">
        <v>74</v>
      </c>
      <c r="I148" s="28" t="s">
        <v>1246</v>
      </c>
      <c r="J148" s="28">
        <f>50*(D148+E148+G148+H148)</f>
        <v>40050</v>
      </c>
      <c r="K148" s="28">
        <v>0</v>
      </c>
      <c r="L148" s="28">
        <f t="shared" si="19"/>
        <v>0</v>
      </c>
      <c r="M148" s="28">
        <f t="shared" si="20"/>
        <v>0</v>
      </c>
      <c r="N148" s="28">
        <v>0</v>
      </c>
      <c r="O148" s="28">
        <f t="shared" si="21"/>
        <v>40050</v>
      </c>
      <c r="P148" s="28">
        <v>258675</v>
      </c>
      <c r="Q148" s="28">
        <f t="shared" si="22"/>
        <v>4005</v>
      </c>
      <c r="R148" s="28">
        <v>0</v>
      </c>
      <c r="S148" s="28">
        <f t="shared" si="23"/>
        <v>4005</v>
      </c>
      <c r="T148" s="28">
        <f t="shared" si="24"/>
        <v>4005</v>
      </c>
      <c r="U148" s="28">
        <f t="shared" si="25"/>
        <v>36045</v>
      </c>
    </row>
    <row r="149" spans="1:21">
      <c r="A149" s="12">
        <v>147</v>
      </c>
      <c r="B149" s="5">
        <v>873</v>
      </c>
      <c r="C149" s="6" t="s">
        <v>1077</v>
      </c>
      <c r="D149" s="7">
        <v>0</v>
      </c>
      <c r="E149" s="7">
        <v>159</v>
      </c>
      <c r="F149" s="7">
        <v>0</v>
      </c>
      <c r="G149" s="7">
        <v>4</v>
      </c>
      <c r="H149" s="7">
        <v>8</v>
      </c>
      <c r="I149" s="28" t="s">
        <v>1214</v>
      </c>
      <c r="J149" s="28">
        <f>(50*D149)+(100*E149-50*F149)+100*(G149+H149)</f>
        <v>17100</v>
      </c>
      <c r="K149" s="28">
        <v>0</v>
      </c>
      <c r="L149" s="28">
        <f t="shared" si="19"/>
        <v>0</v>
      </c>
      <c r="M149" s="28">
        <f t="shared" si="20"/>
        <v>0</v>
      </c>
      <c r="N149" s="28">
        <v>0</v>
      </c>
      <c r="O149" s="28">
        <f t="shared" si="21"/>
        <v>17100</v>
      </c>
      <c r="P149" s="28">
        <v>975</v>
      </c>
      <c r="Q149" s="28">
        <f t="shared" si="22"/>
        <v>975</v>
      </c>
      <c r="R149" s="28">
        <v>0</v>
      </c>
      <c r="S149" s="28">
        <f t="shared" si="23"/>
        <v>975</v>
      </c>
      <c r="T149" s="28">
        <f t="shared" si="24"/>
        <v>975</v>
      </c>
      <c r="U149" s="28">
        <f t="shared" si="25"/>
        <v>16125</v>
      </c>
    </row>
    <row r="150" spans="1:21">
      <c r="A150" s="12">
        <v>148</v>
      </c>
      <c r="B150" s="5">
        <v>175</v>
      </c>
      <c r="C150" s="6" t="s">
        <v>782</v>
      </c>
      <c r="D150" s="7">
        <v>0</v>
      </c>
      <c r="E150" s="7">
        <v>280</v>
      </c>
      <c r="F150" s="7">
        <v>22</v>
      </c>
      <c r="G150" s="7">
        <v>4</v>
      </c>
      <c r="H150" s="7">
        <v>22</v>
      </c>
      <c r="I150" s="28" t="s">
        <v>1246</v>
      </c>
      <c r="J150" s="28">
        <f>50*(D150+E150+G150+H150)</f>
        <v>15300</v>
      </c>
      <c r="K150" s="28">
        <v>0</v>
      </c>
      <c r="L150" s="28">
        <f t="shared" si="19"/>
        <v>0</v>
      </c>
      <c r="M150" s="28">
        <f t="shared" si="20"/>
        <v>0</v>
      </c>
      <c r="N150" s="28">
        <v>0</v>
      </c>
      <c r="O150" s="28">
        <f t="shared" si="21"/>
        <v>15300</v>
      </c>
      <c r="P150" s="28">
        <v>1400</v>
      </c>
      <c r="Q150" s="28">
        <f t="shared" si="22"/>
        <v>1400</v>
      </c>
      <c r="R150" s="28">
        <v>0</v>
      </c>
      <c r="S150" s="28">
        <f t="shared" si="23"/>
        <v>1400</v>
      </c>
      <c r="T150" s="28">
        <f t="shared" si="24"/>
        <v>1400</v>
      </c>
      <c r="U150" s="28">
        <f t="shared" si="25"/>
        <v>13900</v>
      </c>
    </row>
    <row r="151" spans="1:21">
      <c r="A151" s="12">
        <v>149</v>
      </c>
      <c r="B151" s="5">
        <v>141</v>
      </c>
      <c r="C151" s="6" t="s">
        <v>1191</v>
      </c>
      <c r="D151" s="7">
        <v>1</v>
      </c>
      <c r="E151" s="7">
        <v>0</v>
      </c>
      <c r="F151" s="7">
        <v>0</v>
      </c>
      <c r="G151" s="7">
        <v>0</v>
      </c>
      <c r="H151" s="7">
        <v>0</v>
      </c>
      <c r="I151" s="28" t="s">
        <v>1246</v>
      </c>
      <c r="J151" s="28">
        <f>50*(D151+E151+G151+H151)</f>
        <v>50</v>
      </c>
      <c r="K151" s="28">
        <v>0</v>
      </c>
      <c r="L151" s="28">
        <f t="shared" si="19"/>
        <v>0</v>
      </c>
      <c r="M151" s="28">
        <f t="shared" si="20"/>
        <v>0</v>
      </c>
      <c r="N151" s="28">
        <v>0</v>
      </c>
      <c r="O151" s="28">
        <f t="shared" si="21"/>
        <v>50</v>
      </c>
      <c r="P151" s="28">
        <v>0</v>
      </c>
      <c r="Q151" s="28">
        <f t="shared" si="22"/>
        <v>0</v>
      </c>
      <c r="R151" s="28">
        <v>0</v>
      </c>
      <c r="S151" s="28">
        <f t="shared" si="23"/>
        <v>0</v>
      </c>
      <c r="T151" s="28">
        <f t="shared" si="24"/>
        <v>0</v>
      </c>
      <c r="U151" s="28">
        <f t="shared" si="25"/>
        <v>50</v>
      </c>
    </row>
    <row r="152" spans="1:21">
      <c r="A152" s="12">
        <v>150</v>
      </c>
      <c r="B152" s="5">
        <v>643</v>
      </c>
      <c r="C152" s="6" t="s">
        <v>880</v>
      </c>
      <c r="D152" s="7">
        <v>0</v>
      </c>
      <c r="E152" s="7">
        <v>436</v>
      </c>
      <c r="F152" s="7">
        <v>0</v>
      </c>
      <c r="G152" s="7">
        <v>39</v>
      </c>
      <c r="H152" s="7">
        <v>186</v>
      </c>
      <c r="I152" s="28" t="s">
        <v>1246</v>
      </c>
      <c r="J152" s="28">
        <f>50*(D152+E152+G152+H152)</f>
        <v>33050</v>
      </c>
      <c r="K152" s="28">
        <v>0</v>
      </c>
      <c r="L152" s="28">
        <f t="shared" si="19"/>
        <v>0</v>
      </c>
      <c r="M152" s="28">
        <f t="shared" si="20"/>
        <v>0</v>
      </c>
      <c r="N152" s="28">
        <v>0</v>
      </c>
      <c r="O152" s="28">
        <f t="shared" si="21"/>
        <v>33050</v>
      </c>
      <c r="P152" s="28">
        <v>10850</v>
      </c>
      <c r="Q152" s="28">
        <f t="shared" si="22"/>
        <v>3305</v>
      </c>
      <c r="R152" s="28">
        <v>0</v>
      </c>
      <c r="S152" s="28">
        <f t="shared" si="23"/>
        <v>3305</v>
      </c>
      <c r="T152" s="28">
        <f t="shared" si="24"/>
        <v>3305</v>
      </c>
      <c r="U152" s="28">
        <f t="shared" si="25"/>
        <v>29745</v>
      </c>
    </row>
    <row r="153" spans="1:21">
      <c r="A153" s="12">
        <v>151</v>
      </c>
      <c r="B153" s="5">
        <v>213</v>
      </c>
      <c r="C153" s="6" t="s">
        <v>815</v>
      </c>
      <c r="D153" s="7">
        <v>0</v>
      </c>
      <c r="E153" s="7">
        <v>593</v>
      </c>
      <c r="F153" s="7">
        <v>0</v>
      </c>
      <c r="G153" s="7">
        <v>20</v>
      </c>
      <c r="H153" s="7">
        <v>150</v>
      </c>
      <c r="I153" s="28" t="s">
        <v>1246</v>
      </c>
      <c r="J153" s="28">
        <f>50*(D153+E153+G153+H153)</f>
        <v>38150</v>
      </c>
      <c r="K153" s="28">
        <v>0</v>
      </c>
      <c r="L153" s="28">
        <f t="shared" si="19"/>
        <v>0</v>
      </c>
      <c r="M153" s="28">
        <f t="shared" si="20"/>
        <v>0</v>
      </c>
      <c r="N153" s="28">
        <v>0</v>
      </c>
      <c r="O153" s="28">
        <f t="shared" si="21"/>
        <v>38150</v>
      </c>
      <c r="P153" s="28">
        <v>22575</v>
      </c>
      <c r="Q153" s="28">
        <f t="shared" si="22"/>
        <v>3815</v>
      </c>
      <c r="R153" s="28">
        <v>0</v>
      </c>
      <c r="S153" s="28">
        <f t="shared" si="23"/>
        <v>3815</v>
      </c>
      <c r="T153" s="28">
        <f t="shared" si="24"/>
        <v>3815</v>
      </c>
      <c r="U153" s="28">
        <f t="shared" si="25"/>
        <v>34335</v>
      </c>
    </row>
    <row r="154" spans="1:21">
      <c r="A154" s="12">
        <v>152</v>
      </c>
      <c r="B154" s="5">
        <v>654</v>
      </c>
      <c r="C154" s="6" t="s">
        <v>903</v>
      </c>
      <c r="D154" s="7">
        <v>0</v>
      </c>
      <c r="E154" s="7">
        <v>39404</v>
      </c>
      <c r="F154" s="7">
        <v>0</v>
      </c>
      <c r="G154" s="7">
        <v>4723</v>
      </c>
      <c r="H154" s="7">
        <v>18551</v>
      </c>
      <c r="I154" s="28" t="s">
        <v>1214</v>
      </c>
      <c r="J154" s="28">
        <f>(50*D154)+(100*E154-50*F154)+100*(G154+H154)</f>
        <v>6267800</v>
      </c>
      <c r="K154" s="28">
        <v>0</v>
      </c>
      <c r="L154" s="28">
        <f t="shared" si="19"/>
        <v>0</v>
      </c>
      <c r="M154" s="28">
        <f t="shared" si="20"/>
        <v>0</v>
      </c>
      <c r="N154" s="28">
        <v>0</v>
      </c>
      <c r="O154" s="28">
        <f t="shared" si="21"/>
        <v>6267800</v>
      </c>
      <c r="P154" s="28">
        <v>1032825</v>
      </c>
      <c r="Q154" s="28">
        <f t="shared" si="22"/>
        <v>626780</v>
      </c>
      <c r="R154" s="28">
        <v>50000</v>
      </c>
      <c r="S154" s="28">
        <f t="shared" si="23"/>
        <v>676780</v>
      </c>
      <c r="T154" s="28">
        <f t="shared" si="24"/>
        <v>676780</v>
      </c>
      <c r="U154" s="28">
        <f t="shared" si="25"/>
        <v>5591020</v>
      </c>
    </row>
    <row r="155" spans="1:21">
      <c r="A155" s="12">
        <v>153</v>
      </c>
      <c r="B155" s="5">
        <v>985</v>
      </c>
      <c r="C155" s="6" t="s">
        <v>1117</v>
      </c>
      <c r="D155" s="7">
        <v>0</v>
      </c>
      <c r="E155" s="7">
        <v>7807</v>
      </c>
      <c r="F155" s="7">
        <v>1045</v>
      </c>
      <c r="G155" s="7">
        <v>131</v>
      </c>
      <c r="H155" s="7">
        <v>610</v>
      </c>
      <c r="I155" s="28" t="s">
        <v>1214</v>
      </c>
      <c r="J155" s="28">
        <f>(50*D155)+(100*E155-50*F155)+100*(G155+H155)</f>
        <v>802550</v>
      </c>
      <c r="K155" s="28">
        <v>0</v>
      </c>
      <c r="L155" s="28">
        <f t="shared" si="19"/>
        <v>0</v>
      </c>
      <c r="M155" s="28">
        <f t="shared" si="20"/>
        <v>0</v>
      </c>
      <c r="N155" s="28">
        <v>0</v>
      </c>
      <c r="O155" s="28">
        <f t="shared" si="21"/>
        <v>802550</v>
      </c>
      <c r="P155" s="28">
        <v>97675</v>
      </c>
      <c r="Q155" s="28">
        <f t="shared" si="22"/>
        <v>80255</v>
      </c>
      <c r="R155" s="28">
        <v>0</v>
      </c>
      <c r="S155" s="28">
        <f t="shared" si="23"/>
        <v>80255</v>
      </c>
      <c r="T155" s="28">
        <f t="shared" si="24"/>
        <v>80255</v>
      </c>
      <c r="U155" s="28">
        <f t="shared" si="25"/>
        <v>722295</v>
      </c>
    </row>
    <row r="156" spans="1:21">
      <c r="A156" s="12">
        <v>154</v>
      </c>
      <c r="B156" s="5">
        <v>984</v>
      </c>
      <c r="C156" s="6" t="s">
        <v>1115</v>
      </c>
      <c r="D156" s="7">
        <v>0</v>
      </c>
      <c r="E156" s="7">
        <v>16256</v>
      </c>
      <c r="F156" s="7">
        <v>0</v>
      </c>
      <c r="G156" s="7">
        <v>392</v>
      </c>
      <c r="H156" s="7">
        <v>1688</v>
      </c>
      <c r="I156" s="28" t="s">
        <v>1214</v>
      </c>
      <c r="J156" s="28">
        <f>(50*D156)+(100*E156-50*F156)+100*(G156+H156)</f>
        <v>1833600</v>
      </c>
      <c r="K156" s="28">
        <v>0</v>
      </c>
      <c r="L156" s="28">
        <f t="shared" si="19"/>
        <v>0</v>
      </c>
      <c r="M156" s="28">
        <f t="shared" si="20"/>
        <v>0</v>
      </c>
      <c r="N156" s="28">
        <v>0</v>
      </c>
      <c r="O156" s="28">
        <f t="shared" si="21"/>
        <v>1833600</v>
      </c>
      <c r="P156" s="28">
        <v>790225</v>
      </c>
      <c r="Q156" s="28">
        <f t="shared" si="22"/>
        <v>183360</v>
      </c>
      <c r="R156" s="28">
        <v>0</v>
      </c>
      <c r="S156" s="28">
        <f t="shared" si="23"/>
        <v>183360</v>
      </c>
      <c r="T156" s="28">
        <f t="shared" si="24"/>
        <v>183360</v>
      </c>
      <c r="U156" s="28">
        <f t="shared" si="25"/>
        <v>1650240</v>
      </c>
    </row>
    <row r="157" spans="1:21">
      <c r="A157" s="12">
        <v>155</v>
      </c>
      <c r="B157" s="5">
        <v>208</v>
      </c>
      <c r="C157" s="6" t="s">
        <v>785</v>
      </c>
      <c r="D157" s="7">
        <v>0</v>
      </c>
      <c r="E157" s="7">
        <v>14575</v>
      </c>
      <c r="F157" s="7">
        <v>488</v>
      </c>
      <c r="G157" s="7">
        <v>2494</v>
      </c>
      <c r="H157" s="7">
        <v>13970</v>
      </c>
      <c r="I157" s="28" t="s">
        <v>1214</v>
      </c>
      <c r="J157" s="28">
        <f>(50*D157)+(100*E157-50*F157)+100*(G157+H157)</f>
        <v>3079500</v>
      </c>
      <c r="K157" s="28">
        <v>0</v>
      </c>
      <c r="L157" s="28">
        <f t="shared" si="19"/>
        <v>0</v>
      </c>
      <c r="M157" s="28">
        <f t="shared" si="20"/>
        <v>0</v>
      </c>
      <c r="N157" s="28">
        <v>0</v>
      </c>
      <c r="O157" s="28">
        <f t="shared" si="21"/>
        <v>3079500</v>
      </c>
      <c r="P157" s="28">
        <v>215950</v>
      </c>
      <c r="Q157" s="28">
        <f t="shared" si="22"/>
        <v>215950</v>
      </c>
      <c r="R157" s="28">
        <v>0</v>
      </c>
      <c r="S157" s="28">
        <f t="shared" si="23"/>
        <v>215950</v>
      </c>
      <c r="T157" s="28">
        <f t="shared" si="24"/>
        <v>215950</v>
      </c>
      <c r="U157" s="28">
        <f t="shared" si="25"/>
        <v>2863550</v>
      </c>
    </row>
    <row r="158" spans="1:21">
      <c r="A158" s="12">
        <v>156</v>
      </c>
      <c r="B158" s="5">
        <v>644</v>
      </c>
      <c r="C158" s="6" t="s">
        <v>881</v>
      </c>
      <c r="D158" s="7">
        <v>0</v>
      </c>
      <c r="E158" s="7">
        <v>466</v>
      </c>
      <c r="F158" s="7">
        <v>0</v>
      </c>
      <c r="G158" s="7">
        <v>29</v>
      </c>
      <c r="H158" s="7">
        <v>277</v>
      </c>
      <c r="I158" s="28" t="s">
        <v>1214</v>
      </c>
      <c r="J158" s="28">
        <f>(50*D158)+(100*E158-50*F158)+100*(G158+H158)</f>
        <v>77200</v>
      </c>
      <c r="K158" s="28">
        <v>0</v>
      </c>
      <c r="L158" s="28">
        <f t="shared" si="19"/>
        <v>0</v>
      </c>
      <c r="M158" s="28">
        <f t="shared" si="20"/>
        <v>0</v>
      </c>
      <c r="N158" s="28">
        <v>0</v>
      </c>
      <c r="O158" s="28">
        <f t="shared" si="21"/>
        <v>77200</v>
      </c>
      <c r="P158" s="28">
        <v>10725</v>
      </c>
      <c r="Q158" s="28">
        <f t="shared" si="22"/>
        <v>7720</v>
      </c>
      <c r="R158" s="28">
        <v>0</v>
      </c>
      <c r="S158" s="28">
        <f t="shared" si="23"/>
        <v>7720</v>
      </c>
      <c r="T158" s="28">
        <f t="shared" si="24"/>
        <v>7720</v>
      </c>
      <c r="U158" s="28">
        <f t="shared" si="25"/>
        <v>69480</v>
      </c>
    </row>
    <row r="159" spans="1:21">
      <c r="A159" s="12">
        <v>157</v>
      </c>
      <c r="B159" s="5">
        <v>641</v>
      </c>
      <c r="C159" s="6" t="s">
        <v>877</v>
      </c>
      <c r="D159" s="7">
        <v>0</v>
      </c>
      <c r="E159" s="7">
        <v>696</v>
      </c>
      <c r="F159" s="7">
        <v>0</v>
      </c>
      <c r="G159" s="7">
        <v>31</v>
      </c>
      <c r="H159" s="7">
        <v>149</v>
      </c>
      <c r="I159" s="28" t="s">
        <v>1246</v>
      </c>
      <c r="J159" s="28">
        <f>50*(D159+E159+G159+H159)</f>
        <v>43800</v>
      </c>
      <c r="K159" s="28">
        <v>0</v>
      </c>
      <c r="L159" s="28">
        <f t="shared" si="19"/>
        <v>0</v>
      </c>
      <c r="M159" s="28">
        <f t="shared" si="20"/>
        <v>0</v>
      </c>
      <c r="N159" s="28">
        <v>0</v>
      </c>
      <c r="O159" s="28">
        <f t="shared" si="21"/>
        <v>43800</v>
      </c>
      <c r="P159" s="28">
        <v>11825</v>
      </c>
      <c r="Q159" s="28">
        <f t="shared" si="22"/>
        <v>4380</v>
      </c>
      <c r="R159" s="28">
        <v>0</v>
      </c>
      <c r="S159" s="28">
        <f t="shared" si="23"/>
        <v>4380</v>
      </c>
      <c r="T159" s="28">
        <f t="shared" si="24"/>
        <v>4380</v>
      </c>
      <c r="U159" s="28">
        <f t="shared" si="25"/>
        <v>39420</v>
      </c>
    </row>
    <row r="160" spans="1:21">
      <c r="A160" s="12">
        <v>158</v>
      </c>
      <c r="B160" s="5">
        <v>620</v>
      </c>
      <c r="C160" s="6" t="s">
        <v>855</v>
      </c>
      <c r="D160" s="7">
        <v>0</v>
      </c>
      <c r="E160" s="7">
        <v>4740</v>
      </c>
      <c r="F160" s="7">
        <v>0</v>
      </c>
      <c r="G160" s="7">
        <v>424</v>
      </c>
      <c r="H160" s="7">
        <v>1824</v>
      </c>
      <c r="I160" s="28" t="s">
        <v>1214</v>
      </c>
      <c r="J160" s="28">
        <f>(50*D160)+(100*E160-50*F160)+100*(G160+H160)</f>
        <v>698800</v>
      </c>
      <c r="K160" s="28">
        <v>0</v>
      </c>
      <c r="L160" s="28">
        <f t="shared" si="19"/>
        <v>0</v>
      </c>
      <c r="M160" s="28">
        <f t="shared" si="20"/>
        <v>0</v>
      </c>
      <c r="N160" s="28">
        <v>0</v>
      </c>
      <c r="O160" s="28">
        <f t="shared" si="21"/>
        <v>698800</v>
      </c>
      <c r="P160" s="28">
        <v>166575</v>
      </c>
      <c r="Q160" s="28">
        <f t="shared" si="22"/>
        <v>69880</v>
      </c>
      <c r="R160" s="28">
        <v>0</v>
      </c>
      <c r="S160" s="28">
        <f t="shared" si="23"/>
        <v>69880</v>
      </c>
      <c r="T160" s="28">
        <f t="shared" si="24"/>
        <v>69880</v>
      </c>
      <c r="U160" s="28">
        <f t="shared" si="25"/>
        <v>628920</v>
      </c>
    </row>
    <row r="161" spans="1:21">
      <c r="A161" s="12">
        <v>159</v>
      </c>
      <c r="B161" s="5">
        <v>696</v>
      </c>
      <c r="C161" s="6" t="s">
        <v>962</v>
      </c>
      <c r="D161" s="7">
        <v>0</v>
      </c>
      <c r="E161" s="7">
        <v>34</v>
      </c>
      <c r="F161" s="7">
        <v>0</v>
      </c>
      <c r="G161" s="7">
        <v>8</v>
      </c>
      <c r="H161" s="7">
        <v>22</v>
      </c>
      <c r="I161" s="28" t="s">
        <v>1214</v>
      </c>
      <c r="J161" s="28">
        <f>(50*D161)+(100*E161-50*F161)+100*(G161+H161)</f>
        <v>6400</v>
      </c>
      <c r="K161" s="28">
        <v>0</v>
      </c>
      <c r="L161" s="28">
        <f t="shared" si="19"/>
        <v>0</v>
      </c>
      <c r="M161" s="28">
        <f t="shared" si="20"/>
        <v>0</v>
      </c>
      <c r="N161" s="28">
        <v>0</v>
      </c>
      <c r="O161" s="28">
        <f t="shared" si="21"/>
        <v>6400</v>
      </c>
      <c r="P161" s="28">
        <v>20150</v>
      </c>
      <c r="Q161" s="28">
        <f t="shared" si="22"/>
        <v>640</v>
      </c>
      <c r="R161" s="28">
        <v>0</v>
      </c>
      <c r="S161" s="28">
        <f t="shared" si="23"/>
        <v>640</v>
      </c>
      <c r="T161" s="28">
        <f t="shared" si="24"/>
        <v>640</v>
      </c>
      <c r="U161" s="28">
        <f t="shared" si="25"/>
        <v>5760</v>
      </c>
    </row>
    <row r="162" spans="1:21">
      <c r="A162" s="12">
        <v>160</v>
      </c>
      <c r="B162" s="5">
        <v>656</v>
      </c>
      <c r="C162" s="6" t="s">
        <v>931</v>
      </c>
      <c r="D162" s="7">
        <v>0</v>
      </c>
      <c r="E162" s="7">
        <v>5599</v>
      </c>
      <c r="F162" s="7">
        <v>0</v>
      </c>
      <c r="G162" s="7">
        <v>562</v>
      </c>
      <c r="H162" s="7">
        <v>1783</v>
      </c>
      <c r="I162" s="28" t="s">
        <v>1246</v>
      </c>
      <c r="J162" s="28">
        <f>50*(D162+E162+G162+H162)</f>
        <v>397200</v>
      </c>
      <c r="K162" s="28">
        <v>0</v>
      </c>
      <c r="L162" s="28">
        <f t="shared" si="19"/>
        <v>0</v>
      </c>
      <c r="M162" s="28">
        <f t="shared" si="20"/>
        <v>0</v>
      </c>
      <c r="N162" s="28">
        <v>0</v>
      </c>
      <c r="O162" s="28">
        <f t="shared" si="21"/>
        <v>397200</v>
      </c>
      <c r="P162" s="28">
        <v>170550</v>
      </c>
      <c r="Q162" s="28">
        <f t="shared" si="22"/>
        <v>39720</v>
      </c>
      <c r="R162" s="28">
        <v>0</v>
      </c>
      <c r="S162" s="28">
        <f t="shared" si="23"/>
        <v>39720</v>
      </c>
      <c r="T162" s="28">
        <f t="shared" si="24"/>
        <v>39720</v>
      </c>
      <c r="U162" s="28">
        <f t="shared" si="25"/>
        <v>357480</v>
      </c>
    </row>
    <row r="163" spans="1:21">
      <c r="A163" s="12">
        <v>161</v>
      </c>
      <c r="B163" s="5">
        <v>126</v>
      </c>
      <c r="C163" s="6" t="s">
        <v>708</v>
      </c>
      <c r="D163" s="7">
        <v>0</v>
      </c>
      <c r="E163" s="7">
        <v>185</v>
      </c>
      <c r="F163" s="7">
        <v>0</v>
      </c>
      <c r="G163" s="7">
        <v>11</v>
      </c>
      <c r="H163" s="7">
        <v>96</v>
      </c>
      <c r="I163" s="28" t="s">
        <v>1246</v>
      </c>
      <c r="J163" s="28">
        <f>50*(D163+E163+G163+H163)</f>
        <v>14600</v>
      </c>
      <c r="K163" s="28">
        <v>0</v>
      </c>
      <c r="L163" s="28">
        <f t="shared" si="19"/>
        <v>0</v>
      </c>
      <c r="M163" s="28">
        <f t="shared" si="20"/>
        <v>0</v>
      </c>
      <c r="N163" s="28">
        <v>0</v>
      </c>
      <c r="O163" s="28">
        <f t="shared" si="21"/>
        <v>14600</v>
      </c>
      <c r="P163" s="28">
        <v>175</v>
      </c>
      <c r="Q163" s="28">
        <f t="shared" si="22"/>
        <v>175</v>
      </c>
      <c r="R163" s="28">
        <v>0</v>
      </c>
      <c r="S163" s="28">
        <f t="shared" si="23"/>
        <v>175</v>
      </c>
      <c r="T163" s="28">
        <f t="shared" si="24"/>
        <v>175</v>
      </c>
      <c r="U163" s="28">
        <f t="shared" si="25"/>
        <v>14425</v>
      </c>
    </row>
    <row r="164" spans="1:21">
      <c r="A164" s="12">
        <v>162</v>
      </c>
      <c r="B164" s="5">
        <v>125</v>
      </c>
      <c r="C164" s="6" t="s">
        <v>706</v>
      </c>
      <c r="D164" s="7">
        <v>0</v>
      </c>
      <c r="E164" s="7">
        <v>106</v>
      </c>
      <c r="F164" s="7">
        <v>9</v>
      </c>
      <c r="G164" s="7">
        <v>13</v>
      </c>
      <c r="H164" s="7">
        <v>68</v>
      </c>
      <c r="I164" s="28" t="s">
        <v>1246</v>
      </c>
      <c r="J164" s="28">
        <f>50*(D164+E164+G164+H164)</f>
        <v>9350</v>
      </c>
      <c r="K164" s="28">
        <v>0</v>
      </c>
      <c r="L164" s="28">
        <f t="shared" si="19"/>
        <v>0</v>
      </c>
      <c r="M164" s="28">
        <f t="shared" si="20"/>
        <v>0</v>
      </c>
      <c r="N164" s="28">
        <v>0</v>
      </c>
      <c r="O164" s="28">
        <f t="shared" si="21"/>
        <v>9350</v>
      </c>
      <c r="P164" s="28">
        <v>175</v>
      </c>
      <c r="Q164" s="28">
        <f t="shared" si="22"/>
        <v>175</v>
      </c>
      <c r="R164" s="28">
        <v>0</v>
      </c>
      <c r="S164" s="28">
        <f t="shared" si="23"/>
        <v>175</v>
      </c>
      <c r="T164" s="28">
        <f t="shared" si="24"/>
        <v>175</v>
      </c>
      <c r="U164" s="28">
        <f t="shared" si="25"/>
        <v>9175</v>
      </c>
    </row>
    <row r="165" spans="1:21">
      <c r="A165" s="12">
        <v>163</v>
      </c>
      <c r="B165" s="5">
        <v>134</v>
      </c>
      <c r="C165" s="6" t="s">
        <v>721</v>
      </c>
      <c r="D165" s="7">
        <v>0</v>
      </c>
      <c r="E165" s="7">
        <v>1587</v>
      </c>
      <c r="F165" s="7">
        <v>11</v>
      </c>
      <c r="G165" s="7">
        <v>394</v>
      </c>
      <c r="H165" s="7">
        <v>1199</v>
      </c>
      <c r="I165" s="28" t="s">
        <v>1246</v>
      </c>
      <c r="J165" s="28">
        <f>50*(D165+E165+G165+H165)</f>
        <v>159000</v>
      </c>
      <c r="K165" s="28">
        <v>0</v>
      </c>
      <c r="L165" s="28">
        <f t="shared" si="19"/>
        <v>0</v>
      </c>
      <c r="M165" s="28">
        <f t="shared" si="20"/>
        <v>0</v>
      </c>
      <c r="N165" s="28">
        <v>0</v>
      </c>
      <c r="O165" s="28">
        <f t="shared" si="21"/>
        <v>159000</v>
      </c>
      <c r="P165" s="28">
        <v>23875</v>
      </c>
      <c r="Q165" s="28">
        <f t="shared" si="22"/>
        <v>15900</v>
      </c>
      <c r="R165" s="28">
        <v>0</v>
      </c>
      <c r="S165" s="28">
        <f t="shared" si="23"/>
        <v>15900</v>
      </c>
      <c r="T165" s="28">
        <f t="shared" si="24"/>
        <v>15900</v>
      </c>
      <c r="U165" s="28">
        <f t="shared" si="25"/>
        <v>143100</v>
      </c>
    </row>
    <row r="166" spans="1:21">
      <c r="A166" s="12">
        <v>164</v>
      </c>
      <c r="B166" s="5">
        <v>207</v>
      </c>
      <c r="C166" s="6" t="s">
        <v>1193</v>
      </c>
      <c r="D166" s="7">
        <v>0</v>
      </c>
      <c r="E166" s="7">
        <v>0</v>
      </c>
      <c r="F166" s="7">
        <v>0</v>
      </c>
      <c r="G166" s="7">
        <v>0</v>
      </c>
      <c r="H166" s="7">
        <v>0</v>
      </c>
      <c r="I166" s="28" t="s">
        <v>1246</v>
      </c>
      <c r="J166" s="28">
        <f>50*(D166+E166+G166+H166)</f>
        <v>0</v>
      </c>
      <c r="K166" s="28">
        <v>0</v>
      </c>
      <c r="L166" s="28">
        <f t="shared" si="19"/>
        <v>0</v>
      </c>
      <c r="M166" s="28">
        <f t="shared" si="20"/>
        <v>0</v>
      </c>
      <c r="N166" s="28">
        <v>0</v>
      </c>
      <c r="O166" s="28">
        <f t="shared" si="21"/>
        <v>0</v>
      </c>
      <c r="P166" s="28">
        <v>0</v>
      </c>
      <c r="Q166" s="28">
        <f t="shared" si="22"/>
        <v>0</v>
      </c>
      <c r="R166" s="28">
        <v>0</v>
      </c>
      <c r="S166" s="28">
        <f t="shared" si="23"/>
        <v>0</v>
      </c>
      <c r="T166" s="28">
        <f t="shared" si="24"/>
        <v>0</v>
      </c>
      <c r="U166" s="28">
        <f t="shared" si="25"/>
        <v>0</v>
      </c>
    </row>
    <row r="167" spans="1:21">
      <c r="A167" s="12">
        <v>165</v>
      </c>
      <c r="B167" s="5">
        <v>222</v>
      </c>
      <c r="C167" s="6" t="s">
        <v>843</v>
      </c>
      <c r="D167" s="7">
        <v>0</v>
      </c>
      <c r="E167" s="7">
        <v>410</v>
      </c>
      <c r="F167" s="7">
        <v>0</v>
      </c>
      <c r="G167" s="7">
        <v>49</v>
      </c>
      <c r="H167" s="7">
        <v>358</v>
      </c>
      <c r="I167" s="28" t="s">
        <v>1214</v>
      </c>
      <c r="J167" s="28">
        <f>(50*D167)+(100*E167-50*F167)+100*(G167+H167)</f>
        <v>81700</v>
      </c>
      <c r="K167" s="28">
        <v>315405</v>
      </c>
      <c r="L167" s="28">
        <f t="shared" si="19"/>
        <v>8170</v>
      </c>
      <c r="M167" s="28">
        <f t="shared" si="20"/>
        <v>307235</v>
      </c>
      <c r="N167" s="28">
        <v>0</v>
      </c>
      <c r="O167" s="28">
        <f t="shared" si="21"/>
        <v>73530</v>
      </c>
      <c r="P167" s="28">
        <v>1150</v>
      </c>
      <c r="Q167" s="28">
        <f t="shared" si="22"/>
        <v>1150</v>
      </c>
      <c r="R167" s="28">
        <v>0</v>
      </c>
      <c r="S167" s="28">
        <f t="shared" si="23"/>
        <v>1150</v>
      </c>
      <c r="T167" s="28">
        <f t="shared" si="24"/>
        <v>1150</v>
      </c>
      <c r="U167" s="28">
        <f t="shared" si="25"/>
        <v>72380</v>
      </c>
    </row>
    <row r="168" spans="1:21">
      <c r="A168" s="12">
        <v>166</v>
      </c>
      <c r="B168" s="5">
        <v>728</v>
      </c>
      <c r="C168" s="6" t="s">
        <v>998</v>
      </c>
      <c r="D168" s="7">
        <v>0</v>
      </c>
      <c r="E168" s="7">
        <v>382</v>
      </c>
      <c r="F168" s="7">
        <v>0</v>
      </c>
      <c r="G168" s="7">
        <v>14</v>
      </c>
      <c r="H168" s="7">
        <v>113</v>
      </c>
      <c r="I168" s="28" t="s">
        <v>1214</v>
      </c>
      <c r="J168" s="28">
        <f>(50*D168)+(100*E168-50*F168)+100*(G168+H168)</f>
        <v>50900</v>
      </c>
      <c r="K168" s="28">
        <v>0</v>
      </c>
      <c r="L168" s="28">
        <f t="shared" si="19"/>
        <v>0</v>
      </c>
      <c r="M168" s="28">
        <f t="shared" si="20"/>
        <v>0</v>
      </c>
      <c r="N168" s="28">
        <v>0</v>
      </c>
      <c r="O168" s="28">
        <f t="shared" si="21"/>
        <v>50900</v>
      </c>
      <c r="P168" s="28">
        <v>11125</v>
      </c>
      <c r="Q168" s="28">
        <f t="shared" si="22"/>
        <v>5090</v>
      </c>
      <c r="R168" s="28">
        <v>0</v>
      </c>
      <c r="S168" s="28">
        <f t="shared" si="23"/>
        <v>5090</v>
      </c>
      <c r="T168" s="28">
        <f t="shared" si="24"/>
        <v>5090</v>
      </c>
      <c r="U168" s="28">
        <f t="shared" si="25"/>
        <v>45810</v>
      </c>
    </row>
    <row r="169" spans="1:21">
      <c r="A169" s="12">
        <v>167</v>
      </c>
      <c r="B169" s="5">
        <v>852</v>
      </c>
      <c r="C169" s="6" t="s">
        <v>1064</v>
      </c>
      <c r="D169" s="7">
        <v>0</v>
      </c>
      <c r="E169" s="7">
        <v>844</v>
      </c>
      <c r="F169" s="7">
        <v>3</v>
      </c>
      <c r="G169" s="7">
        <v>52</v>
      </c>
      <c r="H169" s="7">
        <v>126</v>
      </c>
      <c r="I169" s="28" t="s">
        <v>1246</v>
      </c>
      <c r="J169" s="28">
        <f>50*(D169+E169+G169+H169)</f>
        <v>51100</v>
      </c>
      <c r="K169" s="28">
        <v>0</v>
      </c>
      <c r="L169" s="28">
        <f t="shared" si="19"/>
        <v>0</v>
      </c>
      <c r="M169" s="28">
        <f t="shared" si="20"/>
        <v>0</v>
      </c>
      <c r="N169" s="28">
        <v>0</v>
      </c>
      <c r="O169" s="28">
        <f t="shared" si="21"/>
        <v>51100</v>
      </c>
      <c r="P169" s="28">
        <v>203650</v>
      </c>
      <c r="Q169" s="28">
        <f t="shared" si="22"/>
        <v>5110</v>
      </c>
      <c r="R169" s="28">
        <v>0</v>
      </c>
      <c r="S169" s="28">
        <f t="shared" si="23"/>
        <v>5110</v>
      </c>
      <c r="T169" s="28">
        <f t="shared" si="24"/>
        <v>5110</v>
      </c>
      <c r="U169" s="28">
        <f t="shared" si="25"/>
        <v>45990</v>
      </c>
    </row>
    <row r="170" spans="1:21">
      <c r="A170" s="12">
        <v>168</v>
      </c>
      <c r="B170" s="5">
        <v>856</v>
      </c>
      <c r="C170" s="6" t="s">
        <v>1068</v>
      </c>
      <c r="D170" s="7">
        <v>0</v>
      </c>
      <c r="E170" s="7">
        <v>605</v>
      </c>
      <c r="F170" s="7">
        <v>605</v>
      </c>
      <c r="G170" s="7">
        <v>0</v>
      </c>
      <c r="H170" s="7">
        <v>0</v>
      </c>
      <c r="I170" s="28" t="s">
        <v>1246</v>
      </c>
      <c r="J170" s="28">
        <f>50*(D170+E170+G170+H170)</f>
        <v>30250</v>
      </c>
      <c r="K170" s="28">
        <v>0</v>
      </c>
      <c r="L170" s="28">
        <f t="shared" si="19"/>
        <v>0</v>
      </c>
      <c r="M170" s="28">
        <f t="shared" si="20"/>
        <v>0</v>
      </c>
      <c r="N170" s="28">
        <v>0</v>
      </c>
      <c r="O170" s="28">
        <f t="shared" si="21"/>
        <v>30250</v>
      </c>
      <c r="P170" s="28">
        <v>24650</v>
      </c>
      <c r="Q170" s="28">
        <f t="shared" si="22"/>
        <v>3025</v>
      </c>
      <c r="R170" s="28">
        <v>0</v>
      </c>
      <c r="S170" s="28">
        <f t="shared" si="23"/>
        <v>3025</v>
      </c>
      <c r="T170" s="28">
        <f t="shared" si="24"/>
        <v>3025</v>
      </c>
      <c r="U170" s="28">
        <f t="shared" si="25"/>
        <v>27225</v>
      </c>
    </row>
    <row r="171" spans="1:21">
      <c r="A171" s="12">
        <v>169</v>
      </c>
      <c r="B171" s="5">
        <v>717</v>
      </c>
      <c r="C171" s="6" t="s">
        <v>992</v>
      </c>
      <c r="D171" s="7">
        <v>0</v>
      </c>
      <c r="E171" s="7">
        <v>30</v>
      </c>
      <c r="F171" s="7">
        <v>0</v>
      </c>
      <c r="G171" s="7">
        <v>4</v>
      </c>
      <c r="H171" s="7">
        <v>21</v>
      </c>
      <c r="I171" s="28" t="s">
        <v>1214</v>
      </c>
      <c r="J171" s="28">
        <f>(50*D171)+(100*E171-50*F171)+100*(G171+H171)</f>
        <v>5500</v>
      </c>
      <c r="K171" s="28">
        <v>0</v>
      </c>
      <c r="L171" s="28">
        <f t="shared" si="19"/>
        <v>0</v>
      </c>
      <c r="M171" s="28">
        <f t="shared" si="20"/>
        <v>0</v>
      </c>
      <c r="N171" s="28">
        <v>0</v>
      </c>
      <c r="O171" s="28">
        <f t="shared" si="21"/>
        <v>5500</v>
      </c>
      <c r="P171" s="28">
        <v>250</v>
      </c>
      <c r="Q171" s="28">
        <f t="shared" si="22"/>
        <v>250</v>
      </c>
      <c r="R171" s="28">
        <v>0</v>
      </c>
      <c r="S171" s="28">
        <f t="shared" si="23"/>
        <v>250</v>
      </c>
      <c r="T171" s="28">
        <f t="shared" si="24"/>
        <v>250</v>
      </c>
      <c r="U171" s="28">
        <f t="shared" si="25"/>
        <v>5250</v>
      </c>
    </row>
    <row r="172" spans="1:21">
      <c r="A172" s="12">
        <v>170</v>
      </c>
      <c r="B172" s="5">
        <v>854</v>
      </c>
      <c r="C172" s="6" t="s">
        <v>1065</v>
      </c>
      <c r="D172" s="7">
        <v>0</v>
      </c>
      <c r="E172" s="7">
        <v>2</v>
      </c>
      <c r="F172" s="7">
        <v>2</v>
      </c>
      <c r="G172" s="7">
        <v>0</v>
      </c>
      <c r="H172" s="7">
        <v>0</v>
      </c>
      <c r="I172" s="28" t="s">
        <v>1246</v>
      </c>
      <c r="J172" s="28">
        <f>50*(D172+E172+G172+H172)</f>
        <v>100</v>
      </c>
      <c r="K172" s="28">
        <v>0</v>
      </c>
      <c r="L172" s="28">
        <f t="shared" si="19"/>
        <v>0</v>
      </c>
      <c r="M172" s="28">
        <f t="shared" si="20"/>
        <v>0</v>
      </c>
      <c r="N172" s="28">
        <v>0</v>
      </c>
      <c r="O172" s="28">
        <f t="shared" si="21"/>
        <v>100</v>
      </c>
      <c r="P172" s="28">
        <v>675</v>
      </c>
      <c r="Q172" s="28">
        <f t="shared" si="22"/>
        <v>10</v>
      </c>
      <c r="R172" s="28">
        <v>0</v>
      </c>
      <c r="S172" s="28">
        <f t="shared" si="23"/>
        <v>10</v>
      </c>
      <c r="T172" s="28">
        <f t="shared" si="24"/>
        <v>10</v>
      </c>
      <c r="U172" s="28">
        <f t="shared" si="25"/>
        <v>90</v>
      </c>
    </row>
    <row r="173" spans="1:21">
      <c r="A173" s="12">
        <v>171</v>
      </c>
      <c r="B173" s="5">
        <v>840</v>
      </c>
      <c r="C173" s="6" t="s">
        <v>1055</v>
      </c>
      <c r="D173" s="7">
        <v>0</v>
      </c>
      <c r="E173" s="7">
        <v>7239</v>
      </c>
      <c r="F173" s="7">
        <v>0</v>
      </c>
      <c r="G173" s="7">
        <v>56</v>
      </c>
      <c r="H173" s="7">
        <v>130</v>
      </c>
      <c r="I173" s="28" t="s">
        <v>1214</v>
      </c>
      <c r="J173" s="28">
        <f>(50*D173)+(100*E173-50*F173)+100*(G173+H173)</f>
        <v>742500</v>
      </c>
      <c r="K173" s="28">
        <v>0</v>
      </c>
      <c r="L173" s="28">
        <f t="shared" si="19"/>
        <v>0</v>
      </c>
      <c r="M173" s="28">
        <f t="shared" si="20"/>
        <v>0</v>
      </c>
      <c r="N173" s="28">
        <v>0</v>
      </c>
      <c r="O173" s="28">
        <f t="shared" si="21"/>
        <v>742500</v>
      </c>
      <c r="P173" s="28">
        <v>148575</v>
      </c>
      <c r="Q173" s="28">
        <f t="shared" si="22"/>
        <v>74250</v>
      </c>
      <c r="R173" s="28">
        <v>0</v>
      </c>
      <c r="S173" s="28">
        <f t="shared" si="23"/>
        <v>74250</v>
      </c>
      <c r="T173" s="28">
        <f t="shared" si="24"/>
        <v>74250</v>
      </c>
      <c r="U173" s="28">
        <f t="shared" si="25"/>
        <v>668250</v>
      </c>
    </row>
    <row r="174" spans="1:21">
      <c r="A174" s="12">
        <v>172</v>
      </c>
      <c r="B174" s="5">
        <v>832</v>
      </c>
      <c r="C174" s="6" t="s">
        <v>1054</v>
      </c>
      <c r="D174" s="7">
        <v>0</v>
      </c>
      <c r="E174" s="7">
        <v>16</v>
      </c>
      <c r="F174" s="7">
        <v>0</v>
      </c>
      <c r="G174" s="7">
        <v>17</v>
      </c>
      <c r="H174" s="7">
        <v>9</v>
      </c>
      <c r="I174" s="28" t="s">
        <v>1246</v>
      </c>
      <c r="J174" s="28">
        <f>50*(D174+E174+G174+H174)</f>
        <v>2100</v>
      </c>
      <c r="K174" s="28">
        <v>0</v>
      </c>
      <c r="L174" s="28">
        <f t="shared" si="19"/>
        <v>0</v>
      </c>
      <c r="M174" s="28">
        <f t="shared" si="20"/>
        <v>0</v>
      </c>
      <c r="N174" s="28">
        <v>0</v>
      </c>
      <c r="O174" s="28">
        <f t="shared" si="21"/>
        <v>2100</v>
      </c>
      <c r="P174" s="28">
        <v>125</v>
      </c>
      <c r="Q174" s="28">
        <f t="shared" si="22"/>
        <v>125</v>
      </c>
      <c r="R174" s="28">
        <v>0</v>
      </c>
      <c r="S174" s="28">
        <f t="shared" si="23"/>
        <v>125</v>
      </c>
      <c r="T174" s="28">
        <f t="shared" si="24"/>
        <v>125</v>
      </c>
      <c r="U174" s="28">
        <f t="shared" si="25"/>
        <v>1975</v>
      </c>
    </row>
    <row r="175" spans="1:21">
      <c r="A175" s="12">
        <v>173</v>
      </c>
      <c r="B175" s="5">
        <v>866</v>
      </c>
      <c r="C175" s="6" t="s">
        <v>1071</v>
      </c>
      <c r="D175" s="7">
        <v>0</v>
      </c>
      <c r="E175" s="7">
        <v>19</v>
      </c>
      <c r="F175" s="7">
        <v>19</v>
      </c>
      <c r="G175" s="7">
        <v>0</v>
      </c>
      <c r="H175" s="7">
        <v>0</v>
      </c>
      <c r="I175" s="28" t="s">
        <v>1246</v>
      </c>
      <c r="J175" s="28">
        <f>50*(D175+E175+G175+H175)</f>
        <v>950</v>
      </c>
      <c r="K175" s="28">
        <v>0</v>
      </c>
      <c r="L175" s="28">
        <f t="shared" si="19"/>
        <v>0</v>
      </c>
      <c r="M175" s="28">
        <f t="shared" si="20"/>
        <v>0</v>
      </c>
      <c r="N175" s="28">
        <v>0</v>
      </c>
      <c r="O175" s="28">
        <f t="shared" si="21"/>
        <v>950</v>
      </c>
      <c r="P175" s="28">
        <v>900</v>
      </c>
      <c r="Q175" s="28">
        <f t="shared" si="22"/>
        <v>95</v>
      </c>
      <c r="R175" s="28">
        <v>0</v>
      </c>
      <c r="S175" s="28">
        <f t="shared" si="23"/>
        <v>95</v>
      </c>
      <c r="T175" s="28">
        <f t="shared" si="24"/>
        <v>95</v>
      </c>
      <c r="U175" s="28">
        <f t="shared" si="25"/>
        <v>855</v>
      </c>
    </row>
    <row r="176" spans="1:21">
      <c r="A176" s="12">
        <v>174</v>
      </c>
      <c r="B176" s="5">
        <v>872</v>
      </c>
      <c r="C176" s="6" t="s">
        <v>1076</v>
      </c>
      <c r="D176" s="7">
        <v>0</v>
      </c>
      <c r="E176" s="7">
        <v>348</v>
      </c>
      <c r="F176" s="7">
        <v>0</v>
      </c>
      <c r="G176" s="7">
        <v>11</v>
      </c>
      <c r="H176" s="7">
        <v>31</v>
      </c>
      <c r="I176" s="28" t="s">
        <v>1246</v>
      </c>
      <c r="J176" s="28">
        <f>50*(D176+E176+G176+H176)</f>
        <v>19500</v>
      </c>
      <c r="K176" s="28">
        <v>0</v>
      </c>
      <c r="L176" s="28">
        <f t="shared" si="19"/>
        <v>0</v>
      </c>
      <c r="M176" s="28">
        <f t="shared" si="20"/>
        <v>0</v>
      </c>
      <c r="N176" s="28">
        <v>0</v>
      </c>
      <c r="O176" s="28">
        <f t="shared" si="21"/>
        <v>19500</v>
      </c>
      <c r="P176" s="28">
        <v>14525</v>
      </c>
      <c r="Q176" s="28">
        <f t="shared" si="22"/>
        <v>1950</v>
      </c>
      <c r="R176" s="28">
        <v>0</v>
      </c>
      <c r="S176" s="28">
        <f t="shared" si="23"/>
        <v>1950</v>
      </c>
      <c r="T176" s="28">
        <f t="shared" si="24"/>
        <v>1950</v>
      </c>
      <c r="U176" s="28">
        <f t="shared" si="25"/>
        <v>17550</v>
      </c>
    </row>
    <row r="177" spans="1:21">
      <c r="A177" s="12">
        <v>175</v>
      </c>
      <c r="B177" s="5">
        <v>921</v>
      </c>
      <c r="C177" s="6" t="s">
        <v>1251</v>
      </c>
      <c r="D177" s="7">
        <v>0</v>
      </c>
      <c r="E177" s="7">
        <v>0</v>
      </c>
      <c r="F177" s="7">
        <v>0</v>
      </c>
      <c r="G177" s="7">
        <v>0</v>
      </c>
      <c r="H177" s="7">
        <v>0</v>
      </c>
      <c r="I177" s="28" t="s">
        <v>1246</v>
      </c>
      <c r="J177" s="28">
        <f t="shared" ref="J177:J178" si="26">50*(D177+E177+G177+H177)</f>
        <v>0</v>
      </c>
      <c r="K177" s="28">
        <v>96436</v>
      </c>
      <c r="L177" s="28">
        <f t="shared" si="19"/>
        <v>0</v>
      </c>
      <c r="M177" s="28">
        <f t="shared" si="20"/>
        <v>96436</v>
      </c>
      <c r="N177" s="28">
        <v>0</v>
      </c>
      <c r="O177" s="28">
        <f t="shared" si="21"/>
        <v>0</v>
      </c>
      <c r="P177" s="28">
        <v>0</v>
      </c>
      <c r="Q177" s="28">
        <f t="shared" si="22"/>
        <v>0</v>
      </c>
      <c r="R177" s="28">
        <v>0</v>
      </c>
      <c r="S177" s="28">
        <f t="shared" si="23"/>
        <v>0</v>
      </c>
      <c r="T177" s="28">
        <f t="shared" si="24"/>
        <v>0</v>
      </c>
      <c r="U177" s="28">
        <f t="shared" si="25"/>
        <v>0</v>
      </c>
    </row>
    <row r="178" spans="1:21">
      <c r="A178" s="12">
        <v>176</v>
      </c>
      <c r="B178" s="5">
        <v>928</v>
      </c>
      <c r="C178" s="6" t="s">
        <v>1252</v>
      </c>
      <c r="D178" s="7">
        <v>0</v>
      </c>
      <c r="E178" s="7">
        <v>0</v>
      </c>
      <c r="F178" s="7">
        <v>0</v>
      </c>
      <c r="G178" s="7">
        <v>0</v>
      </c>
      <c r="H178" s="7">
        <v>0</v>
      </c>
      <c r="I178" s="28" t="s">
        <v>1246</v>
      </c>
      <c r="J178" s="28">
        <f t="shared" si="26"/>
        <v>0</v>
      </c>
      <c r="K178" s="28">
        <v>13476</v>
      </c>
      <c r="L178" s="28">
        <f t="shared" si="19"/>
        <v>0</v>
      </c>
      <c r="M178" s="28">
        <f t="shared" si="20"/>
        <v>13476</v>
      </c>
      <c r="N178" s="28">
        <v>0</v>
      </c>
      <c r="O178" s="28">
        <f t="shared" si="21"/>
        <v>0</v>
      </c>
      <c r="P178" s="28">
        <v>0</v>
      </c>
      <c r="Q178" s="28">
        <f t="shared" si="22"/>
        <v>0</v>
      </c>
      <c r="R178" s="28">
        <v>0</v>
      </c>
      <c r="S178" s="28">
        <f t="shared" si="23"/>
        <v>0</v>
      </c>
      <c r="T178" s="28">
        <f t="shared" si="24"/>
        <v>0</v>
      </c>
      <c r="U178" s="28">
        <f t="shared" si="25"/>
        <v>0</v>
      </c>
    </row>
    <row r="179" spans="1:21">
      <c r="A179" s="12">
        <v>177</v>
      </c>
      <c r="B179" s="5">
        <v>646</v>
      </c>
      <c r="C179" s="6" t="s">
        <v>883</v>
      </c>
      <c r="D179" s="7">
        <v>0</v>
      </c>
      <c r="E179" s="7">
        <v>849</v>
      </c>
      <c r="F179" s="7">
        <v>0</v>
      </c>
      <c r="G179" s="7">
        <v>75</v>
      </c>
      <c r="H179" s="7">
        <v>492</v>
      </c>
      <c r="I179" s="28" t="s">
        <v>1246</v>
      </c>
      <c r="J179" s="28">
        <f>50*(D179+E179+G179+H179)</f>
        <v>70800</v>
      </c>
      <c r="K179" s="28">
        <v>0</v>
      </c>
      <c r="L179" s="28">
        <f t="shared" si="19"/>
        <v>0</v>
      </c>
      <c r="M179" s="28">
        <f t="shared" si="20"/>
        <v>0</v>
      </c>
      <c r="N179" s="28">
        <v>0</v>
      </c>
      <c r="O179" s="28">
        <f t="shared" si="21"/>
        <v>70800</v>
      </c>
      <c r="P179" s="28">
        <v>23375</v>
      </c>
      <c r="Q179" s="28">
        <f t="shared" si="22"/>
        <v>7080</v>
      </c>
      <c r="R179" s="28">
        <v>0</v>
      </c>
      <c r="S179" s="28">
        <f t="shared" si="23"/>
        <v>7080</v>
      </c>
      <c r="T179" s="28">
        <f t="shared" si="24"/>
        <v>7080</v>
      </c>
      <c r="U179" s="28">
        <f t="shared" si="25"/>
        <v>63720</v>
      </c>
    </row>
    <row r="180" spans="1:21" ht="17.25" thickBot="1">
      <c r="B180" s="8"/>
      <c r="C180" s="9" t="s">
        <v>1204</v>
      </c>
      <c r="D180" s="10">
        <f>SUM(D3:D179)</f>
        <v>2</v>
      </c>
      <c r="E180" s="10">
        <f>SUM(E3:E179)</f>
        <v>1183131</v>
      </c>
      <c r="F180" s="10">
        <f>SUM(F3:F179)</f>
        <v>31334</v>
      </c>
      <c r="G180" s="10">
        <f>SUM(G3:G179)</f>
        <v>62902</v>
      </c>
      <c r="H180" s="10">
        <f>SUM(H3:H179)</f>
        <v>250066</v>
      </c>
      <c r="J180" s="10">
        <f t="shared" ref="J180:O180" si="27">SUM(J3:J179)</f>
        <v>101595000</v>
      </c>
      <c r="K180" s="10">
        <f t="shared" si="27"/>
        <v>428369</v>
      </c>
      <c r="L180" s="10">
        <f t="shared" si="27"/>
        <v>8170</v>
      </c>
      <c r="M180" s="10">
        <f t="shared" si="27"/>
        <v>420199</v>
      </c>
      <c r="N180" s="10">
        <f t="shared" si="27"/>
        <v>405495</v>
      </c>
      <c r="O180" s="10">
        <f t="shared" si="27"/>
        <v>101992325</v>
      </c>
      <c r="P180" s="10">
        <f t="shared" ref="P180:U180" si="28">SUM(P3:P179)</f>
        <v>37889225</v>
      </c>
      <c r="Q180" s="10">
        <f t="shared" si="28"/>
        <v>9820495</v>
      </c>
      <c r="R180" s="10">
        <f t="shared" si="28"/>
        <v>1650000</v>
      </c>
      <c r="S180" s="10">
        <f t="shared" si="28"/>
        <v>11470495</v>
      </c>
      <c r="T180" s="10">
        <f t="shared" si="28"/>
        <v>11468270</v>
      </c>
      <c r="U180" s="10">
        <f t="shared" si="28"/>
        <v>90524055</v>
      </c>
    </row>
    <row r="181" spans="1:21" ht="17.25" thickTop="1">
      <c r="B181" s="30"/>
      <c r="C181" s="31"/>
      <c r="D181" s="32"/>
      <c r="E181" s="32"/>
      <c r="F181" s="32"/>
      <c r="G181" s="32"/>
      <c r="H181" s="32"/>
      <c r="J181" s="32"/>
      <c r="K181" s="32"/>
      <c r="L181" s="32"/>
      <c r="M181" s="32"/>
      <c r="N181" s="32"/>
      <c r="O181" s="32"/>
      <c r="P181" s="32"/>
      <c r="Q181" s="32"/>
      <c r="R181" s="32"/>
      <c r="S181" s="32"/>
      <c r="T181" s="32"/>
      <c r="U181" s="32"/>
    </row>
    <row r="182" spans="1:21">
      <c r="B182" s="30"/>
      <c r="C182" s="31"/>
      <c r="D182" s="32"/>
      <c r="E182" s="32"/>
      <c r="F182" s="32"/>
      <c r="G182" s="32"/>
      <c r="H182" s="32"/>
      <c r="J182" s="32"/>
      <c r="K182" s="32"/>
      <c r="L182" s="32"/>
      <c r="M182" s="32"/>
      <c r="N182" s="32"/>
      <c r="O182" s="32"/>
      <c r="P182" s="32"/>
      <c r="Q182" s="32"/>
      <c r="R182" s="32"/>
      <c r="S182" s="32"/>
      <c r="T182" s="32"/>
      <c r="U182" s="32"/>
    </row>
  </sheetData>
  <pageMargins left="0.7" right="0.7" top="0.75" bottom="0.75" header="0.3" footer="0.3"/>
  <pageSetup paperSize="9" orientation="portrait" verticalDpi="0" r:id="rId1"/>
  <legacyDrawing r:id="rId2"/>
  <oleObjects>
    <oleObject progId="Worksheet" dvAspect="DVASPECT_ICON" shapeId="1025" r:id="rId3"/>
  </oleObjects>
</worksheet>
</file>

<file path=xl/worksheets/sheet3.xml><?xml version="1.0" encoding="utf-8"?>
<worksheet xmlns="http://schemas.openxmlformats.org/spreadsheetml/2006/main" xmlns:r="http://schemas.openxmlformats.org/officeDocument/2006/relationships">
  <sheetPr>
    <pageSetUpPr fitToPage="1"/>
  </sheetPr>
  <dimension ref="B2:F86"/>
  <sheetViews>
    <sheetView topLeftCell="A4" zoomScale="85" zoomScaleNormal="85" workbookViewId="0">
      <pane xSplit="2" ySplit="1" topLeftCell="C5" activePane="bottomRight" state="frozen"/>
      <selection activeCell="A4" sqref="A4"/>
      <selection pane="topRight" activeCell="C4" sqref="C4"/>
      <selection pane="bottomLeft" activeCell="A5" sqref="A5"/>
      <selection pane="bottomRight" activeCell="C5" sqref="C5"/>
    </sheetView>
  </sheetViews>
  <sheetFormatPr defaultColWidth="9.140625" defaultRowHeight="16.5"/>
  <cols>
    <col min="1" max="1" width="9.140625" style="13"/>
    <col min="2" max="2" width="7.42578125" style="13" bestFit="1" customWidth="1"/>
    <col min="3" max="3" width="12.28515625" style="13" bestFit="1" customWidth="1"/>
    <col min="4" max="4" width="70.85546875" style="13" bestFit="1" customWidth="1"/>
    <col min="5" max="5" width="14.7109375" style="13" bestFit="1" customWidth="1"/>
    <col min="6" max="16384" width="9.140625" style="13"/>
  </cols>
  <sheetData>
    <row r="2" spans="2:5">
      <c r="B2" s="79" t="s">
        <v>1212</v>
      </c>
      <c r="C2" s="79"/>
      <c r="D2" s="79"/>
      <c r="E2" s="79"/>
    </row>
    <row r="4" spans="2:5">
      <c r="B4" s="14" t="s">
        <v>1210</v>
      </c>
      <c r="C4" s="14" t="s">
        <v>540</v>
      </c>
      <c r="D4" s="15" t="s">
        <v>1205</v>
      </c>
      <c r="E4" s="15" t="s">
        <v>1213</v>
      </c>
    </row>
    <row r="5" spans="2:5">
      <c r="B5" s="16">
        <v>1</v>
      </c>
      <c r="C5" s="17">
        <v>647</v>
      </c>
      <c r="D5" s="18" t="s">
        <v>884</v>
      </c>
      <c r="E5" s="19" t="s">
        <v>1214</v>
      </c>
    </row>
    <row r="6" spans="2:5">
      <c r="B6" s="16">
        <v>2</v>
      </c>
      <c r="C6" s="17">
        <v>630</v>
      </c>
      <c r="D6" s="18" t="s">
        <v>862</v>
      </c>
      <c r="E6" s="19" t="s">
        <v>1214</v>
      </c>
    </row>
    <row r="7" spans="2:5">
      <c r="B7" s="16">
        <v>3</v>
      </c>
      <c r="C7" s="17">
        <v>648</v>
      </c>
      <c r="D7" s="18" t="s">
        <v>885</v>
      </c>
      <c r="E7" s="19" t="s">
        <v>1214</v>
      </c>
    </row>
    <row r="8" spans="2:5">
      <c r="B8" s="16">
        <v>4</v>
      </c>
      <c r="C8" s="20">
        <v>2765</v>
      </c>
      <c r="D8" s="18" t="s">
        <v>1215</v>
      </c>
      <c r="E8" s="19" t="s">
        <v>1214</v>
      </c>
    </row>
    <row r="9" spans="2:5">
      <c r="B9" s="16">
        <v>5</v>
      </c>
      <c r="C9" s="17">
        <v>702</v>
      </c>
      <c r="D9" s="18" t="s">
        <v>963</v>
      </c>
      <c r="E9" s="19" t="s">
        <v>1214</v>
      </c>
    </row>
    <row r="10" spans="2:5">
      <c r="B10" s="16">
        <v>6</v>
      </c>
      <c r="C10" s="17">
        <v>707</v>
      </c>
      <c r="D10" s="18" t="s">
        <v>1216</v>
      </c>
      <c r="E10" s="19" t="s">
        <v>1214</v>
      </c>
    </row>
    <row r="11" spans="2:5">
      <c r="B11" s="16">
        <v>7</v>
      </c>
      <c r="C11" s="17">
        <v>706</v>
      </c>
      <c r="D11" s="18" t="s">
        <v>1217</v>
      </c>
      <c r="E11" s="19" t="s">
        <v>1214</v>
      </c>
    </row>
    <row r="12" spans="2:5">
      <c r="B12" s="16">
        <v>8</v>
      </c>
      <c r="C12" s="20">
        <v>704</v>
      </c>
      <c r="D12" s="21" t="s">
        <v>979</v>
      </c>
      <c r="E12" s="19" t="s">
        <v>1214</v>
      </c>
    </row>
    <row r="13" spans="2:5">
      <c r="B13" s="16">
        <v>9</v>
      </c>
      <c r="C13" s="20">
        <v>712</v>
      </c>
      <c r="D13" s="21" t="s">
        <v>986</v>
      </c>
      <c r="E13" s="19" t="s">
        <v>1214</v>
      </c>
    </row>
    <row r="14" spans="2:5">
      <c r="B14" s="16">
        <v>10</v>
      </c>
      <c r="C14" s="17">
        <v>983</v>
      </c>
      <c r="D14" s="18" t="s">
        <v>1218</v>
      </c>
      <c r="E14" s="19" t="s">
        <v>1214</v>
      </c>
    </row>
    <row r="15" spans="2:5">
      <c r="B15" s="16">
        <v>11</v>
      </c>
      <c r="C15" s="20">
        <v>715</v>
      </c>
      <c r="D15" s="18" t="s">
        <v>1219</v>
      </c>
      <c r="E15" s="19" t="s">
        <v>1214</v>
      </c>
    </row>
    <row r="16" spans="2:5">
      <c r="B16" s="16">
        <v>12</v>
      </c>
      <c r="C16" s="20">
        <v>705</v>
      </c>
      <c r="D16" s="21" t="s">
        <v>981</v>
      </c>
      <c r="E16" s="19" t="s">
        <v>1214</v>
      </c>
    </row>
    <row r="17" spans="2:5">
      <c r="B17" s="16">
        <v>13</v>
      </c>
      <c r="C17" s="17">
        <v>713</v>
      </c>
      <c r="D17" s="18" t="s">
        <v>1220</v>
      </c>
      <c r="E17" s="19" t="s">
        <v>1214</v>
      </c>
    </row>
    <row r="18" spans="2:5">
      <c r="B18" s="16">
        <v>14</v>
      </c>
      <c r="C18" s="17">
        <v>711</v>
      </c>
      <c r="D18" s="18" t="s">
        <v>1221</v>
      </c>
      <c r="E18" s="19" t="s">
        <v>1214</v>
      </c>
    </row>
    <row r="19" spans="2:5">
      <c r="B19" s="16">
        <v>15</v>
      </c>
      <c r="C19" s="17">
        <v>728</v>
      </c>
      <c r="D19" s="18" t="s">
        <v>1222</v>
      </c>
      <c r="E19" s="19" t="s">
        <v>1214</v>
      </c>
    </row>
    <row r="20" spans="2:5">
      <c r="B20" s="16">
        <v>16</v>
      </c>
      <c r="C20" s="17">
        <v>657</v>
      </c>
      <c r="D20" s="18" t="s">
        <v>933</v>
      </c>
      <c r="E20" s="19" t="s">
        <v>1214</v>
      </c>
    </row>
    <row r="21" spans="2:5">
      <c r="B21" s="16">
        <v>17</v>
      </c>
      <c r="C21" s="17">
        <v>631</v>
      </c>
      <c r="D21" s="22" t="s">
        <v>1130</v>
      </c>
      <c r="E21" s="23" t="s">
        <v>1214</v>
      </c>
    </row>
    <row r="22" spans="2:5">
      <c r="B22" s="16">
        <v>18</v>
      </c>
      <c r="C22" s="17">
        <v>650</v>
      </c>
      <c r="D22" s="18" t="s">
        <v>1223</v>
      </c>
      <c r="E22" s="19" t="s">
        <v>1214</v>
      </c>
    </row>
    <row r="23" spans="2:5">
      <c r="B23" s="16">
        <v>19</v>
      </c>
      <c r="C23" s="17">
        <v>604</v>
      </c>
      <c r="D23" s="18" t="s">
        <v>852</v>
      </c>
      <c r="E23" s="19" t="s">
        <v>1214</v>
      </c>
    </row>
    <row r="24" spans="2:5">
      <c r="B24" s="16">
        <v>20</v>
      </c>
      <c r="C24" s="20">
        <v>221</v>
      </c>
      <c r="D24" s="18" t="s">
        <v>1124</v>
      </c>
      <c r="E24" s="19" t="s">
        <v>1214</v>
      </c>
    </row>
    <row r="25" spans="2:5">
      <c r="B25" s="16">
        <v>21</v>
      </c>
      <c r="C25" s="17">
        <v>161</v>
      </c>
      <c r="D25" s="18" t="s">
        <v>1224</v>
      </c>
      <c r="E25" s="19" t="s">
        <v>1214</v>
      </c>
    </row>
    <row r="26" spans="2:5">
      <c r="B26" s="16">
        <v>22</v>
      </c>
      <c r="C26" s="17">
        <v>163</v>
      </c>
      <c r="D26" s="18" t="s">
        <v>1225</v>
      </c>
      <c r="E26" s="19" t="s">
        <v>1214</v>
      </c>
    </row>
    <row r="27" spans="2:5">
      <c r="B27" s="16">
        <v>23</v>
      </c>
      <c r="C27" s="17">
        <v>158</v>
      </c>
      <c r="D27" s="18" t="s">
        <v>755</v>
      </c>
      <c r="E27" s="19" t="s">
        <v>1214</v>
      </c>
    </row>
    <row r="28" spans="2:5">
      <c r="B28" s="16">
        <v>24</v>
      </c>
      <c r="C28" s="17">
        <v>147</v>
      </c>
      <c r="D28" s="18" t="s">
        <v>733</v>
      </c>
      <c r="E28" s="19" t="s">
        <v>1214</v>
      </c>
    </row>
    <row r="29" spans="2:5">
      <c r="B29" s="16">
        <v>25</v>
      </c>
      <c r="C29" s="17">
        <v>156</v>
      </c>
      <c r="D29" s="18" t="s">
        <v>751</v>
      </c>
      <c r="E29" s="19" t="s">
        <v>1214</v>
      </c>
    </row>
    <row r="30" spans="2:5">
      <c r="B30" s="16">
        <v>26</v>
      </c>
      <c r="C30" s="17">
        <v>149</v>
      </c>
      <c r="D30" s="18" t="s">
        <v>1226</v>
      </c>
      <c r="E30" s="19" t="s">
        <v>1214</v>
      </c>
    </row>
    <row r="31" spans="2:5">
      <c r="B31" s="16">
        <v>27</v>
      </c>
      <c r="C31" s="17">
        <v>152</v>
      </c>
      <c r="D31" s="18" t="s">
        <v>1227</v>
      </c>
      <c r="E31" s="19" t="s">
        <v>1214</v>
      </c>
    </row>
    <row r="32" spans="2:5">
      <c r="B32" s="16">
        <v>28</v>
      </c>
      <c r="C32" s="17">
        <v>151</v>
      </c>
      <c r="D32" s="18" t="s">
        <v>1228</v>
      </c>
      <c r="E32" s="19" t="s">
        <v>1214</v>
      </c>
    </row>
    <row r="33" spans="2:5">
      <c r="B33" s="16">
        <v>29</v>
      </c>
      <c r="C33" s="17">
        <v>160</v>
      </c>
      <c r="D33" s="18" t="s">
        <v>1229</v>
      </c>
      <c r="E33" s="19" t="s">
        <v>1214</v>
      </c>
    </row>
    <row r="34" spans="2:5">
      <c r="B34" s="16">
        <v>30</v>
      </c>
      <c r="C34" s="20">
        <v>165</v>
      </c>
      <c r="D34" s="18" t="s">
        <v>1230</v>
      </c>
      <c r="E34" s="19" t="s">
        <v>1214</v>
      </c>
    </row>
    <row r="35" spans="2:5">
      <c r="B35" s="16">
        <v>31</v>
      </c>
      <c r="C35" s="17">
        <v>159</v>
      </c>
      <c r="D35" s="18" t="s">
        <v>1231</v>
      </c>
      <c r="E35" s="19" t="s">
        <v>1214</v>
      </c>
    </row>
    <row r="36" spans="2:5">
      <c r="B36" s="16">
        <v>32</v>
      </c>
      <c r="C36" s="17">
        <v>150</v>
      </c>
      <c r="D36" s="18" t="s">
        <v>1232</v>
      </c>
      <c r="E36" s="19" t="s">
        <v>1214</v>
      </c>
    </row>
    <row r="37" spans="2:5">
      <c r="B37" s="16">
        <v>33</v>
      </c>
      <c r="C37" s="17">
        <v>162</v>
      </c>
      <c r="D37" s="18" t="s">
        <v>763</v>
      </c>
      <c r="E37" s="19" t="s">
        <v>1214</v>
      </c>
    </row>
    <row r="38" spans="2:5">
      <c r="B38" s="16">
        <v>34</v>
      </c>
      <c r="C38" s="17">
        <v>148</v>
      </c>
      <c r="D38" s="18" t="s">
        <v>1233</v>
      </c>
      <c r="E38" s="19" t="s">
        <v>1214</v>
      </c>
    </row>
    <row r="39" spans="2:5">
      <c r="B39" s="16">
        <v>35</v>
      </c>
      <c r="C39" s="17">
        <v>155</v>
      </c>
      <c r="D39" s="18" t="s">
        <v>749</v>
      </c>
      <c r="E39" s="19" t="s">
        <v>1214</v>
      </c>
    </row>
    <row r="40" spans="2:5">
      <c r="B40" s="16">
        <v>36</v>
      </c>
      <c r="C40" s="17">
        <v>145</v>
      </c>
      <c r="D40" s="18" t="s">
        <v>1234</v>
      </c>
      <c r="E40" s="19" t="s">
        <v>1214</v>
      </c>
    </row>
    <row r="41" spans="2:5">
      <c r="B41" s="16">
        <v>37</v>
      </c>
      <c r="C41" s="17">
        <v>164</v>
      </c>
      <c r="D41" s="18" t="s">
        <v>1235</v>
      </c>
      <c r="E41" s="19" t="s">
        <v>1214</v>
      </c>
    </row>
    <row r="42" spans="2:5">
      <c r="B42" s="16">
        <v>38</v>
      </c>
      <c r="C42" s="17">
        <v>157</v>
      </c>
      <c r="D42" s="18" t="s">
        <v>1236</v>
      </c>
      <c r="E42" s="19" t="s">
        <v>1214</v>
      </c>
    </row>
    <row r="43" spans="2:5">
      <c r="B43" s="16">
        <v>39</v>
      </c>
      <c r="C43" s="17">
        <v>153</v>
      </c>
      <c r="D43" s="18" t="s">
        <v>1237</v>
      </c>
      <c r="E43" s="19" t="s">
        <v>1214</v>
      </c>
    </row>
    <row r="44" spans="2:5">
      <c r="B44" s="16">
        <v>40</v>
      </c>
      <c r="C44" s="17">
        <v>146</v>
      </c>
      <c r="D44" s="18" t="s">
        <v>731</v>
      </c>
      <c r="E44" s="19" t="s">
        <v>1214</v>
      </c>
    </row>
    <row r="45" spans="2:5">
      <c r="B45" s="16">
        <v>41</v>
      </c>
      <c r="C45" s="17">
        <v>154</v>
      </c>
      <c r="D45" s="18" t="s">
        <v>1238</v>
      </c>
      <c r="E45" s="19" t="s">
        <v>1214</v>
      </c>
    </row>
    <row r="46" spans="2:5">
      <c r="B46" s="16">
        <v>42</v>
      </c>
      <c r="C46" s="17">
        <v>633</v>
      </c>
      <c r="D46" s="18" t="s">
        <v>865</v>
      </c>
      <c r="E46" s="19" t="s">
        <v>1214</v>
      </c>
    </row>
    <row r="47" spans="2:5">
      <c r="B47" s="16">
        <v>43</v>
      </c>
      <c r="C47" s="17">
        <v>867</v>
      </c>
      <c r="D47" s="18" t="s">
        <v>1072</v>
      </c>
      <c r="E47" s="19" t="s">
        <v>1214</v>
      </c>
    </row>
    <row r="48" spans="2:5">
      <c r="B48" s="16">
        <v>44</v>
      </c>
      <c r="C48" s="17">
        <v>645</v>
      </c>
      <c r="D48" s="18" t="s">
        <v>882</v>
      </c>
      <c r="E48" s="19" t="s">
        <v>1214</v>
      </c>
    </row>
    <row r="49" spans="2:5">
      <c r="B49" s="16">
        <v>45</v>
      </c>
      <c r="C49" s="17">
        <v>997</v>
      </c>
      <c r="D49" s="24" t="s">
        <v>1239</v>
      </c>
      <c r="E49" s="19" t="s">
        <v>1214</v>
      </c>
    </row>
    <row r="50" spans="2:5">
      <c r="B50" s="16">
        <v>46</v>
      </c>
      <c r="C50" s="17">
        <v>841</v>
      </c>
      <c r="D50" s="18" t="s">
        <v>1057</v>
      </c>
      <c r="E50" s="19" t="s">
        <v>1214</v>
      </c>
    </row>
    <row r="51" spans="2:5">
      <c r="B51" s="16">
        <v>47</v>
      </c>
      <c r="C51" s="20">
        <v>218</v>
      </c>
      <c r="D51" s="18" t="s">
        <v>1240</v>
      </c>
      <c r="E51" s="19" t="s">
        <v>1214</v>
      </c>
    </row>
    <row r="52" spans="2:5">
      <c r="B52" s="16">
        <v>48</v>
      </c>
      <c r="C52" s="17">
        <v>130</v>
      </c>
      <c r="D52" s="18" t="s">
        <v>716</v>
      </c>
      <c r="E52" s="19" t="s">
        <v>1214</v>
      </c>
    </row>
    <row r="53" spans="2:5">
      <c r="B53" s="16">
        <v>49</v>
      </c>
      <c r="C53" s="20">
        <v>124</v>
      </c>
      <c r="D53" s="25" t="s">
        <v>704</v>
      </c>
      <c r="E53" s="19" t="s">
        <v>1214</v>
      </c>
    </row>
    <row r="54" spans="2:5">
      <c r="B54" s="16">
        <v>50</v>
      </c>
      <c r="C54" s="17">
        <v>214</v>
      </c>
      <c r="D54" s="18" t="s">
        <v>818</v>
      </c>
      <c r="E54" s="19" t="s">
        <v>1214</v>
      </c>
    </row>
    <row r="55" spans="2:5">
      <c r="B55" s="16">
        <v>51</v>
      </c>
      <c r="C55" s="17">
        <v>635</v>
      </c>
      <c r="D55" s="18" t="s">
        <v>868</v>
      </c>
      <c r="E55" s="19" t="s">
        <v>1214</v>
      </c>
    </row>
    <row r="56" spans="2:5">
      <c r="B56" s="16">
        <v>52</v>
      </c>
      <c r="C56" s="17">
        <v>636</v>
      </c>
      <c r="D56" s="18" t="s">
        <v>869</v>
      </c>
      <c r="E56" s="19" t="s">
        <v>1214</v>
      </c>
    </row>
    <row r="57" spans="2:5">
      <c r="B57" s="16">
        <v>53</v>
      </c>
      <c r="C57" s="17">
        <v>667</v>
      </c>
      <c r="D57" s="18" t="s">
        <v>949</v>
      </c>
      <c r="E57" s="19" t="s">
        <v>1214</v>
      </c>
    </row>
    <row r="58" spans="2:5">
      <c r="B58" s="16">
        <v>54</v>
      </c>
      <c r="C58" s="20">
        <v>651</v>
      </c>
      <c r="D58" s="25" t="s">
        <v>897</v>
      </c>
      <c r="E58" s="19" t="s">
        <v>1214</v>
      </c>
    </row>
    <row r="59" spans="2:5">
      <c r="B59" s="16">
        <v>55</v>
      </c>
      <c r="C59" s="17">
        <v>804</v>
      </c>
      <c r="D59" s="18" t="s">
        <v>999</v>
      </c>
      <c r="E59" s="19" t="s">
        <v>1214</v>
      </c>
    </row>
    <row r="60" spans="2:5">
      <c r="B60" s="16">
        <v>56</v>
      </c>
      <c r="C60" s="17">
        <v>638</v>
      </c>
      <c r="D60" s="18" t="s">
        <v>872</v>
      </c>
      <c r="E60" s="19" t="s">
        <v>1214</v>
      </c>
    </row>
    <row r="61" spans="2:5">
      <c r="B61" s="16">
        <v>57</v>
      </c>
      <c r="C61" s="17">
        <v>101</v>
      </c>
      <c r="D61" s="18" t="s">
        <v>624</v>
      </c>
      <c r="E61" s="19" t="s">
        <v>1214</v>
      </c>
    </row>
    <row r="62" spans="2:5">
      <c r="B62" s="16">
        <v>58</v>
      </c>
      <c r="C62" s="17">
        <v>639</v>
      </c>
      <c r="D62" s="18" t="s">
        <v>874</v>
      </c>
      <c r="E62" s="19" t="s">
        <v>1214</v>
      </c>
    </row>
    <row r="63" spans="2:5">
      <c r="B63" s="16">
        <v>59</v>
      </c>
      <c r="C63" s="20">
        <v>718</v>
      </c>
      <c r="D63" s="21" t="s">
        <v>994</v>
      </c>
      <c r="E63" s="19" t="s">
        <v>1214</v>
      </c>
    </row>
    <row r="64" spans="2:5">
      <c r="B64" s="16">
        <v>60</v>
      </c>
      <c r="C64" s="17">
        <v>143</v>
      </c>
      <c r="D64" s="18" t="s">
        <v>727</v>
      </c>
      <c r="E64" s="19" t="s">
        <v>1214</v>
      </c>
    </row>
    <row r="65" spans="2:5">
      <c r="B65" s="16">
        <v>61</v>
      </c>
      <c r="C65" s="17">
        <v>660</v>
      </c>
      <c r="D65" s="18" t="s">
        <v>943</v>
      </c>
      <c r="E65" s="19" t="s">
        <v>1214</v>
      </c>
    </row>
    <row r="66" spans="2:5">
      <c r="B66" s="16">
        <v>62</v>
      </c>
      <c r="C66" s="17">
        <v>642</v>
      </c>
      <c r="D66" s="18" t="s">
        <v>879</v>
      </c>
      <c r="E66" s="19" t="s">
        <v>1214</v>
      </c>
    </row>
    <row r="67" spans="2:5">
      <c r="B67" s="16">
        <v>63</v>
      </c>
      <c r="C67" s="17">
        <v>116</v>
      </c>
      <c r="D67" s="18" t="s">
        <v>1241</v>
      </c>
      <c r="E67" s="19" t="s">
        <v>1214</v>
      </c>
    </row>
    <row r="68" spans="2:5">
      <c r="B68" s="16">
        <v>64</v>
      </c>
      <c r="C68" s="17">
        <v>873</v>
      </c>
      <c r="D68" s="18" t="s">
        <v>1077</v>
      </c>
      <c r="E68" s="19" t="s">
        <v>1214</v>
      </c>
    </row>
    <row r="69" spans="2:5">
      <c r="B69" s="16">
        <v>65</v>
      </c>
      <c r="C69" s="17">
        <v>985</v>
      </c>
      <c r="D69" s="18" t="s">
        <v>1117</v>
      </c>
      <c r="E69" s="19" t="s">
        <v>1214</v>
      </c>
    </row>
    <row r="70" spans="2:5">
      <c r="B70" s="16">
        <v>66</v>
      </c>
      <c r="C70" s="17">
        <v>984</v>
      </c>
      <c r="D70" s="18" t="s">
        <v>1115</v>
      </c>
      <c r="E70" s="19" t="s">
        <v>1214</v>
      </c>
    </row>
    <row r="71" spans="2:5">
      <c r="B71" s="16">
        <v>67</v>
      </c>
      <c r="C71" s="17">
        <v>208</v>
      </c>
      <c r="D71" s="18" t="s">
        <v>785</v>
      </c>
      <c r="E71" s="19" t="s">
        <v>1214</v>
      </c>
    </row>
    <row r="72" spans="2:5">
      <c r="B72" s="16">
        <v>68</v>
      </c>
      <c r="C72" s="17">
        <v>644</v>
      </c>
      <c r="D72" s="18" t="s">
        <v>881</v>
      </c>
      <c r="E72" s="19" t="s">
        <v>1214</v>
      </c>
    </row>
    <row r="73" spans="2:5">
      <c r="B73" s="16">
        <v>69</v>
      </c>
      <c r="C73" s="17">
        <v>620</v>
      </c>
      <c r="D73" s="18" t="s">
        <v>855</v>
      </c>
      <c r="E73" s="19" t="s">
        <v>1214</v>
      </c>
    </row>
    <row r="74" spans="2:5">
      <c r="B74" s="16">
        <v>70</v>
      </c>
      <c r="C74" s="17">
        <v>696</v>
      </c>
      <c r="D74" s="18" t="s">
        <v>962</v>
      </c>
      <c r="E74" s="19" t="s">
        <v>1214</v>
      </c>
    </row>
    <row r="75" spans="2:5">
      <c r="B75" s="16">
        <v>71</v>
      </c>
      <c r="C75" s="17">
        <v>655</v>
      </c>
      <c r="D75" s="18" t="s">
        <v>1242</v>
      </c>
      <c r="E75" s="19" t="s">
        <v>1214</v>
      </c>
    </row>
    <row r="76" spans="2:5">
      <c r="B76" s="16">
        <v>72</v>
      </c>
      <c r="C76" s="26">
        <v>222</v>
      </c>
      <c r="D76" s="27" t="s">
        <v>843</v>
      </c>
      <c r="E76" s="19" t="s">
        <v>1214</v>
      </c>
    </row>
    <row r="77" spans="2:5">
      <c r="B77" s="16">
        <v>73</v>
      </c>
      <c r="C77" s="20">
        <v>717</v>
      </c>
      <c r="D77" s="21" t="s">
        <v>992</v>
      </c>
      <c r="E77" s="19" t="s">
        <v>1214</v>
      </c>
    </row>
    <row r="78" spans="2:5">
      <c r="B78" s="16">
        <v>74</v>
      </c>
      <c r="C78" s="20">
        <v>840</v>
      </c>
      <c r="D78" s="21" t="s">
        <v>1055</v>
      </c>
      <c r="E78" s="19" t="s">
        <v>1214</v>
      </c>
    </row>
    <row r="79" spans="2:5">
      <c r="B79" s="16">
        <v>75</v>
      </c>
      <c r="C79" s="20">
        <v>829</v>
      </c>
      <c r="D79" s="21" t="s">
        <v>1243</v>
      </c>
      <c r="E79" s="19" t="s">
        <v>1214</v>
      </c>
    </row>
    <row r="80" spans="2:5">
      <c r="B80" s="16">
        <v>76</v>
      </c>
      <c r="C80" s="20">
        <v>654</v>
      </c>
      <c r="D80" s="21" t="s">
        <v>1244</v>
      </c>
      <c r="E80" s="19" t="s">
        <v>1214</v>
      </c>
    </row>
    <row r="81" spans="2:6">
      <c r="B81" s="16">
        <v>77</v>
      </c>
      <c r="C81" s="20">
        <v>516</v>
      </c>
      <c r="D81" s="21" t="s">
        <v>1245</v>
      </c>
      <c r="E81" s="19" t="s">
        <v>1214</v>
      </c>
    </row>
    <row r="82" spans="2:6">
      <c r="B82" s="16">
        <v>78</v>
      </c>
      <c r="C82" s="20">
        <v>859</v>
      </c>
      <c r="D82" s="21" t="s">
        <v>1140</v>
      </c>
      <c r="E82" s="19" t="s">
        <v>1214</v>
      </c>
    </row>
    <row r="83" spans="2:6">
      <c r="B83" s="16">
        <v>79</v>
      </c>
      <c r="C83" s="20">
        <v>103</v>
      </c>
      <c r="D83" s="21" t="s">
        <v>628</v>
      </c>
      <c r="E83" s="19" t="s">
        <v>1214</v>
      </c>
    </row>
    <row r="84" spans="2:6">
      <c r="B84" s="16">
        <v>80</v>
      </c>
      <c r="C84" s="20">
        <v>855</v>
      </c>
      <c r="D84" s="21" t="s">
        <v>1066</v>
      </c>
      <c r="E84" s="19" t="s">
        <v>1214</v>
      </c>
    </row>
    <row r="85" spans="2:6">
      <c r="B85" s="16">
        <v>81</v>
      </c>
      <c r="C85" s="20">
        <v>662</v>
      </c>
      <c r="D85" s="21" t="s">
        <v>945</v>
      </c>
      <c r="E85" s="19" t="s">
        <v>1214</v>
      </c>
    </row>
    <row r="86" spans="2:6">
      <c r="B86" s="16">
        <v>82</v>
      </c>
      <c r="C86" s="20">
        <v>519</v>
      </c>
      <c r="D86" s="21" t="s">
        <v>1256</v>
      </c>
      <c r="E86" s="19" t="s">
        <v>1214</v>
      </c>
      <c r="F86" s="13" t="s">
        <v>1257</v>
      </c>
    </row>
  </sheetData>
  <mergeCells count="1">
    <mergeCell ref="B2:E2"/>
  </mergeCells>
  <pageMargins left="0.7" right="0.7" top="0.75" bottom="0.75" header="0.3" footer="0.3"/>
  <pageSetup paperSize="9" scale="83" fitToHeight="0" orientation="portrait" verticalDpi="0" r:id="rId1"/>
</worksheet>
</file>

<file path=xl/worksheets/sheet4.xml><?xml version="1.0" encoding="utf-8"?>
<worksheet xmlns="http://schemas.openxmlformats.org/spreadsheetml/2006/main" xmlns:r="http://schemas.openxmlformats.org/officeDocument/2006/relationships">
  <dimension ref="B2:N64"/>
  <sheetViews>
    <sheetView zoomScale="80" zoomScaleNormal="80" workbookViewId="0"/>
  </sheetViews>
  <sheetFormatPr defaultColWidth="9.140625" defaultRowHeight="16.5"/>
  <cols>
    <col min="1" max="1" width="9.140625" style="34" customWidth="1"/>
    <col min="2" max="2" width="7.7109375" style="34" customWidth="1"/>
    <col min="3" max="3" width="11.28515625" style="34" customWidth="1"/>
    <col min="4" max="4" width="28.28515625" style="34" customWidth="1"/>
    <col min="5" max="5" width="41.140625" style="34" customWidth="1"/>
    <col min="6" max="6" width="6.7109375" style="34" customWidth="1"/>
    <col min="7" max="7" width="10.28515625" style="34" customWidth="1"/>
    <col min="8" max="8" width="7.7109375" style="34" customWidth="1"/>
    <col min="9" max="15" width="9.140625" style="34"/>
    <col min="16" max="16" width="11.42578125" style="34" customWidth="1"/>
    <col min="17" max="16384" width="9.140625" style="34"/>
  </cols>
  <sheetData>
    <row r="2" spans="2:14">
      <c r="B2" s="33" t="s">
        <v>1261</v>
      </c>
    </row>
    <row r="3" spans="2:14" ht="16.5" customHeight="1"/>
    <row r="4" spans="2:14" ht="16.5" customHeight="1">
      <c r="B4" s="83" t="s">
        <v>1262</v>
      </c>
      <c r="C4" s="83"/>
      <c r="D4" s="83"/>
      <c r="E4" s="83"/>
      <c r="F4" s="83"/>
      <c r="G4" s="83"/>
      <c r="H4" s="83"/>
      <c r="I4" s="83"/>
      <c r="J4" s="83"/>
      <c r="K4" s="83"/>
      <c r="L4" s="83"/>
      <c r="M4" s="83"/>
      <c r="N4" s="83"/>
    </row>
    <row r="5" spans="2:14">
      <c r="B5" s="83"/>
      <c r="C5" s="83"/>
      <c r="D5" s="83"/>
      <c r="E5" s="83"/>
      <c r="F5" s="83"/>
      <c r="G5" s="83"/>
      <c r="H5" s="83"/>
      <c r="I5" s="83"/>
      <c r="J5" s="83"/>
      <c r="K5" s="83"/>
      <c r="L5" s="83"/>
      <c r="M5" s="83"/>
      <c r="N5" s="83"/>
    </row>
    <row r="6" spans="2:14">
      <c r="B6" s="35"/>
      <c r="C6" s="35"/>
      <c r="D6" s="35"/>
      <c r="E6" s="35"/>
      <c r="F6" s="35"/>
      <c r="G6" s="35"/>
      <c r="H6" s="35"/>
      <c r="I6" s="35"/>
      <c r="J6" s="35"/>
      <c r="K6" s="35"/>
      <c r="L6" s="35"/>
      <c r="M6" s="35"/>
      <c r="N6" s="35"/>
    </row>
    <row r="7" spans="2:14" ht="16.5" customHeight="1">
      <c r="B7" s="84" t="s">
        <v>1263</v>
      </c>
      <c r="C7" s="84"/>
      <c r="D7" s="84"/>
      <c r="E7" s="84"/>
      <c r="F7" s="84"/>
      <c r="G7" s="84"/>
      <c r="H7" s="84"/>
      <c r="I7" s="84"/>
      <c r="J7" s="84"/>
      <c r="K7" s="84"/>
      <c r="L7" s="84"/>
      <c r="M7" s="84"/>
      <c r="N7" s="84"/>
    </row>
    <row r="8" spans="2:14">
      <c r="B8" s="84"/>
      <c r="C8" s="84"/>
      <c r="D8" s="84"/>
      <c r="E8" s="84"/>
      <c r="F8" s="84"/>
      <c r="G8" s="84"/>
      <c r="H8" s="84"/>
      <c r="I8" s="84"/>
      <c r="J8" s="84"/>
      <c r="K8" s="84"/>
      <c r="L8" s="84"/>
      <c r="M8" s="84"/>
      <c r="N8" s="84"/>
    </row>
    <row r="9" spans="2:14">
      <c r="B9" s="84"/>
      <c r="C9" s="84"/>
      <c r="D9" s="84"/>
      <c r="E9" s="84"/>
      <c r="F9" s="84"/>
      <c r="G9" s="84"/>
      <c r="H9" s="84"/>
      <c r="I9" s="84"/>
      <c r="J9" s="84"/>
      <c r="K9" s="84"/>
      <c r="L9" s="84"/>
      <c r="M9" s="84"/>
      <c r="N9" s="84"/>
    </row>
    <row r="10" spans="2:14">
      <c r="B10" s="84"/>
      <c r="C10" s="84"/>
      <c r="D10" s="84"/>
      <c r="E10" s="84"/>
      <c r="F10" s="84"/>
      <c r="G10" s="84"/>
      <c r="H10" s="84"/>
      <c r="I10" s="84"/>
      <c r="J10" s="84"/>
      <c r="K10" s="84"/>
      <c r="L10" s="84"/>
      <c r="M10" s="84"/>
      <c r="N10" s="84"/>
    </row>
    <row r="11" spans="2:14">
      <c r="B11" s="36"/>
      <c r="C11" s="36"/>
      <c r="D11" s="36"/>
      <c r="E11" s="36"/>
      <c r="F11" s="36"/>
      <c r="G11" s="36"/>
      <c r="H11" s="36"/>
      <c r="I11" s="36"/>
      <c r="J11" s="36"/>
      <c r="K11" s="36"/>
      <c r="L11" s="36"/>
      <c r="M11" s="36"/>
      <c r="N11" s="36"/>
    </row>
    <row r="12" spans="2:14" ht="16.5" customHeight="1">
      <c r="B12" s="83" t="s">
        <v>1264</v>
      </c>
      <c r="C12" s="83"/>
      <c r="D12" s="83"/>
      <c r="E12" s="83"/>
      <c r="F12" s="83"/>
      <c r="G12" s="83"/>
      <c r="H12" s="83"/>
      <c r="I12" s="83"/>
      <c r="J12" s="83"/>
      <c r="K12" s="83"/>
      <c r="L12" s="83"/>
      <c r="M12" s="83"/>
      <c r="N12" s="83"/>
    </row>
    <row r="13" spans="2:14">
      <c r="B13" s="83"/>
      <c r="C13" s="83"/>
      <c r="D13" s="83"/>
      <c r="E13" s="83"/>
      <c r="F13" s="83"/>
      <c r="G13" s="83"/>
      <c r="H13" s="83"/>
      <c r="I13" s="83"/>
      <c r="J13" s="83"/>
      <c r="K13" s="83"/>
      <c r="L13" s="83"/>
      <c r="M13" s="83"/>
      <c r="N13" s="83"/>
    </row>
    <row r="14" spans="2:14">
      <c r="B14" s="37" t="s">
        <v>1210</v>
      </c>
      <c r="C14" s="37" t="s">
        <v>1265</v>
      </c>
      <c r="D14" s="37" t="s">
        <v>1266</v>
      </c>
      <c r="E14" s="37" t="s">
        <v>1267</v>
      </c>
      <c r="F14" s="37" t="s">
        <v>1268</v>
      </c>
      <c r="G14" s="37" t="s">
        <v>1269</v>
      </c>
      <c r="H14" s="38"/>
      <c r="I14" s="38"/>
      <c r="J14" s="38"/>
      <c r="K14" s="38"/>
      <c r="L14" s="38"/>
      <c r="M14" s="38"/>
      <c r="N14" s="38"/>
    </row>
    <row r="15" spans="2:14">
      <c r="B15" s="39">
        <v>1</v>
      </c>
      <c r="C15" s="40">
        <v>106</v>
      </c>
      <c r="D15" s="39" t="s">
        <v>633</v>
      </c>
      <c r="E15" s="39" t="s">
        <v>1270</v>
      </c>
      <c r="F15" s="39">
        <v>5</v>
      </c>
      <c r="G15" s="39">
        <f>F15*50000</f>
        <v>250000</v>
      </c>
      <c r="H15" s="38"/>
      <c r="I15" s="38"/>
      <c r="J15" s="38"/>
      <c r="K15" s="38"/>
      <c r="L15" s="38"/>
      <c r="M15" s="38"/>
      <c r="N15" s="38"/>
    </row>
    <row r="16" spans="2:14">
      <c r="B16" s="39">
        <v>2</v>
      </c>
      <c r="C16" s="40">
        <v>102</v>
      </c>
      <c r="D16" s="39" t="s">
        <v>626</v>
      </c>
      <c r="E16" s="39" t="s">
        <v>1271</v>
      </c>
      <c r="F16" s="39">
        <v>3</v>
      </c>
      <c r="G16" s="39">
        <f>F16*50000</f>
        <v>150000</v>
      </c>
      <c r="H16" s="38"/>
      <c r="I16" s="38"/>
      <c r="J16" s="38"/>
      <c r="K16" s="38"/>
      <c r="L16" s="38"/>
      <c r="M16" s="38"/>
      <c r="N16" s="38"/>
    </row>
    <row r="17" spans="2:14" ht="17.25" thickBot="1">
      <c r="B17" s="80" t="s">
        <v>1272</v>
      </c>
      <c r="C17" s="81"/>
      <c r="D17" s="81"/>
      <c r="E17" s="82"/>
      <c r="F17" s="41">
        <f>SUM(F15:F16)</f>
        <v>8</v>
      </c>
      <c r="G17" s="41">
        <f>SUM(G15:G16)</f>
        <v>400000</v>
      </c>
      <c r="H17" s="38"/>
      <c r="I17" s="38"/>
      <c r="J17" s="38"/>
      <c r="K17" s="38"/>
      <c r="L17" s="38"/>
      <c r="M17" s="38"/>
      <c r="N17" s="38"/>
    </row>
    <row r="18" spans="2:14" ht="17.25" thickTop="1">
      <c r="B18" s="38"/>
      <c r="C18" s="38"/>
      <c r="D18" s="38"/>
      <c r="E18" s="38"/>
      <c r="F18" s="38"/>
      <c r="G18" s="38"/>
      <c r="H18" s="38"/>
      <c r="I18" s="38"/>
      <c r="J18" s="38"/>
      <c r="K18" s="38"/>
      <c r="L18" s="38"/>
      <c r="M18" s="38"/>
      <c r="N18" s="38"/>
    </row>
    <row r="19" spans="2:14" ht="16.5" customHeight="1">
      <c r="B19" s="85" t="s">
        <v>1273</v>
      </c>
      <c r="C19" s="85"/>
      <c r="D19" s="85"/>
      <c r="E19" s="85"/>
      <c r="F19" s="85"/>
      <c r="G19" s="85"/>
      <c r="H19" s="85"/>
      <c r="I19" s="85"/>
      <c r="J19" s="85"/>
      <c r="K19" s="85"/>
      <c r="L19" s="85"/>
      <c r="M19" s="85"/>
      <c r="N19" s="85"/>
    </row>
    <row r="20" spans="2:14">
      <c r="B20" s="85"/>
      <c r="C20" s="85"/>
      <c r="D20" s="85"/>
      <c r="E20" s="85"/>
      <c r="F20" s="85"/>
      <c r="G20" s="85"/>
      <c r="H20" s="85"/>
      <c r="I20" s="85"/>
      <c r="J20" s="85"/>
      <c r="K20" s="85"/>
      <c r="L20" s="85"/>
      <c r="M20" s="85"/>
      <c r="N20" s="85"/>
    </row>
    <row r="21" spans="2:14">
      <c r="B21" s="42"/>
      <c r="C21" s="42"/>
      <c r="D21" s="42"/>
      <c r="E21" s="42"/>
      <c r="F21" s="42"/>
      <c r="G21" s="42"/>
      <c r="H21" s="42"/>
      <c r="I21" s="42"/>
      <c r="J21" s="42"/>
      <c r="K21" s="42"/>
      <c r="L21" s="42"/>
      <c r="M21" s="42"/>
      <c r="N21" s="42"/>
    </row>
    <row r="22" spans="2:14">
      <c r="B22" s="37" t="s">
        <v>1210</v>
      </c>
      <c r="C22" s="37" t="s">
        <v>1265</v>
      </c>
      <c r="D22" s="37" t="s">
        <v>1266</v>
      </c>
      <c r="E22" s="37" t="s">
        <v>1267</v>
      </c>
      <c r="F22" s="37" t="s">
        <v>1268</v>
      </c>
      <c r="G22" s="37" t="s">
        <v>1269</v>
      </c>
      <c r="H22" s="42"/>
      <c r="I22" s="42"/>
      <c r="J22" s="42"/>
      <c r="K22" s="42"/>
      <c r="L22" s="42"/>
      <c r="M22" s="42"/>
      <c r="N22" s="42"/>
    </row>
    <row r="23" spans="2:14">
      <c r="B23" s="39">
        <v>1</v>
      </c>
      <c r="C23" s="40">
        <v>221</v>
      </c>
      <c r="D23" s="39" t="s">
        <v>1274</v>
      </c>
      <c r="E23" s="39" t="s">
        <v>1275</v>
      </c>
      <c r="F23" s="39">
        <v>1</v>
      </c>
      <c r="G23" s="39">
        <f>F23*50000</f>
        <v>50000</v>
      </c>
      <c r="H23" s="42"/>
      <c r="I23" s="42"/>
      <c r="J23" s="42"/>
      <c r="K23" s="42"/>
      <c r="L23" s="42"/>
      <c r="M23" s="42"/>
      <c r="N23" s="42"/>
    </row>
    <row r="24" spans="2:14">
      <c r="B24" s="39">
        <v>2</v>
      </c>
      <c r="C24" s="40">
        <v>108</v>
      </c>
      <c r="D24" s="39" t="s">
        <v>1276</v>
      </c>
      <c r="E24" s="39" t="s">
        <v>1277</v>
      </c>
      <c r="F24" s="39">
        <v>1</v>
      </c>
      <c r="G24" s="39">
        <f>F24*50000</f>
        <v>50000</v>
      </c>
      <c r="H24" s="42"/>
      <c r="I24" s="42"/>
      <c r="J24" s="42"/>
      <c r="K24" s="43"/>
      <c r="L24" s="42"/>
      <c r="M24" s="42"/>
      <c r="N24" s="42"/>
    </row>
    <row r="25" spans="2:14">
      <c r="B25" s="39">
        <v>3</v>
      </c>
      <c r="C25" s="40">
        <v>167</v>
      </c>
      <c r="D25" s="39" t="s">
        <v>1278</v>
      </c>
      <c r="E25" s="39" t="s">
        <v>1278</v>
      </c>
      <c r="F25" s="39">
        <v>1</v>
      </c>
      <c r="G25" s="39">
        <f>F25*50000</f>
        <v>50000</v>
      </c>
      <c r="H25" s="42"/>
      <c r="I25" s="42"/>
      <c r="J25" s="42"/>
      <c r="K25" s="42"/>
      <c r="L25" s="42"/>
      <c r="M25" s="42"/>
      <c r="N25" s="42"/>
    </row>
    <row r="26" spans="2:14">
      <c r="B26" s="39">
        <v>4</v>
      </c>
      <c r="C26" s="40">
        <v>820</v>
      </c>
      <c r="D26" s="39" t="s">
        <v>1279</v>
      </c>
      <c r="E26" s="39" t="s">
        <v>1279</v>
      </c>
      <c r="F26" s="39">
        <v>5</v>
      </c>
      <c r="G26" s="39">
        <f>F26*50000</f>
        <v>250000</v>
      </c>
      <c r="H26" s="42"/>
      <c r="I26" s="42"/>
      <c r="J26" s="42"/>
      <c r="K26" s="42"/>
      <c r="L26" s="42"/>
      <c r="M26" s="42"/>
      <c r="N26" s="42"/>
    </row>
    <row r="27" spans="2:14">
      <c r="B27" s="39">
        <v>5</v>
      </c>
      <c r="C27" s="40">
        <v>653</v>
      </c>
      <c r="D27" s="39" t="s">
        <v>901</v>
      </c>
      <c r="E27" s="39" t="s">
        <v>901</v>
      </c>
      <c r="F27" s="39">
        <v>2</v>
      </c>
      <c r="G27" s="39">
        <f>F27*50000</f>
        <v>100000</v>
      </c>
      <c r="H27" s="42"/>
      <c r="I27" s="42"/>
      <c r="J27" s="42"/>
      <c r="K27" s="42"/>
      <c r="L27" s="42"/>
      <c r="M27" s="42"/>
      <c r="N27" s="42"/>
    </row>
    <row r="28" spans="2:14" ht="17.25" thickBot="1">
      <c r="B28" s="80" t="s">
        <v>1272</v>
      </c>
      <c r="C28" s="81"/>
      <c r="D28" s="81"/>
      <c r="E28" s="82"/>
      <c r="F28" s="41">
        <f>SUM(F23:F27)</f>
        <v>10</v>
      </c>
      <c r="G28" s="41">
        <f>SUM(G23:G27)</f>
        <v>500000</v>
      </c>
      <c r="H28" s="42"/>
      <c r="I28" s="42"/>
      <c r="J28" s="42"/>
      <c r="K28" s="42"/>
      <c r="L28" s="42"/>
      <c r="M28" s="42"/>
      <c r="N28" s="42"/>
    </row>
    <row r="29" spans="2:14" ht="17.25" thickTop="1">
      <c r="B29" s="42"/>
      <c r="C29" s="42"/>
      <c r="D29" s="42"/>
      <c r="E29" s="42"/>
      <c r="F29" s="42"/>
      <c r="G29" s="42"/>
      <c r="H29" s="42"/>
      <c r="I29" s="42"/>
      <c r="J29" s="42"/>
      <c r="K29" s="42"/>
      <c r="L29" s="42"/>
      <c r="M29" s="42"/>
      <c r="N29" s="42"/>
    </row>
    <row r="30" spans="2:14" ht="16.5" customHeight="1">
      <c r="B30" s="83" t="s">
        <v>1280</v>
      </c>
      <c r="C30" s="83"/>
      <c r="D30" s="83"/>
      <c r="E30" s="83"/>
      <c r="F30" s="83"/>
      <c r="G30" s="83"/>
      <c r="H30" s="83"/>
      <c r="I30" s="83"/>
      <c r="J30" s="83"/>
      <c r="K30" s="83"/>
      <c r="L30" s="83"/>
      <c r="M30" s="83"/>
    </row>
    <row r="31" spans="2:14">
      <c r="B31" s="83"/>
      <c r="C31" s="83"/>
      <c r="D31" s="83"/>
      <c r="E31" s="83"/>
      <c r="F31" s="83"/>
      <c r="G31" s="83"/>
      <c r="H31" s="83"/>
      <c r="I31" s="83"/>
      <c r="J31" s="83"/>
      <c r="K31" s="83"/>
      <c r="L31" s="83"/>
      <c r="M31" s="83"/>
    </row>
    <row r="32" spans="2:14">
      <c r="B32" s="38"/>
      <c r="C32" s="38"/>
      <c r="D32" s="38"/>
      <c r="E32" s="38"/>
      <c r="F32" s="38"/>
      <c r="G32" s="38"/>
      <c r="H32" s="38"/>
      <c r="I32" s="38"/>
      <c r="J32" s="38"/>
      <c r="K32" s="38"/>
      <c r="L32" s="38"/>
      <c r="M32" s="38"/>
    </row>
    <row r="33" spans="2:13" ht="16.5" customHeight="1">
      <c r="B33" s="83" t="s">
        <v>1281</v>
      </c>
      <c r="C33" s="83"/>
      <c r="D33" s="83"/>
      <c r="E33" s="83"/>
      <c r="F33" s="83"/>
      <c r="G33" s="83"/>
      <c r="H33" s="83"/>
      <c r="I33" s="83"/>
      <c r="J33" s="83"/>
      <c r="K33" s="83"/>
      <c r="L33" s="83"/>
      <c r="M33" s="35"/>
    </row>
    <row r="34" spans="2:13">
      <c r="B34" s="83"/>
      <c r="C34" s="83"/>
      <c r="D34" s="83"/>
      <c r="E34" s="83"/>
      <c r="F34" s="83"/>
      <c r="G34" s="83"/>
      <c r="H34" s="83"/>
      <c r="I34" s="83"/>
      <c r="J34" s="83"/>
      <c r="K34" s="83"/>
      <c r="L34" s="83"/>
      <c r="M34" s="35"/>
    </row>
    <row r="35" spans="2:13">
      <c r="B35" s="44"/>
      <c r="C35" s="38"/>
      <c r="D35" s="38"/>
      <c r="E35" s="38"/>
      <c r="F35" s="38"/>
      <c r="G35" s="38"/>
      <c r="H35" s="38"/>
      <c r="I35" s="38"/>
      <c r="J35" s="38"/>
      <c r="K35" s="38"/>
      <c r="L35" s="38"/>
      <c r="M35" s="38"/>
    </row>
    <row r="36" spans="2:13">
      <c r="B36" s="37" t="s">
        <v>1210</v>
      </c>
      <c r="C36" s="37" t="s">
        <v>1265</v>
      </c>
      <c r="D36" s="37" t="s">
        <v>1266</v>
      </c>
      <c r="E36" s="37" t="s">
        <v>1267</v>
      </c>
      <c r="F36" s="37" t="s">
        <v>1268</v>
      </c>
      <c r="G36" s="37" t="s">
        <v>1269</v>
      </c>
      <c r="H36" s="38"/>
      <c r="I36" s="38"/>
      <c r="J36" s="38"/>
      <c r="K36" s="38"/>
      <c r="L36" s="38"/>
      <c r="M36" s="38"/>
    </row>
    <row r="37" spans="2:13">
      <c r="B37" s="39">
        <v>1</v>
      </c>
      <c r="C37" s="40">
        <v>816</v>
      </c>
      <c r="D37" s="39" t="s">
        <v>1282</v>
      </c>
      <c r="E37" s="39" t="s">
        <v>1283</v>
      </c>
      <c r="F37" s="39">
        <v>10</v>
      </c>
      <c r="G37" s="39">
        <f>+F37*50000</f>
        <v>500000</v>
      </c>
      <c r="H37" s="38"/>
      <c r="I37" s="38"/>
      <c r="J37" s="38"/>
      <c r="K37" s="38"/>
      <c r="L37" s="38"/>
      <c r="M37" s="38"/>
    </row>
    <row r="38" spans="2:13" ht="17.25" thickBot="1">
      <c r="B38" s="80" t="s">
        <v>1272</v>
      </c>
      <c r="C38" s="81"/>
      <c r="D38" s="81"/>
      <c r="E38" s="82"/>
      <c r="F38" s="41">
        <f>SUM(F37:F37)</f>
        <v>10</v>
      </c>
      <c r="G38" s="41">
        <f>SUM(G37:G37)</f>
        <v>500000</v>
      </c>
      <c r="H38" s="38"/>
      <c r="I38" s="38"/>
      <c r="J38" s="38"/>
      <c r="K38" s="38"/>
      <c r="L38" s="38"/>
      <c r="M38" s="38"/>
    </row>
    <row r="39" spans="2:13" ht="17.25" thickTop="1">
      <c r="B39" s="38"/>
      <c r="C39" s="38"/>
      <c r="D39" s="38"/>
      <c r="E39" s="38"/>
      <c r="F39" s="38"/>
      <c r="G39" s="38"/>
      <c r="H39" s="38"/>
      <c r="I39" s="38"/>
      <c r="J39" s="38"/>
      <c r="K39" s="38"/>
      <c r="L39" s="38"/>
      <c r="M39" s="38"/>
    </row>
    <row r="40" spans="2:13" ht="16.5" customHeight="1">
      <c r="B40" s="83" t="s">
        <v>1284</v>
      </c>
      <c r="C40" s="83"/>
      <c r="D40" s="83"/>
      <c r="E40" s="83"/>
      <c r="F40" s="83"/>
      <c r="G40" s="83"/>
      <c r="H40" s="83"/>
      <c r="I40" s="83"/>
      <c r="J40" s="83"/>
      <c r="K40" s="83"/>
      <c r="L40" s="83"/>
      <c r="M40" s="83"/>
    </row>
    <row r="41" spans="2:13">
      <c r="B41" s="83"/>
      <c r="C41" s="83"/>
      <c r="D41" s="83"/>
      <c r="E41" s="83"/>
      <c r="F41" s="83"/>
      <c r="G41" s="83"/>
      <c r="H41" s="83"/>
      <c r="I41" s="83"/>
      <c r="J41" s="83"/>
      <c r="K41" s="83"/>
      <c r="L41" s="83"/>
      <c r="M41" s="83"/>
    </row>
    <row r="42" spans="2:13">
      <c r="B42" s="38"/>
      <c r="C42" s="38"/>
      <c r="D42" s="38"/>
      <c r="E42" s="38"/>
      <c r="F42" s="38"/>
      <c r="G42" s="38"/>
      <c r="H42" s="38"/>
      <c r="I42" s="38"/>
      <c r="J42" s="38"/>
      <c r="K42" s="38"/>
      <c r="L42" s="38"/>
      <c r="M42" s="38"/>
    </row>
    <row r="43" spans="2:13">
      <c r="B43" s="37" t="s">
        <v>1210</v>
      </c>
      <c r="C43" s="37" t="s">
        <v>1265</v>
      </c>
      <c r="D43" s="37" t="s">
        <v>1266</v>
      </c>
      <c r="E43" s="37" t="s">
        <v>1267</v>
      </c>
      <c r="F43" s="37" t="s">
        <v>1268</v>
      </c>
      <c r="G43" s="37" t="s">
        <v>1269</v>
      </c>
      <c r="H43" s="38"/>
      <c r="I43" s="38"/>
      <c r="J43" s="38"/>
      <c r="K43" s="38"/>
      <c r="L43" s="38"/>
      <c r="M43" s="38"/>
    </row>
    <row r="44" spans="2:13">
      <c r="B44" s="39">
        <v>1</v>
      </c>
      <c r="C44" s="40">
        <v>670</v>
      </c>
      <c r="D44" s="39" t="s">
        <v>952</v>
      </c>
      <c r="E44" s="39" t="s">
        <v>1285</v>
      </c>
      <c r="F44" s="39">
        <v>1</v>
      </c>
      <c r="G44" s="39">
        <f>F44*50000</f>
        <v>50000</v>
      </c>
      <c r="H44" s="38"/>
      <c r="I44" s="38"/>
      <c r="J44" s="38"/>
      <c r="K44" s="38"/>
      <c r="L44" s="38"/>
      <c r="M44" s="38"/>
    </row>
    <row r="45" spans="2:13" ht="17.25" thickBot="1">
      <c r="B45" s="80" t="s">
        <v>1272</v>
      </c>
      <c r="C45" s="81"/>
      <c r="D45" s="81"/>
      <c r="E45" s="82"/>
      <c r="F45" s="41">
        <f>SUM(F44:F44)</f>
        <v>1</v>
      </c>
      <c r="G45" s="41">
        <f>SUM(G44:G44)</f>
        <v>50000</v>
      </c>
      <c r="H45" s="38"/>
      <c r="I45" s="38"/>
      <c r="J45" s="38"/>
      <c r="K45" s="38"/>
      <c r="L45" s="38"/>
      <c r="M45" s="38"/>
    </row>
    <row r="46" spans="2:13" ht="17.25" thickTop="1">
      <c r="B46" s="38"/>
      <c r="C46" s="38"/>
      <c r="D46" s="38"/>
      <c r="E46" s="38"/>
      <c r="F46" s="38"/>
      <c r="G46" s="38"/>
      <c r="H46" s="38"/>
      <c r="I46" s="38"/>
      <c r="J46" s="38"/>
      <c r="K46" s="38"/>
      <c r="L46" s="38"/>
      <c r="M46" s="38"/>
    </row>
    <row r="47" spans="2:13" ht="16.5" customHeight="1">
      <c r="B47" s="83" t="s">
        <v>1286</v>
      </c>
      <c r="C47" s="83"/>
      <c r="D47" s="83"/>
      <c r="E47" s="83"/>
      <c r="F47" s="83"/>
      <c r="G47" s="83"/>
      <c r="H47" s="83"/>
      <c r="I47" s="83"/>
      <c r="J47" s="83"/>
      <c r="K47" s="83"/>
      <c r="L47" s="83"/>
      <c r="M47" s="83"/>
    </row>
    <row r="48" spans="2:13">
      <c r="B48" s="83"/>
      <c r="C48" s="83"/>
      <c r="D48" s="83"/>
      <c r="E48" s="83"/>
      <c r="F48" s="83"/>
      <c r="G48" s="83"/>
      <c r="H48" s="83"/>
      <c r="I48" s="83"/>
      <c r="J48" s="83"/>
      <c r="K48" s="83"/>
      <c r="L48" s="83"/>
      <c r="M48" s="83"/>
    </row>
    <row r="49" spans="2:13">
      <c r="B49" s="38"/>
      <c r="C49" s="38"/>
      <c r="D49" s="38"/>
      <c r="E49" s="38"/>
      <c r="F49" s="38"/>
      <c r="G49" s="38"/>
      <c r="H49" s="38"/>
      <c r="I49" s="38"/>
      <c r="J49" s="38"/>
      <c r="K49" s="38"/>
      <c r="L49" s="38"/>
      <c r="M49" s="38"/>
    </row>
    <row r="50" spans="2:13">
      <c r="B50" s="37" t="s">
        <v>1210</v>
      </c>
      <c r="C50" s="37" t="s">
        <v>1265</v>
      </c>
      <c r="D50" s="37" t="s">
        <v>1266</v>
      </c>
      <c r="E50" s="37" t="s">
        <v>1267</v>
      </c>
      <c r="F50" s="37" t="s">
        <v>1268</v>
      </c>
      <c r="G50" s="37" t="s">
        <v>1269</v>
      </c>
      <c r="H50" s="38"/>
      <c r="I50" s="38"/>
      <c r="J50" s="38"/>
      <c r="K50" s="38"/>
      <c r="L50" s="38"/>
      <c r="M50" s="38"/>
    </row>
    <row r="51" spans="2:13">
      <c r="B51" s="39">
        <v>1</v>
      </c>
      <c r="C51" s="40">
        <v>649</v>
      </c>
      <c r="D51" s="45" t="s">
        <v>888</v>
      </c>
      <c r="E51" s="45" t="s">
        <v>889</v>
      </c>
      <c r="F51" s="39">
        <v>1</v>
      </c>
      <c r="G51" s="39">
        <f>F51*50000</f>
        <v>50000</v>
      </c>
      <c r="H51" s="38"/>
      <c r="I51" s="38"/>
      <c r="J51" s="38"/>
      <c r="K51" s="38"/>
      <c r="L51" s="38"/>
      <c r="M51" s="38"/>
    </row>
    <row r="52" spans="2:13">
      <c r="B52" s="39">
        <v>2</v>
      </c>
      <c r="C52" s="40">
        <v>127</v>
      </c>
      <c r="D52" s="45" t="s">
        <v>1287</v>
      </c>
      <c r="E52" s="45" t="s">
        <v>1288</v>
      </c>
      <c r="F52" s="39">
        <v>1</v>
      </c>
      <c r="G52" s="39">
        <f>F52*50000</f>
        <v>50000</v>
      </c>
      <c r="H52" s="38"/>
      <c r="I52" s="38"/>
      <c r="J52" s="38"/>
      <c r="K52" s="38"/>
      <c r="L52" s="38"/>
      <c r="M52" s="38"/>
    </row>
    <row r="53" spans="2:13">
      <c r="B53" s="39">
        <v>3</v>
      </c>
      <c r="C53" s="40">
        <v>127</v>
      </c>
      <c r="D53" s="45" t="s">
        <v>1287</v>
      </c>
      <c r="E53" s="45" t="s">
        <v>1289</v>
      </c>
      <c r="F53" s="39">
        <v>1</v>
      </c>
      <c r="G53" s="39">
        <f>F53*50000</f>
        <v>50000</v>
      </c>
      <c r="H53" s="38"/>
      <c r="I53" s="38"/>
      <c r="J53" s="38"/>
      <c r="K53" s="38"/>
      <c r="L53" s="38"/>
      <c r="M53" s="38"/>
    </row>
    <row r="54" spans="2:13">
      <c r="B54" s="39">
        <v>4</v>
      </c>
      <c r="C54" s="40">
        <v>654</v>
      </c>
      <c r="D54" s="45" t="s">
        <v>1244</v>
      </c>
      <c r="E54" s="45" t="s">
        <v>1290</v>
      </c>
      <c r="F54" s="39">
        <v>1</v>
      </c>
      <c r="G54" s="39">
        <f>F54*50000</f>
        <v>50000</v>
      </c>
      <c r="H54" s="38"/>
      <c r="I54" s="38"/>
      <c r="J54" s="38"/>
      <c r="K54" s="38"/>
      <c r="L54" s="38"/>
      <c r="M54" s="38"/>
    </row>
    <row r="55" spans="2:13" ht="17.25" thickBot="1">
      <c r="B55" s="80" t="s">
        <v>1272</v>
      </c>
      <c r="C55" s="81"/>
      <c r="D55" s="81"/>
      <c r="E55" s="82"/>
      <c r="F55" s="41">
        <f>SUM(F51:F54)</f>
        <v>4</v>
      </c>
      <c r="G55" s="41">
        <f>SUM(G51:G54)</f>
        <v>200000</v>
      </c>
      <c r="H55" s="38"/>
      <c r="I55" s="38"/>
      <c r="J55" s="38"/>
      <c r="K55" s="38"/>
      <c r="L55" s="38"/>
      <c r="M55" s="38"/>
    </row>
    <row r="56" spans="2:13" ht="17.25" thickTop="1">
      <c r="B56" s="46"/>
      <c r="C56" s="46"/>
      <c r="D56" s="46"/>
      <c r="E56" s="46"/>
      <c r="F56" s="47"/>
      <c r="G56" s="47"/>
      <c r="H56" s="38"/>
      <c r="I56" s="38"/>
      <c r="J56" s="38"/>
      <c r="K56" s="38"/>
      <c r="L56" s="38"/>
      <c r="M56" s="38"/>
    </row>
    <row r="57" spans="2:13">
      <c r="B57" s="48" t="s">
        <v>1291</v>
      </c>
      <c r="C57" s="46"/>
      <c r="D57" s="46"/>
      <c r="E57" s="46"/>
      <c r="F57" s="47"/>
      <c r="G57" s="47"/>
      <c r="H57" s="38"/>
      <c r="I57" s="38"/>
      <c r="J57" s="38"/>
      <c r="K57" s="38"/>
      <c r="L57" s="38"/>
      <c r="M57" s="38"/>
    </row>
    <row r="58" spans="2:13">
      <c r="B58" s="48" t="s">
        <v>1292</v>
      </c>
      <c r="C58" s="46"/>
      <c r="D58" s="46"/>
      <c r="E58" s="46"/>
      <c r="F58" s="47"/>
      <c r="G58" s="47"/>
      <c r="H58" s="38"/>
      <c r="I58" s="38"/>
      <c r="J58" s="38"/>
      <c r="K58" s="38"/>
      <c r="L58" s="38"/>
      <c r="M58" s="38"/>
    </row>
    <row r="59" spans="2:13">
      <c r="B59" s="48"/>
      <c r="C59" s="46"/>
      <c r="D59" s="46"/>
      <c r="E59" s="46"/>
      <c r="F59" s="47"/>
      <c r="G59" s="47"/>
      <c r="H59" s="38"/>
      <c r="I59" s="38"/>
      <c r="J59" s="38"/>
      <c r="K59" s="38"/>
      <c r="L59" s="38"/>
      <c r="M59" s="38"/>
    </row>
    <row r="60" spans="2:13">
      <c r="B60" s="48"/>
      <c r="C60" s="46"/>
      <c r="D60" s="46"/>
      <c r="E60" s="46"/>
      <c r="F60" s="47"/>
      <c r="G60" s="47"/>
      <c r="H60" s="38"/>
      <c r="I60" s="38"/>
      <c r="J60" s="38"/>
      <c r="K60" s="38"/>
      <c r="L60" s="38"/>
      <c r="M60" s="38"/>
    </row>
    <row r="61" spans="2:13">
      <c r="B61" s="48"/>
      <c r="C61" s="46"/>
      <c r="D61" s="46"/>
      <c r="E61" s="46"/>
      <c r="F61" s="47"/>
      <c r="G61" s="47"/>
      <c r="H61" s="38"/>
      <c r="I61" s="38"/>
      <c r="J61" s="38"/>
      <c r="K61" s="38"/>
      <c r="L61" s="38"/>
      <c r="M61" s="38"/>
    </row>
    <row r="63" spans="2:13" ht="16.5" customHeight="1">
      <c r="B63" s="83" t="s">
        <v>1293</v>
      </c>
      <c r="C63" s="83"/>
      <c r="D63" s="83"/>
      <c r="E63" s="83"/>
      <c r="F63" s="83"/>
      <c r="G63" s="83"/>
      <c r="H63" s="83"/>
      <c r="I63" s="83"/>
      <c r="J63" s="83"/>
      <c r="K63" s="83"/>
      <c r="L63" s="83"/>
      <c r="M63" s="83"/>
    </row>
    <row r="64" spans="2:13">
      <c r="B64" s="83"/>
      <c r="C64" s="83"/>
      <c r="D64" s="83"/>
      <c r="E64" s="83"/>
      <c r="F64" s="83"/>
      <c r="G64" s="83"/>
      <c r="H64" s="83"/>
      <c r="I64" s="83"/>
      <c r="J64" s="83"/>
      <c r="K64" s="83"/>
      <c r="L64" s="83"/>
      <c r="M64" s="83"/>
    </row>
  </sheetData>
  <mergeCells count="14">
    <mergeCell ref="B28:E28"/>
    <mergeCell ref="B4:N5"/>
    <mergeCell ref="B7:N10"/>
    <mergeCell ref="B12:N13"/>
    <mergeCell ref="B17:E17"/>
    <mergeCell ref="B19:N20"/>
    <mergeCell ref="B55:E55"/>
    <mergeCell ref="B63:M64"/>
    <mergeCell ref="B30:M31"/>
    <mergeCell ref="B33:L34"/>
    <mergeCell ref="B38:E38"/>
    <mergeCell ref="B40:M41"/>
    <mergeCell ref="B45:E45"/>
    <mergeCell ref="B47:M48"/>
  </mergeCells>
  <pageMargins left="0.7" right="0.7" top="0.75" bottom="0.75" header="0.3" footer="0.3"/>
  <pageSetup orientation="portrait" r:id="rId1"/>
  <legacyDrawing r:id="rId2"/>
  <oleObjects>
    <oleObject progId="Worksheet" dvAspect="DVASPECT_ICON" shapeId="2049" r:id="rId3"/>
  </oleObjects>
</worksheet>
</file>

<file path=xl/worksheets/sheet5.xml><?xml version="1.0" encoding="utf-8"?>
<worksheet xmlns="http://schemas.openxmlformats.org/spreadsheetml/2006/main" xmlns:r="http://schemas.openxmlformats.org/officeDocument/2006/relationships">
  <dimension ref="B2:N18"/>
  <sheetViews>
    <sheetView zoomScale="85" zoomScaleNormal="85" workbookViewId="0"/>
  </sheetViews>
  <sheetFormatPr defaultColWidth="9.140625" defaultRowHeight="16.5"/>
  <cols>
    <col min="1" max="1" width="9.140625" style="34" customWidth="1"/>
    <col min="2" max="2" width="7.7109375" style="34" customWidth="1"/>
    <col min="3" max="3" width="11.28515625" style="34" customWidth="1"/>
    <col min="4" max="4" width="28.28515625" style="34" customWidth="1"/>
    <col min="5" max="5" width="41.140625" style="34" customWidth="1"/>
    <col min="6" max="6" width="6.7109375" style="34" customWidth="1"/>
    <col min="7" max="7" width="10.28515625" style="34" customWidth="1"/>
    <col min="8" max="8" width="7.7109375" style="34" customWidth="1"/>
    <col min="9" max="15" width="9.140625" style="34"/>
    <col min="16" max="16" width="11.42578125" style="34" customWidth="1"/>
    <col min="17" max="16384" width="9.140625" style="34"/>
  </cols>
  <sheetData>
    <row r="2" spans="2:14">
      <c r="B2" s="33" t="s">
        <v>1261</v>
      </c>
    </row>
    <row r="3" spans="2:14">
      <c r="B3" s="37" t="s">
        <v>1210</v>
      </c>
      <c r="C3" s="37" t="s">
        <v>1265</v>
      </c>
      <c r="D3" s="37" t="s">
        <v>1266</v>
      </c>
      <c r="E3" s="37" t="s">
        <v>1267</v>
      </c>
      <c r="F3" s="37" t="s">
        <v>1268</v>
      </c>
      <c r="G3" s="37" t="s">
        <v>1269</v>
      </c>
      <c r="H3" s="38"/>
      <c r="I3" s="38"/>
      <c r="J3" s="38"/>
      <c r="K3" s="38"/>
      <c r="L3" s="38"/>
      <c r="M3" s="38"/>
      <c r="N3" s="38"/>
    </row>
    <row r="4" spans="2:14">
      <c r="B4" s="39">
        <v>1</v>
      </c>
      <c r="C4" s="40">
        <v>102</v>
      </c>
      <c r="D4" s="39" t="s">
        <v>626</v>
      </c>
      <c r="E4" s="39" t="s">
        <v>1271</v>
      </c>
      <c r="F4" s="39">
        <v>3</v>
      </c>
      <c r="G4" s="39">
        <f t="shared" ref="G4:G16" si="0">F4*50000</f>
        <v>150000</v>
      </c>
      <c r="H4" s="38"/>
      <c r="I4" s="38"/>
      <c r="J4" s="38"/>
      <c r="K4" s="38"/>
      <c r="L4" s="38"/>
      <c r="M4" s="38"/>
      <c r="N4" s="38"/>
    </row>
    <row r="5" spans="2:14">
      <c r="B5" s="39">
        <v>2</v>
      </c>
      <c r="C5" s="40">
        <v>106</v>
      </c>
      <c r="D5" s="39" t="s">
        <v>633</v>
      </c>
      <c r="E5" s="39" t="s">
        <v>1270</v>
      </c>
      <c r="F5" s="39">
        <v>5</v>
      </c>
      <c r="G5" s="39">
        <f t="shared" si="0"/>
        <v>250000</v>
      </c>
      <c r="H5" s="38"/>
      <c r="I5" s="38"/>
      <c r="J5" s="38"/>
      <c r="K5" s="38"/>
      <c r="L5" s="38"/>
      <c r="M5" s="38"/>
      <c r="N5" s="38"/>
    </row>
    <row r="6" spans="2:14">
      <c r="B6" s="39">
        <v>3</v>
      </c>
      <c r="C6" s="40">
        <v>108</v>
      </c>
      <c r="D6" s="39" t="s">
        <v>1276</v>
      </c>
      <c r="E6" s="39" t="s">
        <v>1277</v>
      </c>
      <c r="F6" s="39">
        <v>1</v>
      </c>
      <c r="G6" s="39">
        <f t="shared" si="0"/>
        <v>50000</v>
      </c>
      <c r="H6" s="42"/>
      <c r="I6" s="42"/>
      <c r="J6" s="42"/>
      <c r="K6" s="42"/>
      <c r="L6" s="42"/>
      <c r="M6" s="42"/>
      <c r="N6" s="42"/>
    </row>
    <row r="7" spans="2:14">
      <c r="B7" s="39">
        <v>4</v>
      </c>
      <c r="C7" s="40">
        <v>127</v>
      </c>
      <c r="D7" s="45" t="s">
        <v>1287</v>
      </c>
      <c r="E7" s="45" t="s">
        <v>1288</v>
      </c>
      <c r="F7" s="39">
        <v>1</v>
      </c>
      <c r="G7" s="39">
        <f t="shared" si="0"/>
        <v>50000</v>
      </c>
      <c r="H7" s="42"/>
      <c r="I7" s="42"/>
      <c r="J7" s="42"/>
      <c r="K7" s="43"/>
      <c r="L7" s="42"/>
      <c r="M7" s="42"/>
      <c r="N7" s="42"/>
    </row>
    <row r="8" spans="2:14">
      <c r="B8" s="39">
        <v>5</v>
      </c>
      <c r="C8" s="40">
        <v>127</v>
      </c>
      <c r="D8" s="45" t="s">
        <v>1287</v>
      </c>
      <c r="E8" s="45" t="s">
        <v>1289</v>
      </c>
      <c r="F8" s="39">
        <v>1</v>
      </c>
      <c r="G8" s="39">
        <f t="shared" si="0"/>
        <v>50000</v>
      </c>
      <c r="H8" s="42"/>
      <c r="I8" s="42"/>
      <c r="J8" s="42"/>
      <c r="K8" s="42"/>
      <c r="L8" s="42"/>
      <c r="M8" s="42"/>
      <c r="N8" s="42"/>
    </row>
    <row r="9" spans="2:14">
      <c r="B9" s="39">
        <v>6</v>
      </c>
      <c r="C9" s="40">
        <v>167</v>
      </c>
      <c r="D9" s="39" t="s">
        <v>1278</v>
      </c>
      <c r="E9" s="39" t="s">
        <v>1278</v>
      </c>
      <c r="F9" s="39">
        <v>1</v>
      </c>
      <c r="G9" s="39">
        <f t="shared" si="0"/>
        <v>50000</v>
      </c>
      <c r="H9" s="42"/>
      <c r="I9" s="42"/>
      <c r="J9" s="42"/>
      <c r="K9" s="42"/>
      <c r="L9" s="42"/>
      <c r="M9" s="42"/>
      <c r="N9" s="42"/>
    </row>
    <row r="10" spans="2:14">
      <c r="B10" s="39">
        <v>7</v>
      </c>
      <c r="C10" s="40">
        <v>221</v>
      </c>
      <c r="D10" s="39" t="s">
        <v>1294</v>
      </c>
      <c r="E10" s="39" t="s">
        <v>1275</v>
      </c>
      <c r="F10" s="39">
        <v>1</v>
      </c>
      <c r="G10" s="39">
        <f t="shared" si="0"/>
        <v>50000</v>
      </c>
      <c r="H10" s="42"/>
      <c r="I10" s="42"/>
      <c r="J10" s="42"/>
      <c r="K10" s="42"/>
      <c r="L10" s="42"/>
      <c r="M10" s="42"/>
      <c r="N10" s="42"/>
    </row>
    <row r="11" spans="2:14">
      <c r="B11" s="39">
        <v>8</v>
      </c>
      <c r="C11" s="40">
        <v>649</v>
      </c>
      <c r="D11" s="45" t="s">
        <v>888</v>
      </c>
      <c r="E11" s="45" t="s">
        <v>889</v>
      </c>
      <c r="F11" s="39">
        <v>1</v>
      </c>
      <c r="G11" s="39">
        <f t="shared" si="0"/>
        <v>50000</v>
      </c>
      <c r="H11" s="38"/>
      <c r="I11" s="38"/>
      <c r="J11" s="38"/>
      <c r="K11" s="38"/>
      <c r="L11" s="38"/>
      <c r="M11" s="38"/>
    </row>
    <row r="12" spans="2:14">
      <c r="B12" s="39">
        <v>9</v>
      </c>
      <c r="C12" s="40">
        <v>653</v>
      </c>
      <c r="D12" s="39" t="s">
        <v>901</v>
      </c>
      <c r="E12" s="39" t="s">
        <v>901</v>
      </c>
      <c r="F12" s="39">
        <v>2</v>
      </c>
      <c r="G12" s="39">
        <f t="shared" si="0"/>
        <v>100000</v>
      </c>
      <c r="H12" s="38"/>
      <c r="I12" s="38"/>
      <c r="J12" s="38"/>
      <c r="K12" s="38"/>
      <c r="L12" s="38"/>
      <c r="M12" s="38"/>
    </row>
    <row r="13" spans="2:14">
      <c r="B13" s="39">
        <v>10</v>
      </c>
      <c r="C13" s="40">
        <v>654</v>
      </c>
      <c r="D13" s="45" t="s">
        <v>1244</v>
      </c>
      <c r="E13" s="45" t="s">
        <v>1290</v>
      </c>
      <c r="F13" s="39">
        <v>1</v>
      </c>
      <c r="G13" s="39">
        <f t="shared" si="0"/>
        <v>50000</v>
      </c>
      <c r="H13" s="38"/>
      <c r="I13" s="38"/>
      <c r="J13" s="38"/>
      <c r="K13" s="38"/>
      <c r="L13" s="38"/>
      <c r="M13" s="38"/>
    </row>
    <row r="14" spans="2:14">
      <c r="B14" s="39">
        <v>11</v>
      </c>
      <c r="C14" s="40">
        <v>670</v>
      </c>
      <c r="D14" s="39" t="s">
        <v>952</v>
      </c>
      <c r="E14" s="39" t="s">
        <v>1285</v>
      </c>
      <c r="F14" s="39">
        <v>1</v>
      </c>
      <c r="G14" s="39">
        <f t="shared" si="0"/>
        <v>50000</v>
      </c>
      <c r="H14" s="38"/>
      <c r="I14" s="38"/>
      <c r="J14" s="38"/>
      <c r="K14" s="38"/>
      <c r="L14" s="38"/>
      <c r="M14" s="38"/>
    </row>
    <row r="15" spans="2:14">
      <c r="B15" s="39">
        <v>12</v>
      </c>
      <c r="C15" s="40">
        <v>816</v>
      </c>
      <c r="D15" s="39" t="s">
        <v>1282</v>
      </c>
      <c r="E15" s="39" t="s">
        <v>1283</v>
      </c>
      <c r="F15" s="39">
        <v>10</v>
      </c>
      <c r="G15" s="39">
        <f t="shared" si="0"/>
        <v>500000</v>
      </c>
      <c r="H15" s="38"/>
      <c r="I15" s="38"/>
      <c r="J15" s="38"/>
      <c r="K15" s="38"/>
      <c r="L15" s="38"/>
      <c r="M15" s="38"/>
    </row>
    <row r="16" spans="2:14">
      <c r="B16" s="39">
        <v>13</v>
      </c>
      <c r="C16" s="40">
        <v>820</v>
      </c>
      <c r="D16" s="39" t="s">
        <v>1279</v>
      </c>
      <c r="E16" s="39" t="s">
        <v>1279</v>
      </c>
      <c r="F16" s="39">
        <v>5</v>
      </c>
      <c r="G16" s="39">
        <f t="shared" si="0"/>
        <v>250000</v>
      </c>
      <c r="H16" s="38"/>
      <c r="I16" s="38"/>
      <c r="J16" s="38"/>
      <c r="K16" s="38"/>
      <c r="L16" s="38"/>
      <c r="M16" s="38"/>
    </row>
    <row r="17" spans="2:13" ht="17.25" thickBot="1">
      <c r="B17" s="80" t="s">
        <v>1272</v>
      </c>
      <c r="C17" s="81"/>
      <c r="D17" s="81"/>
      <c r="E17" s="82"/>
      <c r="F17" s="41">
        <f>SUM(F4:F16)</f>
        <v>33</v>
      </c>
      <c r="G17" s="41">
        <f>SUM(G4:G16)</f>
        <v>1650000</v>
      </c>
      <c r="H17" s="38"/>
      <c r="I17" s="38"/>
      <c r="J17" s="38"/>
      <c r="K17" s="38"/>
      <c r="L17" s="38"/>
      <c r="M17" s="38"/>
    </row>
    <row r="18" spans="2:13" ht="17.25" thickTop="1"/>
  </sheetData>
  <mergeCells count="1">
    <mergeCell ref="B17:E17"/>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2:M17"/>
  <sheetViews>
    <sheetView zoomScale="85" zoomScaleNormal="85" workbookViewId="0"/>
  </sheetViews>
  <sheetFormatPr defaultColWidth="9.140625" defaultRowHeight="16.5"/>
  <cols>
    <col min="1" max="1" width="9.140625" style="34" customWidth="1"/>
    <col min="2" max="2" width="7.7109375" style="34" customWidth="1"/>
    <col min="3" max="3" width="11.28515625" style="34" customWidth="1"/>
    <col min="4" max="4" width="28.28515625" style="34" customWidth="1"/>
    <col min="5" max="5" width="6.7109375" style="34" customWidth="1"/>
    <col min="6" max="6" width="10.28515625" style="34" customWidth="1"/>
    <col min="7" max="7" width="7.7109375" style="34" customWidth="1"/>
    <col min="8" max="14" width="9.140625" style="34"/>
    <col min="15" max="15" width="11.42578125" style="34" customWidth="1"/>
    <col min="16" max="16384" width="9.140625" style="34"/>
  </cols>
  <sheetData>
    <row r="2" spans="2:13">
      <c r="B2" s="33" t="s">
        <v>1261</v>
      </c>
    </row>
    <row r="3" spans="2:13">
      <c r="B3" s="37" t="s">
        <v>1210</v>
      </c>
      <c r="C3" s="37" t="s">
        <v>1265</v>
      </c>
      <c r="D3" s="37" t="s">
        <v>1266</v>
      </c>
      <c r="E3" s="37" t="s">
        <v>1268</v>
      </c>
      <c r="F3" s="37" t="s">
        <v>1269</v>
      </c>
      <c r="G3" s="38"/>
      <c r="H3" s="38"/>
      <c r="I3" s="38"/>
      <c r="J3" s="38"/>
      <c r="K3" s="38"/>
      <c r="L3" s="38"/>
      <c r="M3" s="38"/>
    </row>
    <row r="4" spans="2:13">
      <c r="B4" s="39">
        <v>1</v>
      </c>
      <c r="C4" s="40">
        <v>102</v>
      </c>
      <c r="D4" s="39" t="s">
        <v>626</v>
      </c>
      <c r="E4" s="39">
        <v>3</v>
      </c>
      <c r="F4" s="39">
        <f t="shared" ref="F4:F15" si="0">E4*50000</f>
        <v>150000</v>
      </c>
      <c r="G4" s="38"/>
      <c r="H4" s="38"/>
      <c r="I4" s="38"/>
      <c r="J4" s="38"/>
      <c r="K4" s="38"/>
      <c r="L4" s="38"/>
      <c r="M4" s="38"/>
    </row>
    <row r="5" spans="2:13">
      <c r="B5" s="39">
        <v>2</v>
      </c>
      <c r="C5" s="40">
        <v>106</v>
      </c>
      <c r="D5" s="39" t="s">
        <v>633</v>
      </c>
      <c r="E5" s="39">
        <v>5</v>
      </c>
      <c r="F5" s="39">
        <f t="shared" si="0"/>
        <v>250000</v>
      </c>
      <c r="G5" s="38"/>
      <c r="H5" s="38"/>
      <c r="I5" s="38"/>
      <c r="J5" s="38"/>
      <c r="K5" s="38"/>
      <c r="L5" s="38"/>
      <c r="M5" s="38"/>
    </row>
    <row r="6" spans="2:13">
      <c r="B6" s="39">
        <v>3</v>
      </c>
      <c r="C6" s="40">
        <v>108</v>
      </c>
      <c r="D6" s="39" t="s">
        <v>1276</v>
      </c>
      <c r="E6" s="39">
        <v>1</v>
      </c>
      <c r="F6" s="39">
        <f t="shared" si="0"/>
        <v>50000</v>
      </c>
      <c r="G6" s="42"/>
      <c r="H6" s="42"/>
      <c r="I6" s="42"/>
      <c r="J6" s="42"/>
      <c r="K6" s="42"/>
      <c r="L6" s="42"/>
      <c r="M6" s="42"/>
    </row>
    <row r="7" spans="2:13">
      <c r="B7" s="39">
        <v>4</v>
      </c>
      <c r="C7" s="40">
        <v>127</v>
      </c>
      <c r="D7" s="45" t="s">
        <v>1287</v>
      </c>
      <c r="E7" s="39">
        <v>2</v>
      </c>
      <c r="F7" s="39">
        <f t="shared" si="0"/>
        <v>100000</v>
      </c>
      <c r="G7" s="42"/>
      <c r="H7" s="42"/>
      <c r="I7" s="42"/>
      <c r="J7" s="43"/>
      <c r="K7" s="42"/>
      <c r="L7" s="42"/>
      <c r="M7" s="42"/>
    </row>
    <row r="8" spans="2:13">
      <c r="B8" s="39">
        <v>6</v>
      </c>
      <c r="C8" s="40">
        <v>167</v>
      </c>
      <c r="D8" s="39" t="s">
        <v>1278</v>
      </c>
      <c r="E8" s="39">
        <v>1</v>
      </c>
      <c r="F8" s="39">
        <f t="shared" si="0"/>
        <v>50000</v>
      </c>
      <c r="G8" s="42"/>
      <c r="H8" s="42"/>
      <c r="I8" s="42"/>
      <c r="J8" s="42"/>
      <c r="K8" s="42"/>
      <c r="L8" s="42"/>
      <c r="M8" s="42"/>
    </row>
    <row r="9" spans="2:13">
      <c r="B9" s="39">
        <v>7</v>
      </c>
      <c r="C9" s="40">
        <v>221</v>
      </c>
      <c r="D9" s="39" t="s">
        <v>1294</v>
      </c>
      <c r="E9" s="39">
        <v>1</v>
      </c>
      <c r="F9" s="39">
        <f t="shared" si="0"/>
        <v>50000</v>
      </c>
      <c r="G9" s="42"/>
      <c r="H9" s="42"/>
      <c r="I9" s="42"/>
      <c r="J9" s="42"/>
      <c r="K9" s="42"/>
      <c r="L9" s="42"/>
      <c r="M9" s="42"/>
    </row>
    <row r="10" spans="2:13">
      <c r="B10" s="39">
        <v>8</v>
      </c>
      <c r="C10" s="40">
        <v>649</v>
      </c>
      <c r="D10" s="45" t="s">
        <v>888</v>
      </c>
      <c r="E10" s="39">
        <v>1</v>
      </c>
      <c r="F10" s="39">
        <f t="shared" si="0"/>
        <v>50000</v>
      </c>
      <c r="G10" s="38"/>
      <c r="H10" s="38"/>
      <c r="I10" s="38"/>
      <c r="J10" s="38"/>
      <c r="K10" s="38"/>
      <c r="L10" s="38"/>
    </row>
    <row r="11" spans="2:13">
      <c r="B11" s="39">
        <v>9</v>
      </c>
      <c r="C11" s="40">
        <v>653</v>
      </c>
      <c r="D11" s="39" t="s">
        <v>901</v>
      </c>
      <c r="E11" s="39">
        <v>2</v>
      </c>
      <c r="F11" s="39">
        <f t="shared" si="0"/>
        <v>100000</v>
      </c>
      <c r="G11" s="38"/>
      <c r="H11" s="38"/>
      <c r="I11" s="38"/>
      <c r="J11" s="38"/>
      <c r="K11" s="38"/>
      <c r="L11" s="38"/>
    </row>
    <row r="12" spans="2:13">
      <c r="B12" s="39">
        <v>10</v>
      </c>
      <c r="C12" s="40">
        <v>654</v>
      </c>
      <c r="D12" s="45" t="s">
        <v>1244</v>
      </c>
      <c r="E12" s="39">
        <v>1</v>
      </c>
      <c r="F12" s="39">
        <f t="shared" si="0"/>
        <v>50000</v>
      </c>
      <c r="G12" s="38"/>
      <c r="H12" s="38"/>
      <c r="I12" s="38"/>
      <c r="J12" s="38"/>
      <c r="K12" s="38"/>
      <c r="L12" s="38"/>
    </row>
    <row r="13" spans="2:13">
      <c r="B13" s="39">
        <v>11</v>
      </c>
      <c r="C13" s="40">
        <v>670</v>
      </c>
      <c r="D13" s="39" t="s">
        <v>952</v>
      </c>
      <c r="E13" s="39">
        <v>1</v>
      </c>
      <c r="F13" s="39">
        <f t="shared" si="0"/>
        <v>50000</v>
      </c>
      <c r="G13" s="38"/>
      <c r="H13" s="38"/>
      <c r="I13" s="38"/>
      <c r="J13" s="38"/>
      <c r="K13" s="38"/>
      <c r="L13" s="38"/>
    </row>
    <row r="14" spans="2:13">
      <c r="B14" s="39">
        <v>12</v>
      </c>
      <c r="C14" s="40">
        <v>816</v>
      </c>
      <c r="D14" s="39" t="s">
        <v>1282</v>
      </c>
      <c r="E14" s="39">
        <v>10</v>
      </c>
      <c r="F14" s="39">
        <f t="shared" si="0"/>
        <v>500000</v>
      </c>
      <c r="G14" s="38"/>
      <c r="H14" s="38"/>
      <c r="I14" s="38"/>
      <c r="J14" s="38"/>
      <c r="K14" s="38"/>
      <c r="L14" s="38"/>
    </row>
    <row r="15" spans="2:13">
      <c r="B15" s="39">
        <v>13</v>
      </c>
      <c r="C15" s="40">
        <v>820</v>
      </c>
      <c r="D15" s="39" t="s">
        <v>1279</v>
      </c>
      <c r="E15" s="39">
        <v>5</v>
      </c>
      <c r="F15" s="39">
        <f t="shared" si="0"/>
        <v>250000</v>
      </c>
      <c r="G15" s="38"/>
      <c r="H15" s="38"/>
      <c r="I15" s="38"/>
      <c r="J15" s="38"/>
      <c r="K15" s="38"/>
      <c r="L15" s="38"/>
    </row>
    <row r="16" spans="2:13" ht="17.25" thickBot="1">
      <c r="B16" s="80" t="s">
        <v>1272</v>
      </c>
      <c r="C16" s="81"/>
      <c r="D16" s="81"/>
      <c r="E16" s="41">
        <f>SUM(E4:E15)</f>
        <v>33</v>
      </c>
      <c r="F16" s="41">
        <f>SUM(F4:F15)</f>
        <v>1650000</v>
      </c>
      <c r="G16" s="38"/>
      <c r="H16" s="38"/>
      <c r="I16" s="38"/>
      <c r="J16" s="38"/>
      <c r="K16" s="38"/>
      <c r="L16" s="38"/>
    </row>
    <row r="17" ht="17.25" thickTop="1"/>
  </sheetData>
  <mergeCells count="1">
    <mergeCell ref="B16:D16"/>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O187"/>
  <sheetViews>
    <sheetView zoomScale="85" zoomScaleNormal="85" workbookViewId="0">
      <pane xSplit="3" ySplit="2" topLeftCell="E107" activePane="bottomRight" state="frozen"/>
      <selection pane="topRight" activeCell="D1" sqref="D1"/>
      <selection pane="bottomLeft" activeCell="A3" sqref="A3"/>
      <selection pane="bottomRight" activeCell="N119" sqref="N119"/>
    </sheetView>
  </sheetViews>
  <sheetFormatPr defaultRowHeight="16.5"/>
  <cols>
    <col min="1" max="2" width="9.140625" style="67"/>
    <col min="3" max="3" width="82.7109375" style="67" customWidth="1"/>
    <col min="4" max="8" width="12.28515625" style="67" customWidth="1"/>
    <col min="9" max="9" width="20.5703125" style="67" customWidth="1"/>
    <col min="10" max="13" width="12.28515625" style="67" customWidth="1"/>
    <col min="14" max="14" width="11.7109375" style="67" bestFit="1" customWidth="1"/>
    <col min="15" max="16384" width="9.140625" style="67"/>
  </cols>
  <sheetData>
    <row r="1" spans="1:14" s="61" customFormat="1" ht="115.5">
      <c r="A1" s="59" t="s">
        <v>1210</v>
      </c>
      <c r="B1" s="59" t="s">
        <v>1298</v>
      </c>
      <c r="C1" s="59" t="s">
        <v>1205</v>
      </c>
      <c r="D1" s="60" t="s">
        <v>1299</v>
      </c>
      <c r="E1" s="60" t="s">
        <v>1300</v>
      </c>
      <c r="F1" s="60" t="s">
        <v>1301</v>
      </c>
      <c r="G1" s="60" t="s">
        <v>1302</v>
      </c>
      <c r="H1" s="60" t="s">
        <v>1303</v>
      </c>
      <c r="I1" s="60" t="s">
        <v>1304</v>
      </c>
      <c r="J1" s="60" t="s">
        <v>1305</v>
      </c>
      <c r="K1" s="60" t="s">
        <v>1306</v>
      </c>
      <c r="L1" s="60" t="s">
        <v>1307</v>
      </c>
      <c r="M1" s="60" t="s">
        <v>1308</v>
      </c>
      <c r="N1" s="59" t="s">
        <v>1269</v>
      </c>
    </row>
    <row r="2" spans="1:14" s="61" customFormat="1">
      <c r="A2" s="59"/>
      <c r="B2" s="59"/>
      <c r="C2" s="62" t="s">
        <v>1309</v>
      </c>
      <c r="D2" s="63">
        <v>25</v>
      </c>
      <c r="E2" s="63">
        <v>10000</v>
      </c>
      <c r="F2" s="63">
        <v>25</v>
      </c>
      <c r="G2" s="63">
        <v>25</v>
      </c>
      <c r="H2" s="63">
        <v>10000</v>
      </c>
      <c r="I2" s="63">
        <v>1000</v>
      </c>
      <c r="J2" s="63">
        <v>10000</v>
      </c>
      <c r="K2" s="63">
        <v>10000</v>
      </c>
      <c r="L2" s="63">
        <v>25</v>
      </c>
      <c r="M2" s="63">
        <v>100000</v>
      </c>
      <c r="N2" s="59"/>
    </row>
    <row r="3" spans="1:14">
      <c r="A3" s="12">
        <v>1</v>
      </c>
      <c r="B3" s="64">
        <v>964</v>
      </c>
      <c r="C3" s="65" t="s">
        <v>1100</v>
      </c>
      <c r="D3" s="64">
        <v>0</v>
      </c>
      <c r="E3" s="64">
        <v>0</v>
      </c>
      <c r="F3" s="64">
        <v>0</v>
      </c>
      <c r="G3" s="64">
        <v>0</v>
      </c>
      <c r="H3" s="64">
        <v>0</v>
      </c>
      <c r="I3" s="64">
        <v>0</v>
      </c>
      <c r="J3" s="64">
        <v>0</v>
      </c>
      <c r="K3" s="64">
        <v>0</v>
      </c>
      <c r="L3" s="64">
        <v>0</v>
      </c>
      <c r="M3" s="64">
        <v>0</v>
      </c>
      <c r="N3" s="66">
        <f>25*(D3+F3+G3+L3)+10000*(E3+H3+J3+K3)+1000*I3+100000*M3</f>
        <v>0</v>
      </c>
    </row>
    <row r="4" spans="1:14">
      <c r="A4" s="12">
        <v>2</v>
      </c>
      <c r="B4" s="64">
        <v>859</v>
      </c>
      <c r="C4" s="65" t="s">
        <v>1140</v>
      </c>
      <c r="D4" s="64">
        <v>0</v>
      </c>
      <c r="E4" s="64">
        <v>0</v>
      </c>
      <c r="F4" s="64">
        <v>0</v>
      </c>
      <c r="G4" s="64">
        <v>0</v>
      </c>
      <c r="H4" s="64">
        <v>0</v>
      </c>
      <c r="I4" s="64">
        <v>0</v>
      </c>
      <c r="J4" s="64">
        <v>0</v>
      </c>
      <c r="K4" s="64">
        <v>0</v>
      </c>
      <c r="L4" s="64">
        <v>0</v>
      </c>
      <c r="M4" s="64">
        <v>0</v>
      </c>
      <c r="N4" s="66">
        <f t="shared" ref="N4:N67" si="0">25*(D4+F4+G4+L4)+10000*(E4+H4+J4+K4)+1000*I4+100000*M4</f>
        <v>0</v>
      </c>
    </row>
    <row r="5" spans="1:14">
      <c r="A5" s="12">
        <v>3</v>
      </c>
      <c r="B5" s="64">
        <v>661</v>
      </c>
      <c r="C5" s="65" t="s">
        <v>1134</v>
      </c>
      <c r="D5" s="64">
        <v>0</v>
      </c>
      <c r="E5" s="64">
        <v>0</v>
      </c>
      <c r="F5" s="64">
        <v>0</v>
      </c>
      <c r="G5" s="64">
        <v>0</v>
      </c>
      <c r="H5" s="64">
        <v>0</v>
      </c>
      <c r="I5" s="64">
        <v>0</v>
      </c>
      <c r="J5" s="64">
        <v>0</v>
      </c>
      <c r="K5" s="64">
        <v>0</v>
      </c>
      <c r="L5" s="64">
        <v>0</v>
      </c>
      <c r="M5" s="64">
        <v>0</v>
      </c>
      <c r="N5" s="66">
        <f t="shared" si="0"/>
        <v>0</v>
      </c>
    </row>
    <row r="6" spans="1:14">
      <c r="A6" s="12">
        <v>4</v>
      </c>
      <c r="B6" s="64">
        <v>623</v>
      </c>
      <c r="C6" s="65" t="s">
        <v>857</v>
      </c>
      <c r="D6" s="64">
        <v>23</v>
      </c>
      <c r="E6" s="64">
        <v>0</v>
      </c>
      <c r="F6" s="64">
        <v>0</v>
      </c>
      <c r="G6" s="64">
        <v>0</v>
      </c>
      <c r="H6" s="64">
        <v>0</v>
      </c>
      <c r="I6" s="64">
        <v>0</v>
      </c>
      <c r="J6" s="64">
        <v>0</v>
      </c>
      <c r="K6" s="64">
        <v>16</v>
      </c>
      <c r="L6" s="64">
        <v>488</v>
      </c>
      <c r="M6" s="64">
        <v>0</v>
      </c>
      <c r="N6" s="66">
        <f t="shared" si="0"/>
        <v>172775</v>
      </c>
    </row>
    <row r="7" spans="1:14">
      <c r="A7" s="12">
        <v>5</v>
      </c>
      <c r="B7" s="64">
        <v>821</v>
      </c>
      <c r="C7" s="65" t="s">
        <v>1048</v>
      </c>
      <c r="D7" s="64">
        <v>16</v>
      </c>
      <c r="E7" s="64">
        <v>0</v>
      </c>
      <c r="F7" s="64">
        <v>0</v>
      </c>
      <c r="G7" s="64">
        <v>4</v>
      </c>
      <c r="H7" s="64">
        <v>0</v>
      </c>
      <c r="I7" s="64">
        <v>0</v>
      </c>
      <c r="J7" s="64">
        <v>0</v>
      </c>
      <c r="K7" s="64">
        <v>2</v>
      </c>
      <c r="L7" s="64">
        <v>1305</v>
      </c>
      <c r="M7" s="64">
        <v>0</v>
      </c>
      <c r="N7" s="66">
        <f t="shared" si="0"/>
        <v>53125</v>
      </c>
    </row>
    <row r="8" spans="1:14">
      <c r="A8" s="12">
        <v>6</v>
      </c>
      <c r="B8" s="64">
        <v>688</v>
      </c>
      <c r="C8" s="65" t="s">
        <v>1136</v>
      </c>
      <c r="D8" s="64">
        <v>0</v>
      </c>
      <c r="E8" s="64">
        <v>0</v>
      </c>
      <c r="F8" s="64">
        <v>0</v>
      </c>
      <c r="G8" s="64">
        <v>0</v>
      </c>
      <c r="H8" s="64">
        <v>0</v>
      </c>
      <c r="I8" s="64">
        <v>0</v>
      </c>
      <c r="J8" s="64">
        <v>0</v>
      </c>
      <c r="K8" s="64">
        <v>0</v>
      </c>
      <c r="L8" s="64">
        <v>0</v>
      </c>
      <c r="M8" s="64">
        <v>0</v>
      </c>
      <c r="N8" s="66">
        <f t="shared" si="0"/>
        <v>0</v>
      </c>
    </row>
    <row r="9" spans="1:14">
      <c r="A9" s="12">
        <v>7</v>
      </c>
      <c r="B9" s="64">
        <v>647</v>
      </c>
      <c r="C9" s="65" t="s">
        <v>884</v>
      </c>
      <c r="D9" s="64">
        <v>107</v>
      </c>
      <c r="E9" s="64">
        <v>0</v>
      </c>
      <c r="F9" s="64">
        <v>3</v>
      </c>
      <c r="G9" s="64">
        <v>7</v>
      </c>
      <c r="H9" s="64">
        <v>0</v>
      </c>
      <c r="I9" s="64">
        <v>0</v>
      </c>
      <c r="J9" s="64">
        <v>0</v>
      </c>
      <c r="K9" s="64">
        <v>16</v>
      </c>
      <c r="L9" s="64">
        <v>1106</v>
      </c>
      <c r="M9" s="64">
        <v>0</v>
      </c>
      <c r="N9" s="66">
        <f t="shared" si="0"/>
        <v>190575</v>
      </c>
    </row>
    <row r="10" spans="1:14">
      <c r="A10" s="12">
        <v>8</v>
      </c>
      <c r="B10" s="64">
        <v>630</v>
      </c>
      <c r="C10" s="65" t="s">
        <v>862</v>
      </c>
      <c r="D10" s="64">
        <v>11</v>
      </c>
      <c r="E10" s="64">
        <v>0</v>
      </c>
      <c r="F10" s="64">
        <v>0</v>
      </c>
      <c r="G10" s="64">
        <v>0</v>
      </c>
      <c r="H10" s="64">
        <v>0</v>
      </c>
      <c r="I10" s="64">
        <v>0</v>
      </c>
      <c r="J10" s="64">
        <v>0</v>
      </c>
      <c r="K10" s="64">
        <v>3</v>
      </c>
      <c r="L10" s="64">
        <v>129</v>
      </c>
      <c r="M10" s="64">
        <v>0</v>
      </c>
      <c r="N10" s="66">
        <f t="shared" si="0"/>
        <v>33500</v>
      </c>
    </row>
    <row r="11" spans="1:14">
      <c r="A11" s="12">
        <v>9</v>
      </c>
      <c r="B11" s="64">
        <v>664</v>
      </c>
      <c r="C11" s="65" t="s">
        <v>948</v>
      </c>
      <c r="D11" s="64">
        <v>0</v>
      </c>
      <c r="E11" s="64">
        <v>0</v>
      </c>
      <c r="F11" s="64">
        <v>0</v>
      </c>
      <c r="G11" s="64">
        <v>1</v>
      </c>
      <c r="H11" s="64">
        <v>0</v>
      </c>
      <c r="I11" s="64">
        <v>0</v>
      </c>
      <c r="J11" s="64">
        <v>0</v>
      </c>
      <c r="K11" s="64">
        <v>0</v>
      </c>
      <c r="L11" s="64">
        <v>0</v>
      </c>
      <c r="M11" s="64">
        <v>0</v>
      </c>
      <c r="N11" s="66">
        <f t="shared" si="0"/>
        <v>25</v>
      </c>
    </row>
    <row r="12" spans="1:14">
      <c r="A12" s="12">
        <v>10</v>
      </c>
      <c r="B12" s="64">
        <v>619</v>
      </c>
      <c r="C12" s="65" t="s">
        <v>854</v>
      </c>
      <c r="D12" s="64">
        <v>0</v>
      </c>
      <c r="E12" s="64">
        <v>0</v>
      </c>
      <c r="F12" s="64">
        <v>0</v>
      </c>
      <c r="G12" s="64">
        <v>0</v>
      </c>
      <c r="H12" s="64">
        <v>0</v>
      </c>
      <c r="I12" s="64">
        <v>0</v>
      </c>
      <c r="J12" s="64">
        <v>0</v>
      </c>
      <c r="K12" s="64">
        <v>0</v>
      </c>
      <c r="L12" s="64">
        <v>0</v>
      </c>
      <c r="M12" s="64">
        <v>0</v>
      </c>
      <c r="N12" s="66">
        <f t="shared" si="0"/>
        <v>0</v>
      </c>
    </row>
    <row r="13" spans="1:14">
      <c r="A13" s="12">
        <v>11</v>
      </c>
      <c r="B13" s="64">
        <v>648</v>
      </c>
      <c r="C13" s="65" t="s">
        <v>885</v>
      </c>
      <c r="D13" s="64">
        <v>102</v>
      </c>
      <c r="E13" s="64">
        <v>2</v>
      </c>
      <c r="F13" s="64">
        <v>5</v>
      </c>
      <c r="G13" s="64">
        <v>33</v>
      </c>
      <c r="H13" s="64">
        <v>0</v>
      </c>
      <c r="I13" s="64">
        <v>1</v>
      </c>
      <c r="J13" s="64">
        <v>0</v>
      </c>
      <c r="K13" s="64">
        <v>46</v>
      </c>
      <c r="L13" s="64">
        <v>2308</v>
      </c>
      <c r="M13" s="64">
        <v>0</v>
      </c>
      <c r="N13" s="66">
        <f t="shared" si="0"/>
        <v>542200</v>
      </c>
    </row>
    <row r="14" spans="1:14">
      <c r="A14" s="12">
        <v>12</v>
      </c>
      <c r="B14" s="64">
        <v>649</v>
      </c>
      <c r="C14" s="65" t="s">
        <v>888</v>
      </c>
      <c r="D14" s="64">
        <v>64</v>
      </c>
      <c r="E14" s="64">
        <v>0</v>
      </c>
      <c r="F14" s="64">
        <v>7</v>
      </c>
      <c r="G14" s="64">
        <v>51</v>
      </c>
      <c r="H14" s="64">
        <v>0</v>
      </c>
      <c r="I14" s="64">
        <v>0</v>
      </c>
      <c r="J14" s="64">
        <v>0</v>
      </c>
      <c r="K14" s="64">
        <v>36</v>
      </c>
      <c r="L14" s="64">
        <v>1326</v>
      </c>
      <c r="M14" s="64">
        <v>0</v>
      </c>
      <c r="N14" s="66">
        <f t="shared" si="0"/>
        <v>396200</v>
      </c>
    </row>
    <row r="15" spans="1:14">
      <c r="A15" s="12">
        <v>13</v>
      </c>
      <c r="B15" s="64">
        <v>662</v>
      </c>
      <c r="C15" s="65" t="s">
        <v>945</v>
      </c>
      <c r="D15" s="64">
        <v>23</v>
      </c>
      <c r="E15" s="64">
        <v>0</v>
      </c>
      <c r="F15" s="64">
        <v>0</v>
      </c>
      <c r="G15" s="64">
        <v>2</v>
      </c>
      <c r="H15" s="64">
        <v>0</v>
      </c>
      <c r="I15" s="64">
        <v>0</v>
      </c>
      <c r="J15" s="64">
        <v>0</v>
      </c>
      <c r="K15" s="64">
        <v>10</v>
      </c>
      <c r="L15" s="64">
        <v>504</v>
      </c>
      <c r="M15" s="64">
        <v>0</v>
      </c>
      <c r="N15" s="66">
        <f t="shared" si="0"/>
        <v>113225</v>
      </c>
    </row>
    <row r="16" spans="1:14">
      <c r="A16" s="12">
        <v>14</v>
      </c>
      <c r="B16" s="64">
        <v>671</v>
      </c>
      <c r="C16" s="65" t="s">
        <v>955</v>
      </c>
      <c r="D16" s="64">
        <v>9</v>
      </c>
      <c r="E16" s="64">
        <v>0</v>
      </c>
      <c r="F16" s="64">
        <v>0</v>
      </c>
      <c r="G16" s="64">
        <v>1</v>
      </c>
      <c r="H16" s="64">
        <v>0</v>
      </c>
      <c r="I16" s="64">
        <v>0</v>
      </c>
      <c r="J16" s="64">
        <v>0</v>
      </c>
      <c r="K16" s="64">
        <v>9</v>
      </c>
      <c r="L16" s="64">
        <v>233</v>
      </c>
      <c r="M16" s="64">
        <v>0</v>
      </c>
      <c r="N16" s="66">
        <f t="shared" si="0"/>
        <v>96075</v>
      </c>
    </row>
    <row r="17" spans="1:14">
      <c r="A17" s="12">
        <v>15</v>
      </c>
      <c r="B17" s="64">
        <v>670</v>
      </c>
      <c r="C17" s="65" t="s">
        <v>951</v>
      </c>
      <c r="D17" s="64">
        <v>8</v>
      </c>
      <c r="E17" s="64">
        <v>0</v>
      </c>
      <c r="F17" s="64">
        <v>1</v>
      </c>
      <c r="G17" s="64">
        <v>16</v>
      </c>
      <c r="H17" s="64">
        <v>0</v>
      </c>
      <c r="I17" s="64">
        <v>0</v>
      </c>
      <c r="J17" s="64">
        <v>0</v>
      </c>
      <c r="K17" s="64">
        <v>5</v>
      </c>
      <c r="L17" s="64">
        <v>484</v>
      </c>
      <c r="M17" s="64">
        <v>0</v>
      </c>
      <c r="N17" s="66">
        <f t="shared" si="0"/>
        <v>62725</v>
      </c>
    </row>
    <row r="18" spans="1:14">
      <c r="A18" s="12">
        <v>16</v>
      </c>
      <c r="B18" s="64">
        <v>702</v>
      </c>
      <c r="C18" s="65" t="s">
        <v>963</v>
      </c>
      <c r="D18" s="64">
        <v>23</v>
      </c>
      <c r="E18" s="64">
        <v>0</v>
      </c>
      <c r="F18" s="64">
        <v>0</v>
      </c>
      <c r="G18" s="64">
        <v>16</v>
      </c>
      <c r="H18" s="64">
        <v>0</v>
      </c>
      <c r="I18" s="64">
        <v>0</v>
      </c>
      <c r="J18" s="64">
        <v>0</v>
      </c>
      <c r="K18" s="64">
        <v>8</v>
      </c>
      <c r="L18" s="64">
        <v>918</v>
      </c>
      <c r="M18" s="64">
        <v>0</v>
      </c>
      <c r="N18" s="66">
        <f t="shared" si="0"/>
        <v>103925</v>
      </c>
    </row>
    <row r="19" spans="1:14">
      <c r="A19" s="12">
        <v>17</v>
      </c>
      <c r="B19" s="64">
        <v>714</v>
      </c>
      <c r="C19" s="65" t="s">
        <v>1144</v>
      </c>
      <c r="D19" s="64">
        <v>0</v>
      </c>
      <c r="E19" s="64">
        <v>0</v>
      </c>
      <c r="F19" s="64">
        <v>0</v>
      </c>
      <c r="G19" s="64">
        <v>0</v>
      </c>
      <c r="H19" s="64">
        <v>0</v>
      </c>
      <c r="I19" s="64">
        <v>0</v>
      </c>
      <c r="J19" s="64">
        <v>0</v>
      </c>
      <c r="K19" s="64">
        <v>0</v>
      </c>
      <c r="L19" s="64">
        <v>4</v>
      </c>
      <c r="M19" s="64">
        <v>0</v>
      </c>
      <c r="N19" s="66">
        <f t="shared" si="0"/>
        <v>100</v>
      </c>
    </row>
    <row r="20" spans="1:14">
      <c r="A20" s="12">
        <v>18</v>
      </c>
      <c r="B20" s="64">
        <v>704</v>
      </c>
      <c r="C20" s="65" t="s">
        <v>979</v>
      </c>
      <c r="D20" s="64">
        <v>4</v>
      </c>
      <c r="E20" s="64">
        <v>0</v>
      </c>
      <c r="F20" s="64">
        <v>0</v>
      </c>
      <c r="G20" s="64">
        <v>0</v>
      </c>
      <c r="H20" s="64">
        <v>0</v>
      </c>
      <c r="I20" s="64">
        <v>0</v>
      </c>
      <c r="J20" s="64">
        <v>0</v>
      </c>
      <c r="K20" s="64">
        <v>4</v>
      </c>
      <c r="L20" s="64">
        <v>212</v>
      </c>
      <c r="M20" s="64">
        <v>0</v>
      </c>
      <c r="N20" s="66">
        <f t="shared" si="0"/>
        <v>45400</v>
      </c>
    </row>
    <row r="21" spans="1:14">
      <c r="A21" s="12">
        <v>19</v>
      </c>
      <c r="B21" s="64">
        <v>713</v>
      </c>
      <c r="C21" s="65" t="s">
        <v>987</v>
      </c>
      <c r="D21" s="64">
        <v>5</v>
      </c>
      <c r="E21" s="64">
        <v>0</v>
      </c>
      <c r="F21" s="64">
        <v>0</v>
      </c>
      <c r="G21" s="64">
        <v>0</v>
      </c>
      <c r="H21" s="64">
        <v>0</v>
      </c>
      <c r="I21" s="64">
        <v>0</v>
      </c>
      <c r="J21" s="64">
        <v>0</v>
      </c>
      <c r="K21" s="64">
        <v>0</v>
      </c>
      <c r="L21" s="64">
        <v>27</v>
      </c>
      <c r="M21" s="64">
        <v>0</v>
      </c>
      <c r="N21" s="66">
        <f t="shared" si="0"/>
        <v>800</v>
      </c>
    </row>
    <row r="22" spans="1:14">
      <c r="A22" s="12">
        <v>20</v>
      </c>
      <c r="B22" s="64">
        <v>710</v>
      </c>
      <c r="C22" s="65" t="s">
        <v>983</v>
      </c>
      <c r="D22" s="64">
        <v>0</v>
      </c>
      <c r="E22" s="64">
        <v>0</v>
      </c>
      <c r="F22" s="64">
        <v>0</v>
      </c>
      <c r="G22" s="64">
        <v>0</v>
      </c>
      <c r="H22" s="64">
        <v>0</v>
      </c>
      <c r="I22" s="64">
        <v>0</v>
      </c>
      <c r="J22" s="64">
        <v>0</v>
      </c>
      <c r="K22" s="64">
        <v>1</v>
      </c>
      <c r="L22" s="64">
        <v>42</v>
      </c>
      <c r="M22" s="64">
        <v>0</v>
      </c>
      <c r="N22" s="66">
        <f t="shared" si="0"/>
        <v>11050</v>
      </c>
    </row>
    <row r="23" spans="1:14">
      <c r="A23" s="12">
        <v>21</v>
      </c>
      <c r="B23" s="64">
        <v>712</v>
      </c>
      <c r="C23" s="65" t="s">
        <v>986</v>
      </c>
      <c r="D23" s="64">
        <v>0</v>
      </c>
      <c r="E23" s="64">
        <v>0</v>
      </c>
      <c r="F23" s="64">
        <v>0</v>
      </c>
      <c r="G23" s="64">
        <v>0</v>
      </c>
      <c r="H23" s="64">
        <v>0</v>
      </c>
      <c r="I23" s="64">
        <v>0</v>
      </c>
      <c r="J23" s="64">
        <v>0</v>
      </c>
      <c r="K23" s="64">
        <v>0</v>
      </c>
      <c r="L23" s="64">
        <v>1</v>
      </c>
      <c r="M23" s="64">
        <v>0</v>
      </c>
      <c r="N23" s="66">
        <f t="shared" si="0"/>
        <v>25</v>
      </c>
    </row>
    <row r="24" spans="1:14">
      <c r="A24" s="12">
        <v>22</v>
      </c>
      <c r="B24" s="64">
        <v>719</v>
      </c>
      <c r="C24" s="65" t="s">
        <v>995</v>
      </c>
      <c r="D24" s="64">
        <v>0</v>
      </c>
      <c r="E24" s="64">
        <v>0</v>
      </c>
      <c r="F24" s="64">
        <v>0</v>
      </c>
      <c r="G24" s="64">
        <v>0</v>
      </c>
      <c r="H24" s="64">
        <v>0</v>
      </c>
      <c r="I24" s="64">
        <v>0</v>
      </c>
      <c r="J24" s="64">
        <v>0</v>
      </c>
      <c r="K24" s="64">
        <v>0</v>
      </c>
      <c r="L24" s="64">
        <v>0</v>
      </c>
      <c r="M24" s="64">
        <v>0</v>
      </c>
      <c r="N24" s="66">
        <f t="shared" si="0"/>
        <v>0</v>
      </c>
    </row>
    <row r="25" spans="1:14">
      <c r="A25" s="12">
        <v>23</v>
      </c>
      <c r="B25" s="64">
        <v>716</v>
      </c>
      <c r="C25" s="65" t="s">
        <v>990</v>
      </c>
      <c r="D25" s="64">
        <v>0</v>
      </c>
      <c r="E25" s="64">
        <v>0</v>
      </c>
      <c r="F25" s="64">
        <v>0</v>
      </c>
      <c r="G25" s="64">
        <v>0</v>
      </c>
      <c r="H25" s="64">
        <v>0</v>
      </c>
      <c r="I25" s="64">
        <v>0</v>
      </c>
      <c r="J25" s="64">
        <v>0</v>
      </c>
      <c r="K25" s="64">
        <v>0</v>
      </c>
      <c r="L25" s="64">
        <v>0</v>
      </c>
      <c r="M25" s="64">
        <v>0</v>
      </c>
      <c r="N25" s="66">
        <f t="shared" si="0"/>
        <v>0</v>
      </c>
    </row>
    <row r="26" spans="1:14">
      <c r="A26" s="12">
        <v>24</v>
      </c>
      <c r="B26" s="64">
        <v>715</v>
      </c>
      <c r="C26" s="65" t="s">
        <v>989</v>
      </c>
      <c r="D26" s="64">
        <v>0</v>
      </c>
      <c r="E26" s="64">
        <v>0</v>
      </c>
      <c r="F26" s="64">
        <v>0</v>
      </c>
      <c r="G26" s="64">
        <v>0</v>
      </c>
      <c r="H26" s="64">
        <v>0</v>
      </c>
      <c r="I26" s="64">
        <v>0</v>
      </c>
      <c r="J26" s="64">
        <v>0</v>
      </c>
      <c r="K26" s="64">
        <v>0</v>
      </c>
      <c r="L26" s="64">
        <v>4</v>
      </c>
      <c r="M26" s="64">
        <v>0</v>
      </c>
      <c r="N26" s="66">
        <f t="shared" si="0"/>
        <v>100</v>
      </c>
    </row>
    <row r="27" spans="1:14">
      <c r="A27" s="12">
        <v>25</v>
      </c>
      <c r="B27" s="64">
        <v>711</v>
      </c>
      <c r="C27" s="65" t="s">
        <v>984</v>
      </c>
      <c r="D27" s="64">
        <v>0</v>
      </c>
      <c r="E27" s="64">
        <v>0</v>
      </c>
      <c r="F27" s="64">
        <v>0</v>
      </c>
      <c r="G27" s="64">
        <v>0</v>
      </c>
      <c r="H27" s="64">
        <v>0</v>
      </c>
      <c r="I27" s="64">
        <v>0</v>
      </c>
      <c r="J27" s="64">
        <v>0</v>
      </c>
      <c r="K27" s="64">
        <v>0</v>
      </c>
      <c r="L27" s="64">
        <v>5</v>
      </c>
      <c r="M27" s="64">
        <v>0</v>
      </c>
      <c r="N27" s="66">
        <f t="shared" si="0"/>
        <v>125</v>
      </c>
    </row>
    <row r="28" spans="1:14">
      <c r="A28" s="12">
        <v>26</v>
      </c>
      <c r="B28" s="64">
        <v>722</v>
      </c>
      <c r="C28" s="65" t="s">
        <v>996</v>
      </c>
      <c r="D28" s="64">
        <v>0</v>
      </c>
      <c r="E28" s="64">
        <v>0</v>
      </c>
      <c r="F28" s="64">
        <v>0</v>
      </c>
      <c r="G28" s="64">
        <v>0</v>
      </c>
      <c r="H28" s="64">
        <v>0</v>
      </c>
      <c r="I28" s="64">
        <v>0</v>
      </c>
      <c r="J28" s="64">
        <v>0</v>
      </c>
      <c r="K28" s="64">
        <v>1</v>
      </c>
      <c r="L28" s="64">
        <v>18</v>
      </c>
      <c r="M28" s="64">
        <v>0</v>
      </c>
      <c r="N28" s="66">
        <f t="shared" si="0"/>
        <v>10450</v>
      </c>
    </row>
    <row r="29" spans="1:14">
      <c r="A29" s="12">
        <v>27</v>
      </c>
      <c r="B29" s="64">
        <v>705</v>
      </c>
      <c r="C29" s="65" t="s">
        <v>981</v>
      </c>
      <c r="D29" s="64">
        <v>2</v>
      </c>
      <c r="E29" s="64">
        <v>0</v>
      </c>
      <c r="F29" s="64">
        <v>0</v>
      </c>
      <c r="G29" s="64">
        <v>0</v>
      </c>
      <c r="H29" s="64">
        <v>0</v>
      </c>
      <c r="I29" s="64">
        <v>0</v>
      </c>
      <c r="J29" s="64">
        <v>0</v>
      </c>
      <c r="K29" s="64">
        <v>2</v>
      </c>
      <c r="L29" s="64">
        <v>40</v>
      </c>
      <c r="M29" s="64">
        <v>0</v>
      </c>
      <c r="N29" s="66">
        <f t="shared" si="0"/>
        <v>21050</v>
      </c>
    </row>
    <row r="30" spans="1:14">
      <c r="A30" s="12">
        <v>28</v>
      </c>
      <c r="B30" s="64">
        <v>658</v>
      </c>
      <c r="C30" s="65" t="s">
        <v>937</v>
      </c>
      <c r="D30" s="64">
        <v>67</v>
      </c>
      <c r="E30" s="64">
        <v>0</v>
      </c>
      <c r="F30" s="64">
        <v>0</v>
      </c>
      <c r="G30" s="64">
        <v>5</v>
      </c>
      <c r="H30" s="64">
        <v>0</v>
      </c>
      <c r="I30" s="64">
        <v>0</v>
      </c>
      <c r="J30" s="64">
        <v>0</v>
      </c>
      <c r="K30" s="64">
        <v>25</v>
      </c>
      <c r="L30" s="64">
        <v>1454</v>
      </c>
      <c r="M30" s="64">
        <v>0</v>
      </c>
      <c r="N30" s="66">
        <f t="shared" si="0"/>
        <v>288150</v>
      </c>
    </row>
    <row r="31" spans="1:14">
      <c r="A31" s="12">
        <v>29</v>
      </c>
      <c r="B31" s="64">
        <v>657</v>
      </c>
      <c r="C31" s="65" t="s">
        <v>933</v>
      </c>
      <c r="D31" s="64">
        <v>33</v>
      </c>
      <c r="E31" s="64">
        <v>0</v>
      </c>
      <c r="F31" s="64">
        <v>0</v>
      </c>
      <c r="G31" s="64">
        <v>0</v>
      </c>
      <c r="H31" s="64">
        <v>0</v>
      </c>
      <c r="I31" s="64">
        <v>0</v>
      </c>
      <c r="J31" s="64">
        <v>0</v>
      </c>
      <c r="K31" s="64">
        <v>11</v>
      </c>
      <c r="L31" s="64">
        <v>817</v>
      </c>
      <c r="M31" s="64">
        <v>0</v>
      </c>
      <c r="N31" s="66">
        <f t="shared" si="0"/>
        <v>131250</v>
      </c>
    </row>
    <row r="32" spans="1:14">
      <c r="A32" s="12">
        <v>30</v>
      </c>
      <c r="B32" s="64">
        <v>689</v>
      </c>
      <c r="C32" s="65" t="s">
        <v>956</v>
      </c>
      <c r="D32" s="64">
        <v>0</v>
      </c>
      <c r="E32" s="64">
        <v>0</v>
      </c>
      <c r="F32" s="64">
        <v>0</v>
      </c>
      <c r="G32" s="64">
        <v>0</v>
      </c>
      <c r="H32" s="64">
        <v>0</v>
      </c>
      <c r="I32" s="64">
        <v>0</v>
      </c>
      <c r="J32" s="64">
        <v>0</v>
      </c>
      <c r="K32" s="64">
        <v>0</v>
      </c>
      <c r="L32" s="64">
        <v>12</v>
      </c>
      <c r="M32" s="64">
        <v>0</v>
      </c>
      <c r="N32" s="66">
        <f t="shared" si="0"/>
        <v>300</v>
      </c>
    </row>
    <row r="33" spans="1:14">
      <c r="A33" s="12">
        <v>31</v>
      </c>
      <c r="B33" s="64">
        <v>631</v>
      </c>
      <c r="C33" s="65" t="s">
        <v>1130</v>
      </c>
      <c r="D33" s="64">
        <v>0</v>
      </c>
      <c r="E33" s="64">
        <v>0</v>
      </c>
      <c r="F33" s="64">
        <v>0</v>
      </c>
      <c r="G33" s="64">
        <v>0</v>
      </c>
      <c r="H33" s="64">
        <v>0</v>
      </c>
      <c r="I33" s="64">
        <v>0</v>
      </c>
      <c r="J33" s="64">
        <v>0</v>
      </c>
      <c r="K33" s="64">
        <v>0</v>
      </c>
      <c r="L33" s="64">
        <v>0</v>
      </c>
      <c r="M33" s="64">
        <v>0</v>
      </c>
      <c r="N33" s="66">
        <f t="shared" si="0"/>
        <v>0</v>
      </c>
    </row>
    <row r="34" spans="1:14">
      <c r="A34" s="12">
        <v>32</v>
      </c>
      <c r="B34" s="64">
        <v>650</v>
      </c>
      <c r="C34" s="65" t="s">
        <v>893</v>
      </c>
      <c r="D34" s="64">
        <v>46</v>
      </c>
      <c r="E34" s="64">
        <v>1</v>
      </c>
      <c r="F34" s="64">
        <v>4</v>
      </c>
      <c r="G34" s="64">
        <v>22</v>
      </c>
      <c r="H34" s="64">
        <v>0</v>
      </c>
      <c r="I34" s="64">
        <v>0</v>
      </c>
      <c r="J34" s="64">
        <v>0</v>
      </c>
      <c r="K34" s="64">
        <v>14</v>
      </c>
      <c r="L34" s="64">
        <v>675</v>
      </c>
      <c r="M34" s="64">
        <v>0</v>
      </c>
      <c r="N34" s="66">
        <f t="shared" si="0"/>
        <v>168675</v>
      </c>
    </row>
    <row r="35" spans="1:14">
      <c r="A35" s="12">
        <v>33</v>
      </c>
      <c r="B35" s="64">
        <v>632</v>
      </c>
      <c r="C35" s="65" t="s">
        <v>863</v>
      </c>
      <c r="D35" s="64">
        <v>7</v>
      </c>
      <c r="E35" s="64">
        <v>0</v>
      </c>
      <c r="F35" s="64">
        <v>0</v>
      </c>
      <c r="G35" s="64">
        <v>0</v>
      </c>
      <c r="H35" s="64">
        <v>0</v>
      </c>
      <c r="I35" s="64">
        <v>0</v>
      </c>
      <c r="J35" s="64">
        <v>0</v>
      </c>
      <c r="K35" s="64">
        <v>6</v>
      </c>
      <c r="L35" s="64">
        <v>186</v>
      </c>
      <c r="M35" s="64">
        <v>0</v>
      </c>
      <c r="N35" s="66">
        <f t="shared" si="0"/>
        <v>64825</v>
      </c>
    </row>
    <row r="36" spans="1:14">
      <c r="A36" s="12">
        <v>34</v>
      </c>
      <c r="B36" s="64">
        <v>135</v>
      </c>
      <c r="C36" s="65" t="s">
        <v>723</v>
      </c>
      <c r="D36" s="64">
        <v>0</v>
      </c>
      <c r="E36" s="64">
        <v>0</v>
      </c>
      <c r="F36" s="64">
        <v>0</v>
      </c>
      <c r="G36" s="64">
        <v>1</v>
      </c>
      <c r="H36" s="64">
        <v>0</v>
      </c>
      <c r="I36" s="64">
        <v>0</v>
      </c>
      <c r="J36" s="64">
        <v>0</v>
      </c>
      <c r="K36" s="64">
        <v>0</v>
      </c>
      <c r="L36" s="64">
        <v>5</v>
      </c>
      <c r="M36" s="64">
        <v>0</v>
      </c>
      <c r="N36" s="66">
        <f t="shared" si="0"/>
        <v>150</v>
      </c>
    </row>
    <row r="37" spans="1:14">
      <c r="A37" s="12">
        <v>35</v>
      </c>
      <c r="B37" s="64">
        <v>212</v>
      </c>
      <c r="C37" s="65" t="s">
        <v>788</v>
      </c>
      <c r="D37" s="64">
        <v>2</v>
      </c>
      <c r="E37" s="64">
        <v>0</v>
      </c>
      <c r="F37" s="64">
        <v>0</v>
      </c>
      <c r="G37" s="64">
        <v>5</v>
      </c>
      <c r="H37" s="64">
        <v>0</v>
      </c>
      <c r="I37" s="64">
        <v>0</v>
      </c>
      <c r="J37" s="64">
        <v>0</v>
      </c>
      <c r="K37" s="64">
        <v>18</v>
      </c>
      <c r="L37" s="64">
        <v>406</v>
      </c>
      <c r="M37" s="64">
        <v>0</v>
      </c>
      <c r="N37" s="66">
        <f t="shared" si="0"/>
        <v>190325</v>
      </c>
    </row>
    <row r="38" spans="1:14">
      <c r="A38" s="12">
        <v>36</v>
      </c>
      <c r="B38" s="64">
        <v>829</v>
      </c>
      <c r="C38" s="65" t="s">
        <v>1146</v>
      </c>
      <c r="D38" s="64">
        <v>4</v>
      </c>
      <c r="E38" s="64">
        <v>0</v>
      </c>
      <c r="F38" s="64">
        <v>0</v>
      </c>
      <c r="G38" s="64">
        <v>0</v>
      </c>
      <c r="H38" s="64">
        <v>0</v>
      </c>
      <c r="I38" s="64">
        <v>0</v>
      </c>
      <c r="J38" s="64">
        <v>0</v>
      </c>
      <c r="K38" s="64">
        <v>3</v>
      </c>
      <c r="L38" s="64">
        <v>106</v>
      </c>
      <c r="M38" s="64">
        <v>0</v>
      </c>
      <c r="N38" s="66">
        <f t="shared" si="0"/>
        <v>32750</v>
      </c>
    </row>
    <row r="39" spans="1:14">
      <c r="A39" s="12">
        <v>37</v>
      </c>
      <c r="B39" s="64">
        <v>604</v>
      </c>
      <c r="C39" s="65" t="s">
        <v>852</v>
      </c>
      <c r="D39" s="64">
        <v>59</v>
      </c>
      <c r="E39" s="64">
        <v>0</v>
      </c>
      <c r="F39" s="64">
        <v>0</v>
      </c>
      <c r="G39" s="64">
        <v>2</v>
      </c>
      <c r="H39" s="64">
        <v>0</v>
      </c>
      <c r="I39" s="64">
        <v>0</v>
      </c>
      <c r="J39" s="64">
        <v>0</v>
      </c>
      <c r="K39" s="64">
        <v>8</v>
      </c>
      <c r="L39" s="64">
        <v>413</v>
      </c>
      <c r="M39" s="64">
        <v>0</v>
      </c>
      <c r="N39" s="66">
        <f t="shared" si="0"/>
        <v>91850</v>
      </c>
    </row>
    <row r="40" spans="1:14">
      <c r="A40" s="12">
        <v>38</v>
      </c>
      <c r="B40" s="64">
        <v>221</v>
      </c>
      <c r="C40" s="65" t="s">
        <v>842</v>
      </c>
      <c r="D40" s="64">
        <v>629</v>
      </c>
      <c r="E40" s="64">
        <v>0</v>
      </c>
      <c r="F40" s="64">
        <v>0</v>
      </c>
      <c r="G40" s="64">
        <v>32</v>
      </c>
      <c r="H40" s="64">
        <v>0</v>
      </c>
      <c r="I40" s="64">
        <v>0</v>
      </c>
      <c r="J40" s="64">
        <v>0</v>
      </c>
      <c r="K40" s="64">
        <v>176</v>
      </c>
      <c r="L40" s="64">
        <v>7948</v>
      </c>
      <c r="M40" s="64">
        <v>0</v>
      </c>
      <c r="N40" s="66">
        <f t="shared" si="0"/>
        <v>1975225</v>
      </c>
    </row>
    <row r="41" spans="1:14">
      <c r="A41" s="12">
        <v>39</v>
      </c>
      <c r="B41" s="64">
        <v>206</v>
      </c>
      <c r="C41" s="65" t="s">
        <v>1124</v>
      </c>
      <c r="D41" s="64">
        <v>0</v>
      </c>
      <c r="E41" s="64">
        <v>0</v>
      </c>
      <c r="F41" s="64">
        <v>0</v>
      </c>
      <c r="G41" s="64">
        <v>0</v>
      </c>
      <c r="H41" s="64">
        <v>0</v>
      </c>
      <c r="I41" s="64">
        <v>0</v>
      </c>
      <c r="J41" s="64">
        <v>0</v>
      </c>
      <c r="K41" s="64">
        <v>0</v>
      </c>
      <c r="L41" s="64">
        <v>0</v>
      </c>
      <c r="M41" s="64">
        <v>0</v>
      </c>
      <c r="N41" s="66">
        <f t="shared" si="0"/>
        <v>0</v>
      </c>
    </row>
    <row r="42" spans="1:14">
      <c r="A42" s="12">
        <v>40</v>
      </c>
      <c r="B42" s="64">
        <v>151</v>
      </c>
      <c r="C42" s="65" t="s">
        <v>741</v>
      </c>
      <c r="D42" s="64">
        <v>0</v>
      </c>
      <c r="E42" s="64">
        <v>0</v>
      </c>
      <c r="F42" s="64">
        <v>0</v>
      </c>
      <c r="G42" s="64">
        <v>0</v>
      </c>
      <c r="H42" s="64">
        <v>0</v>
      </c>
      <c r="I42" s="64">
        <v>0</v>
      </c>
      <c r="J42" s="64">
        <v>0</v>
      </c>
      <c r="K42" s="64">
        <v>1</v>
      </c>
      <c r="L42" s="64">
        <v>31</v>
      </c>
      <c r="M42" s="64">
        <v>0</v>
      </c>
      <c r="N42" s="66">
        <f t="shared" si="0"/>
        <v>10775</v>
      </c>
    </row>
    <row r="43" spans="1:14">
      <c r="A43" s="12">
        <v>41</v>
      </c>
      <c r="B43" s="64">
        <v>164</v>
      </c>
      <c r="C43" s="65" t="s">
        <v>768</v>
      </c>
      <c r="D43" s="64">
        <v>1</v>
      </c>
      <c r="E43" s="64">
        <v>0</v>
      </c>
      <c r="F43" s="64">
        <v>0</v>
      </c>
      <c r="G43" s="64">
        <v>1</v>
      </c>
      <c r="H43" s="64">
        <v>0</v>
      </c>
      <c r="I43" s="64">
        <v>0</v>
      </c>
      <c r="J43" s="64">
        <v>0</v>
      </c>
      <c r="K43" s="64">
        <v>0</v>
      </c>
      <c r="L43" s="64">
        <v>25</v>
      </c>
      <c r="M43" s="64">
        <v>0</v>
      </c>
      <c r="N43" s="66">
        <f t="shared" si="0"/>
        <v>675</v>
      </c>
    </row>
    <row r="44" spans="1:14">
      <c r="A44" s="12">
        <v>42</v>
      </c>
      <c r="B44" s="64">
        <v>154</v>
      </c>
      <c r="C44" s="65" t="s">
        <v>747</v>
      </c>
      <c r="D44" s="64">
        <v>0</v>
      </c>
      <c r="E44" s="64">
        <v>0</v>
      </c>
      <c r="F44" s="64">
        <v>0</v>
      </c>
      <c r="G44" s="64">
        <v>0</v>
      </c>
      <c r="H44" s="64">
        <v>0</v>
      </c>
      <c r="I44" s="64">
        <v>0</v>
      </c>
      <c r="J44" s="64">
        <v>0</v>
      </c>
      <c r="K44" s="64">
        <v>0</v>
      </c>
      <c r="L44" s="64">
        <v>11</v>
      </c>
      <c r="M44" s="64">
        <v>0</v>
      </c>
      <c r="N44" s="66">
        <f t="shared" si="0"/>
        <v>275</v>
      </c>
    </row>
    <row r="45" spans="1:14">
      <c r="A45" s="12">
        <v>43</v>
      </c>
      <c r="B45" s="64">
        <v>158</v>
      </c>
      <c r="C45" s="65" t="s">
        <v>755</v>
      </c>
      <c r="D45" s="64">
        <v>0</v>
      </c>
      <c r="E45" s="64">
        <v>0</v>
      </c>
      <c r="F45" s="64">
        <v>0</v>
      </c>
      <c r="G45" s="64">
        <v>0</v>
      </c>
      <c r="H45" s="64">
        <v>0</v>
      </c>
      <c r="I45" s="64">
        <v>0</v>
      </c>
      <c r="J45" s="64">
        <v>0</v>
      </c>
      <c r="K45" s="64">
        <v>0</v>
      </c>
      <c r="L45" s="64">
        <v>3</v>
      </c>
      <c r="M45" s="64">
        <v>0</v>
      </c>
      <c r="N45" s="66">
        <f t="shared" si="0"/>
        <v>75</v>
      </c>
    </row>
    <row r="46" spans="1:14">
      <c r="A46" s="12">
        <v>44</v>
      </c>
      <c r="B46" s="64">
        <v>147</v>
      </c>
      <c r="C46" s="65" t="s">
        <v>733</v>
      </c>
      <c r="D46" s="64">
        <v>1</v>
      </c>
      <c r="E46" s="64">
        <v>0</v>
      </c>
      <c r="F46" s="64">
        <v>0</v>
      </c>
      <c r="G46" s="64">
        <v>0</v>
      </c>
      <c r="H46" s="64">
        <v>0</v>
      </c>
      <c r="I46" s="64">
        <v>0</v>
      </c>
      <c r="J46" s="64">
        <v>0</v>
      </c>
      <c r="K46" s="64">
        <v>0</v>
      </c>
      <c r="L46" s="64">
        <v>16</v>
      </c>
      <c r="M46" s="64">
        <v>0</v>
      </c>
      <c r="N46" s="66">
        <f t="shared" si="0"/>
        <v>425</v>
      </c>
    </row>
    <row r="47" spans="1:14">
      <c r="A47" s="12">
        <v>45</v>
      </c>
      <c r="B47" s="64">
        <v>156</v>
      </c>
      <c r="C47" s="65" t="s">
        <v>751</v>
      </c>
      <c r="D47" s="64">
        <v>0</v>
      </c>
      <c r="E47" s="64">
        <v>0</v>
      </c>
      <c r="F47" s="64">
        <v>0</v>
      </c>
      <c r="G47" s="64">
        <v>0</v>
      </c>
      <c r="H47" s="64">
        <v>0</v>
      </c>
      <c r="I47" s="64">
        <v>0</v>
      </c>
      <c r="J47" s="64">
        <v>0</v>
      </c>
      <c r="K47" s="64">
        <v>0</v>
      </c>
      <c r="L47" s="64">
        <v>2</v>
      </c>
      <c r="M47" s="64">
        <v>0</v>
      </c>
      <c r="N47" s="66">
        <f t="shared" si="0"/>
        <v>50</v>
      </c>
    </row>
    <row r="48" spans="1:14">
      <c r="A48" s="12">
        <v>46</v>
      </c>
      <c r="B48" s="64">
        <v>149</v>
      </c>
      <c r="C48" s="65" t="s">
        <v>737</v>
      </c>
      <c r="D48" s="64">
        <v>0</v>
      </c>
      <c r="E48" s="64">
        <v>0</v>
      </c>
      <c r="F48" s="64">
        <v>0</v>
      </c>
      <c r="G48" s="64">
        <v>0</v>
      </c>
      <c r="H48" s="64">
        <v>0</v>
      </c>
      <c r="I48" s="64">
        <v>0</v>
      </c>
      <c r="J48" s="64">
        <v>0</v>
      </c>
      <c r="K48" s="64">
        <v>0</v>
      </c>
      <c r="L48" s="64">
        <v>1</v>
      </c>
      <c r="M48" s="64">
        <v>0</v>
      </c>
      <c r="N48" s="66">
        <f t="shared" si="0"/>
        <v>25</v>
      </c>
    </row>
    <row r="49" spans="1:14">
      <c r="A49" s="12">
        <v>47</v>
      </c>
      <c r="B49" s="64">
        <v>160</v>
      </c>
      <c r="C49" s="65" t="s">
        <v>759</v>
      </c>
      <c r="D49" s="64">
        <v>1</v>
      </c>
      <c r="E49" s="64">
        <v>0</v>
      </c>
      <c r="F49" s="64">
        <v>0</v>
      </c>
      <c r="G49" s="64">
        <v>0</v>
      </c>
      <c r="H49" s="64">
        <v>0</v>
      </c>
      <c r="I49" s="64">
        <v>0</v>
      </c>
      <c r="J49" s="64">
        <v>0</v>
      </c>
      <c r="K49" s="64">
        <v>0</v>
      </c>
      <c r="L49" s="64">
        <v>3</v>
      </c>
      <c r="M49" s="64">
        <v>0</v>
      </c>
      <c r="N49" s="66">
        <f t="shared" si="0"/>
        <v>100</v>
      </c>
    </row>
    <row r="50" spans="1:14">
      <c r="A50" s="12">
        <v>48</v>
      </c>
      <c r="B50" s="64">
        <v>165</v>
      </c>
      <c r="C50" s="65" t="s">
        <v>770</v>
      </c>
      <c r="D50" s="64">
        <v>1</v>
      </c>
      <c r="E50" s="64">
        <v>0</v>
      </c>
      <c r="F50" s="64">
        <v>0</v>
      </c>
      <c r="G50" s="64">
        <v>0</v>
      </c>
      <c r="H50" s="64">
        <v>0</v>
      </c>
      <c r="I50" s="64">
        <v>0</v>
      </c>
      <c r="J50" s="64">
        <v>0</v>
      </c>
      <c r="K50" s="64">
        <v>1</v>
      </c>
      <c r="L50" s="64">
        <v>13</v>
      </c>
      <c r="M50" s="64">
        <v>0</v>
      </c>
      <c r="N50" s="66">
        <f t="shared" si="0"/>
        <v>10350</v>
      </c>
    </row>
    <row r="51" spans="1:14">
      <c r="A51" s="12">
        <v>49</v>
      </c>
      <c r="B51" s="64">
        <v>159</v>
      </c>
      <c r="C51" s="65" t="s">
        <v>757</v>
      </c>
      <c r="D51" s="64">
        <v>0</v>
      </c>
      <c r="E51" s="64">
        <v>0</v>
      </c>
      <c r="F51" s="64">
        <v>0</v>
      </c>
      <c r="G51" s="64">
        <v>0</v>
      </c>
      <c r="H51" s="64">
        <v>0</v>
      </c>
      <c r="I51" s="64">
        <v>0</v>
      </c>
      <c r="J51" s="64">
        <v>0</v>
      </c>
      <c r="K51" s="64">
        <v>0</v>
      </c>
      <c r="L51" s="64">
        <v>2</v>
      </c>
      <c r="M51" s="64">
        <v>0</v>
      </c>
      <c r="N51" s="66">
        <f t="shared" si="0"/>
        <v>50</v>
      </c>
    </row>
    <row r="52" spans="1:14">
      <c r="A52" s="12">
        <v>50</v>
      </c>
      <c r="B52" s="64">
        <v>150</v>
      </c>
      <c r="C52" s="65" t="s">
        <v>739</v>
      </c>
      <c r="D52" s="64">
        <v>0</v>
      </c>
      <c r="E52" s="64">
        <v>0</v>
      </c>
      <c r="F52" s="64">
        <v>0</v>
      </c>
      <c r="G52" s="64">
        <v>0</v>
      </c>
      <c r="H52" s="64">
        <v>0</v>
      </c>
      <c r="I52" s="64">
        <v>0</v>
      </c>
      <c r="J52" s="64">
        <v>0</v>
      </c>
      <c r="K52" s="64">
        <v>0</v>
      </c>
      <c r="L52" s="64">
        <v>2</v>
      </c>
      <c r="M52" s="64">
        <v>0</v>
      </c>
      <c r="N52" s="66">
        <f t="shared" si="0"/>
        <v>50</v>
      </c>
    </row>
    <row r="53" spans="1:14">
      <c r="A53" s="12">
        <v>51</v>
      </c>
      <c r="B53" s="64">
        <v>162</v>
      </c>
      <c r="C53" s="65" t="s">
        <v>763</v>
      </c>
      <c r="D53" s="64">
        <v>1</v>
      </c>
      <c r="E53" s="64">
        <v>0</v>
      </c>
      <c r="F53" s="64">
        <v>0</v>
      </c>
      <c r="G53" s="64">
        <v>0</v>
      </c>
      <c r="H53" s="64">
        <v>0</v>
      </c>
      <c r="I53" s="64">
        <v>0</v>
      </c>
      <c r="J53" s="64">
        <v>0</v>
      </c>
      <c r="K53" s="64">
        <v>0</v>
      </c>
      <c r="L53" s="64">
        <v>0</v>
      </c>
      <c r="M53" s="64">
        <v>0</v>
      </c>
      <c r="N53" s="66">
        <f t="shared" si="0"/>
        <v>25</v>
      </c>
    </row>
    <row r="54" spans="1:14">
      <c r="A54" s="12">
        <v>52</v>
      </c>
      <c r="B54" s="64">
        <v>148</v>
      </c>
      <c r="C54" s="65" t="s">
        <v>735</v>
      </c>
      <c r="D54" s="64">
        <v>0</v>
      </c>
      <c r="E54" s="64">
        <v>0</v>
      </c>
      <c r="F54" s="64">
        <v>0</v>
      </c>
      <c r="G54" s="64">
        <v>0</v>
      </c>
      <c r="H54" s="64">
        <v>0</v>
      </c>
      <c r="I54" s="64">
        <v>0</v>
      </c>
      <c r="J54" s="64">
        <v>0</v>
      </c>
      <c r="K54" s="64">
        <v>0</v>
      </c>
      <c r="L54" s="64">
        <v>3</v>
      </c>
      <c r="M54" s="64">
        <v>0</v>
      </c>
      <c r="N54" s="66">
        <f t="shared" si="0"/>
        <v>75</v>
      </c>
    </row>
    <row r="55" spans="1:14">
      <c r="A55" s="12">
        <v>53</v>
      </c>
      <c r="B55" s="64">
        <v>155</v>
      </c>
      <c r="C55" s="65" t="s">
        <v>749</v>
      </c>
      <c r="D55" s="64">
        <v>0</v>
      </c>
      <c r="E55" s="64">
        <v>0</v>
      </c>
      <c r="F55" s="64">
        <v>0</v>
      </c>
      <c r="G55" s="64">
        <v>0</v>
      </c>
      <c r="H55" s="64">
        <v>0</v>
      </c>
      <c r="I55" s="64">
        <v>0</v>
      </c>
      <c r="J55" s="64">
        <v>0</v>
      </c>
      <c r="K55" s="64">
        <v>0</v>
      </c>
      <c r="L55" s="64">
        <v>0</v>
      </c>
      <c r="M55" s="64">
        <v>0</v>
      </c>
      <c r="N55" s="66">
        <f t="shared" si="0"/>
        <v>0</v>
      </c>
    </row>
    <row r="56" spans="1:14">
      <c r="A56" s="12">
        <v>54</v>
      </c>
      <c r="B56" s="64">
        <v>166</v>
      </c>
      <c r="C56" s="65" t="s">
        <v>772</v>
      </c>
      <c r="D56" s="64">
        <v>1</v>
      </c>
      <c r="E56" s="64">
        <v>0</v>
      </c>
      <c r="F56" s="64">
        <v>0</v>
      </c>
      <c r="G56" s="64">
        <v>0</v>
      </c>
      <c r="H56" s="64">
        <v>0</v>
      </c>
      <c r="I56" s="64">
        <v>0</v>
      </c>
      <c r="J56" s="64">
        <v>0</v>
      </c>
      <c r="K56" s="64">
        <v>3</v>
      </c>
      <c r="L56" s="64">
        <v>31</v>
      </c>
      <c r="M56" s="64">
        <v>0</v>
      </c>
      <c r="N56" s="66">
        <f t="shared" si="0"/>
        <v>30800</v>
      </c>
    </row>
    <row r="57" spans="1:14">
      <c r="A57" s="12">
        <v>55</v>
      </c>
      <c r="B57" s="64">
        <v>157</v>
      </c>
      <c r="C57" s="65" t="s">
        <v>753</v>
      </c>
      <c r="D57" s="64">
        <v>0</v>
      </c>
      <c r="E57" s="64">
        <v>0</v>
      </c>
      <c r="F57" s="64">
        <v>0</v>
      </c>
      <c r="G57" s="64">
        <v>0</v>
      </c>
      <c r="H57" s="64">
        <v>0</v>
      </c>
      <c r="I57" s="64">
        <v>0</v>
      </c>
      <c r="J57" s="64">
        <v>0</v>
      </c>
      <c r="K57" s="64">
        <v>0</v>
      </c>
      <c r="L57" s="64">
        <v>14</v>
      </c>
      <c r="M57" s="64">
        <v>0</v>
      </c>
      <c r="N57" s="66">
        <f t="shared" si="0"/>
        <v>350</v>
      </c>
    </row>
    <row r="58" spans="1:14">
      <c r="A58" s="12">
        <v>56</v>
      </c>
      <c r="B58" s="64">
        <v>153</v>
      </c>
      <c r="C58" s="65" t="s">
        <v>745</v>
      </c>
      <c r="D58" s="64">
        <v>0</v>
      </c>
      <c r="E58" s="64">
        <v>0</v>
      </c>
      <c r="F58" s="64">
        <v>0</v>
      </c>
      <c r="G58" s="64">
        <v>0</v>
      </c>
      <c r="H58" s="64">
        <v>0</v>
      </c>
      <c r="I58" s="64">
        <v>0</v>
      </c>
      <c r="J58" s="64">
        <v>0</v>
      </c>
      <c r="K58" s="64">
        <v>1</v>
      </c>
      <c r="L58" s="64">
        <v>21</v>
      </c>
      <c r="M58" s="64">
        <v>0</v>
      </c>
      <c r="N58" s="66">
        <f t="shared" si="0"/>
        <v>10525</v>
      </c>
    </row>
    <row r="59" spans="1:14">
      <c r="A59" s="12">
        <v>57</v>
      </c>
      <c r="B59" s="64">
        <v>146</v>
      </c>
      <c r="C59" s="65" t="s">
        <v>731</v>
      </c>
      <c r="D59" s="64">
        <v>0</v>
      </c>
      <c r="E59" s="64">
        <v>0</v>
      </c>
      <c r="F59" s="64">
        <v>0</v>
      </c>
      <c r="G59" s="64">
        <v>0</v>
      </c>
      <c r="H59" s="64">
        <v>0</v>
      </c>
      <c r="I59" s="64">
        <v>0</v>
      </c>
      <c r="J59" s="64">
        <v>0</v>
      </c>
      <c r="K59" s="64">
        <v>0</v>
      </c>
      <c r="L59" s="64">
        <v>11</v>
      </c>
      <c r="M59" s="64">
        <v>0</v>
      </c>
      <c r="N59" s="66">
        <f t="shared" si="0"/>
        <v>275</v>
      </c>
    </row>
    <row r="60" spans="1:14">
      <c r="A60" s="12">
        <v>58</v>
      </c>
      <c r="B60" s="64">
        <v>633</v>
      </c>
      <c r="C60" s="65" t="s">
        <v>865</v>
      </c>
      <c r="D60" s="64">
        <v>4</v>
      </c>
      <c r="E60" s="64">
        <v>0</v>
      </c>
      <c r="F60" s="64">
        <v>0</v>
      </c>
      <c r="G60" s="64">
        <v>0</v>
      </c>
      <c r="H60" s="64">
        <v>0</v>
      </c>
      <c r="I60" s="64">
        <v>0</v>
      </c>
      <c r="J60" s="64">
        <v>0</v>
      </c>
      <c r="K60" s="64">
        <v>1</v>
      </c>
      <c r="L60" s="64">
        <v>65</v>
      </c>
      <c r="M60" s="64">
        <v>0</v>
      </c>
      <c r="N60" s="66">
        <f t="shared" si="0"/>
        <v>11725</v>
      </c>
    </row>
    <row r="61" spans="1:14">
      <c r="A61" s="12">
        <v>59</v>
      </c>
      <c r="B61" s="64">
        <v>808</v>
      </c>
      <c r="C61" s="65" t="s">
        <v>1029</v>
      </c>
      <c r="D61" s="64">
        <v>2</v>
      </c>
      <c r="E61" s="64">
        <v>0</v>
      </c>
      <c r="F61" s="64">
        <v>0</v>
      </c>
      <c r="G61" s="64">
        <v>0</v>
      </c>
      <c r="H61" s="64">
        <v>0</v>
      </c>
      <c r="I61" s="64">
        <v>0</v>
      </c>
      <c r="J61" s="64">
        <v>0</v>
      </c>
      <c r="K61" s="64">
        <v>0</v>
      </c>
      <c r="L61" s="64">
        <v>6</v>
      </c>
      <c r="M61" s="64">
        <v>0</v>
      </c>
      <c r="N61" s="66">
        <f t="shared" si="0"/>
        <v>200</v>
      </c>
    </row>
    <row r="62" spans="1:14">
      <c r="A62" s="12">
        <v>60</v>
      </c>
      <c r="B62" s="64">
        <v>813</v>
      </c>
      <c r="C62" s="65" t="s">
        <v>1037</v>
      </c>
      <c r="D62" s="64">
        <v>0</v>
      </c>
      <c r="E62" s="64">
        <v>0</v>
      </c>
      <c r="F62" s="64">
        <v>0</v>
      </c>
      <c r="G62" s="64">
        <v>0</v>
      </c>
      <c r="H62" s="64">
        <v>0</v>
      </c>
      <c r="I62" s="64">
        <v>0</v>
      </c>
      <c r="J62" s="64">
        <v>0</v>
      </c>
      <c r="K62" s="64">
        <v>0</v>
      </c>
      <c r="L62" s="64">
        <v>0</v>
      </c>
      <c r="M62" s="64">
        <v>0</v>
      </c>
      <c r="N62" s="66">
        <f t="shared" si="0"/>
        <v>0</v>
      </c>
    </row>
    <row r="63" spans="1:14">
      <c r="A63" s="12">
        <v>61</v>
      </c>
      <c r="B63" s="64">
        <v>810</v>
      </c>
      <c r="C63" s="65" t="s">
        <v>1031</v>
      </c>
      <c r="D63" s="64">
        <v>1</v>
      </c>
      <c r="E63" s="64">
        <v>0</v>
      </c>
      <c r="F63" s="64">
        <v>0</v>
      </c>
      <c r="G63" s="64">
        <v>0</v>
      </c>
      <c r="H63" s="64">
        <v>0</v>
      </c>
      <c r="I63" s="64">
        <v>0</v>
      </c>
      <c r="J63" s="64">
        <v>0</v>
      </c>
      <c r="K63" s="64">
        <v>0</v>
      </c>
      <c r="L63" s="64">
        <v>0</v>
      </c>
      <c r="M63" s="64">
        <v>0</v>
      </c>
      <c r="N63" s="66">
        <f t="shared" si="0"/>
        <v>25</v>
      </c>
    </row>
    <row r="64" spans="1:14">
      <c r="A64" s="12">
        <v>62</v>
      </c>
      <c r="B64" s="64">
        <v>812</v>
      </c>
      <c r="C64" s="65" t="s">
        <v>1035</v>
      </c>
      <c r="D64" s="64">
        <v>0</v>
      </c>
      <c r="E64" s="64">
        <v>0</v>
      </c>
      <c r="F64" s="64">
        <v>0</v>
      </c>
      <c r="G64" s="64">
        <v>0</v>
      </c>
      <c r="H64" s="64">
        <v>0</v>
      </c>
      <c r="I64" s="64">
        <v>0</v>
      </c>
      <c r="J64" s="64">
        <v>0</v>
      </c>
      <c r="K64" s="64">
        <v>0</v>
      </c>
      <c r="L64" s="64">
        <v>6</v>
      </c>
      <c r="M64" s="64">
        <v>0</v>
      </c>
      <c r="N64" s="66">
        <f t="shared" si="0"/>
        <v>150</v>
      </c>
    </row>
    <row r="65" spans="1:15">
      <c r="A65" s="12">
        <v>63</v>
      </c>
      <c r="B65" s="64">
        <v>807</v>
      </c>
      <c r="C65" s="65" t="s">
        <v>1027</v>
      </c>
      <c r="D65" s="64">
        <v>1</v>
      </c>
      <c r="E65" s="64">
        <v>0</v>
      </c>
      <c r="F65" s="64">
        <v>0</v>
      </c>
      <c r="G65" s="64">
        <v>0</v>
      </c>
      <c r="H65" s="64">
        <v>0</v>
      </c>
      <c r="I65" s="64">
        <v>0</v>
      </c>
      <c r="J65" s="64">
        <v>0</v>
      </c>
      <c r="K65" s="64">
        <v>1</v>
      </c>
      <c r="L65" s="64">
        <v>8</v>
      </c>
      <c r="M65" s="64">
        <v>0</v>
      </c>
      <c r="N65" s="66">
        <f t="shared" si="0"/>
        <v>10225</v>
      </c>
    </row>
    <row r="66" spans="1:15">
      <c r="A66" s="12">
        <v>64</v>
      </c>
      <c r="B66" s="64">
        <v>806</v>
      </c>
      <c r="C66" s="65" t="s">
        <v>1025</v>
      </c>
      <c r="D66" s="64">
        <v>1</v>
      </c>
      <c r="E66" s="64">
        <v>0</v>
      </c>
      <c r="F66" s="64">
        <v>0</v>
      </c>
      <c r="G66" s="64">
        <v>0</v>
      </c>
      <c r="H66" s="64">
        <v>0</v>
      </c>
      <c r="I66" s="64">
        <v>0</v>
      </c>
      <c r="J66" s="64">
        <v>0</v>
      </c>
      <c r="K66" s="64">
        <v>0</v>
      </c>
      <c r="L66" s="64">
        <v>0</v>
      </c>
      <c r="M66" s="64">
        <v>0</v>
      </c>
      <c r="N66" s="66">
        <f t="shared" si="0"/>
        <v>25</v>
      </c>
    </row>
    <row r="67" spans="1:15">
      <c r="A67" s="12">
        <v>65</v>
      </c>
      <c r="B67" s="64">
        <v>811</v>
      </c>
      <c r="C67" s="65" t="s">
        <v>1033</v>
      </c>
      <c r="D67" s="64">
        <v>0</v>
      </c>
      <c r="E67" s="64">
        <v>0</v>
      </c>
      <c r="F67" s="64">
        <v>0</v>
      </c>
      <c r="G67" s="64">
        <v>0</v>
      </c>
      <c r="H67" s="64">
        <v>0</v>
      </c>
      <c r="I67" s="64">
        <v>0</v>
      </c>
      <c r="J67" s="64">
        <v>0</v>
      </c>
      <c r="K67" s="64">
        <v>0</v>
      </c>
      <c r="L67" s="64">
        <v>0</v>
      </c>
      <c r="M67" s="64">
        <v>0</v>
      </c>
      <c r="N67" s="66">
        <f t="shared" si="0"/>
        <v>0</v>
      </c>
    </row>
    <row r="68" spans="1:15">
      <c r="A68" s="12">
        <v>66</v>
      </c>
      <c r="B68" s="64">
        <v>805</v>
      </c>
      <c r="C68" s="65" t="s">
        <v>1023</v>
      </c>
      <c r="D68" s="64">
        <v>0</v>
      </c>
      <c r="E68" s="64">
        <v>0</v>
      </c>
      <c r="F68" s="64">
        <v>0</v>
      </c>
      <c r="G68" s="64">
        <v>0</v>
      </c>
      <c r="H68" s="64">
        <v>0</v>
      </c>
      <c r="I68" s="64">
        <v>0</v>
      </c>
      <c r="J68" s="64">
        <v>0</v>
      </c>
      <c r="K68" s="64">
        <v>0</v>
      </c>
      <c r="L68" s="64">
        <v>3</v>
      </c>
      <c r="M68" s="64">
        <v>0</v>
      </c>
      <c r="N68" s="66">
        <f t="shared" ref="N68:N131" si="1">25*(D68+F68+G68+L68)+10000*(E68+H68+J68+K68)+1000*I68+100000*M68</f>
        <v>75</v>
      </c>
    </row>
    <row r="69" spans="1:15">
      <c r="A69" s="12">
        <v>67</v>
      </c>
      <c r="B69" s="64">
        <v>618</v>
      </c>
      <c r="C69" s="65" t="s">
        <v>1199</v>
      </c>
      <c r="D69" s="64">
        <v>0</v>
      </c>
      <c r="E69" s="64">
        <v>0</v>
      </c>
      <c r="F69" s="64">
        <v>0</v>
      </c>
      <c r="G69" s="64">
        <v>0</v>
      </c>
      <c r="H69" s="64">
        <v>0</v>
      </c>
      <c r="I69" s="64">
        <v>0</v>
      </c>
      <c r="J69" s="64">
        <v>0</v>
      </c>
      <c r="K69" s="64">
        <v>0</v>
      </c>
      <c r="L69" s="64">
        <v>0</v>
      </c>
      <c r="M69" s="64">
        <v>0</v>
      </c>
      <c r="N69" s="66">
        <f t="shared" si="1"/>
        <v>0</v>
      </c>
    </row>
    <row r="70" spans="1:15">
      <c r="A70" s="12">
        <v>68</v>
      </c>
      <c r="B70" s="64">
        <v>815</v>
      </c>
      <c r="C70" s="65" t="s">
        <v>1039</v>
      </c>
      <c r="D70" s="64">
        <v>15</v>
      </c>
      <c r="E70" s="64">
        <v>0</v>
      </c>
      <c r="F70" s="64">
        <v>0</v>
      </c>
      <c r="G70" s="64">
        <v>4</v>
      </c>
      <c r="H70" s="64">
        <v>0</v>
      </c>
      <c r="I70" s="64">
        <v>0</v>
      </c>
      <c r="J70" s="64">
        <v>0</v>
      </c>
      <c r="K70" s="64">
        <v>71</v>
      </c>
      <c r="L70" s="64">
        <v>4879</v>
      </c>
      <c r="M70" s="64">
        <v>0</v>
      </c>
      <c r="N70" s="66">
        <f t="shared" si="1"/>
        <v>832450</v>
      </c>
    </row>
    <row r="71" spans="1:15">
      <c r="A71" s="12">
        <v>69</v>
      </c>
      <c r="B71" s="64">
        <v>513</v>
      </c>
      <c r="C71" s="65" t="s">
        <v>844</v>
      </c>
      <c r="D71" s="64">
        <v>1</v>
      </c>
      <c r="E71" s="64">
        <v>0</v>
      </c>
      <c r="F71" s="64">
        <v>0</v>
      </c>
      <c r="G71" s="64">
        <v>0</v>
      </c>
      <c r="H71" s="64">
        <v>0</v>
      </c>
      <c r="I71" s="64">
        <v>0</v>
      </c>
      <c r="J71" s="64">
        <v>0</v>
      </c>
      <c r="K71" s="64">
        <v>2</v>
      </c>
      <c r="L71" s="64">
        <v>33</v>
      </c>
      <c r="M71" s="64">
        <v>0</v>
      </c>
      <c r="N71" s="66">
        <f t="shared" si="1"/>
        <v>20850</v>
      </c>
    </row>
    <row r="72" spans="1:15">
      <c r="A72" s="12">
        <v>70</v>
      </c>
      <c r="B72" s="64">
        <v>858</v>
      </c>
      <c r="C72" s="65" t="s">
        <v>1070</v>
      </c>
      <c r="D72" s="64">
        <v>0</v>
      </c>
      <c r="E72" s="64">
        <v>0</v>
      </c>
      <c r="F72" s="64">
        <v>0</v>
      </c>
      <c r="G72" s="64">
        <v>0</v>
      </c>
      <c r="H72" s="64">
        <v>0</v>
      </c>
      <c r="I72" s="64">
        <v>0</v>
      </c>
      <c r="J72" s="64">
        <v>0</v>
      </c>
      <c r="K72" s="64">
        <v>0</v>
      </c>
      <c r="L72" s="64">
        <v>0</v>
      </c>
      <c r="M72" s="64">
        <v>0</v>
      </c>
      <c r="N72" s="66">
        <f t="shared" si="1"/>
        <v>0</v>
      </c>
    </row>
    <row r="73" spans="1:15">
      <c r="A73" s="12">
        <v>71</v>
      </c>
      <c r="B73" s="64">
        <v>108</v>
      </c>
      <c r="C73" s="65" t="s">
        <v>655</v>
      </c>
      <c r="D73" s="64">
        <v>184</v>
      </c>
      <c r="E73" s="64">
        <v>0</v>
      </c>
      <c r="F73" s="64">
        <v>2</v>
      </c>
      <c r="G73" s="64">
        <v>105</v>
      </c>
      <c r="H73" s="64">
        <v>3</v>
      </c>
      <c r="I73" s="64">
        <v>0</v>
      </c>
      <c r="J73" s="64">
        <v>7</v>
      </c>
      <c r="K73" s="64">
        <v>69</v>
      </c>
      <c r="L73" s="64">
        <v>5001</v>
      </c>
      <c r="M73" s="64">
        <v>1</v>
      </c>
      <c r="N73" s="66">
        <f t="shared" si="1"/>
        <v>1022300</v>
      </c>
    </row>
    <row r="74" spans="1:15">
      <c r="A74" s="12">
        <v>72</v>
      </c>
      <c r="B74" s="64">
        <v>171</v>
      </c>
      <c r="C74" s="65" t="s">
        <v>778</v>
      </c>
      <c r="D74" s="64">
        <v>0</v>
      </c>
      <c r="E74" s="64">
        <v>0</v>
      </c>
      <c r="F74" s="64">
        <v>0</v>
      </c>
      <c r="G74" s="64">
        <v>0</v>
      </c>
      <c r="H74" s="64">
        <v>0</v>
      </c>
      <c r="I74" s="64">
        <v>0</v>
      </c>
      <c r="J74" s="64">
        <v>0</v>
      </c>
      <c r="K74" s="64">
        <v>0</v>
      </c>
      <c r="L74" s="64">
        <v>10</v>
      </c>
      <c r="M74" s="64">
        <v>0</v>
      </c>
      <c r="N74" s="66">
        <f t="shared" si="1"/>
        <v>250</v>
      </c>
    </row>
    <row r="75" spans="1:15">
      <c r="A75" s="12">
        <v>73</v>
      </c>
      <c r="B75" s="64">
        <v>867</v>
      </c>
      <c r="C75" s="65" t="s">
        <v>1072</v>
      </c>
      <c r="D75" s="64">
        <v>0</v>
      </c>
      <c r="E75" s="64">
        <v>0</v>
      </c>
      <c r="F75" s="64">
        <v>0</v>
      </c>
      <c r="G75" s="64">
        <v>0</v>
      </c>
      <c r="H75" s="64">
        <v>0</v>
      </c>
      <c r="I75" s="64">
        <v>0</v>
      </c>
      <c r="J75" s="64">
        <v>0</v>
      </c>
      <c r="K75" s="64">
        <v>1</v>
      </c>
      <c r="L75" s="64">
        <v>55</v>
      </c>
      <c r="M75" s="64">
        <v>0</v>
      </c>
      <c r="N75" s="66">
        <f t="shared" si="1"/>
        <v>11375</v>
      </c>
    </row>
    <row r="76" spans="1:15">
      <c r="A76" s="12">
        <v>74</v>
      </c>
      <c r="B76" s="64">
        <v>163</v>
      </c>
      <c r="C76" s="65" t="s">
        <v>766</v>
      </c>
      <c r="D76" s="64">
        <v>1</v>
      </c>
      <c r="E76" s="64">
        <v>0</v>
      </c>
      <c r="F76" s="64">
        <v>0</v>
      </c>
      <c r="G76" s="64">
        <v>0</v>
      </c>
      <c r="H76" s="64">
        <v>0</v>
      </c>
      <c r="I76" s="64">
        <v>0</v>
      </c>
      <c r="J76" s="64">
        <v>0</v>
      </c>
      <c r="K76" s="64">
        <v>0</v>
      </c>
      <c r="L76" s="64">
        <v>12</v>
      </c>
      <c r="M76" s="64">
        <v>0</v>
      </c>
      <c r="N76" s="66">
        <f t="shared" si="1"/>
        <v>325</v>
      </c>
    </row>
    <row r="77" spans="1:15">
      <c r="A77" s="12">
        <v>75</v>
      </c>
      <c r="B77" s="64">
        <v>152</v>
      </c>
      <c r="C77" s="65" t="s">
        <v>743</v>
      </c>
      <c r="D77" s="64">
        <v>0</v>
      </c>
      <c r="E77" s="64">
        <v>0</v>
      </c>
      <c r="F77" s="64">
        <v>0</v>
      </c>
      <c r="G77" s="64">
        <v>0</v>
      </c>
      <c r="H77" s="64">
        <v>0</v>
      </c>
      <c r="I77" s="64">
        <v>0</v>
      </c>
      <c r="J77" s="64">
        <v>0</v>
      </c>
      <c r="K77" s="64">
        <v>0</v>
      </c>
      <c r="L77" s="64">
        <v>9</v>
      </c>
      <c r="M77" s="64">
        <v>0</v>
      </c>
      <c r="N77" s="66">
        <f t="shared" si="1"/>
        <v>225</v>
      </c>
    </row>
    <row r="78" spans="1:15">
      <c r="A78" s="12">
        <v>76</v>
      </c>
      <c r="B78" s="64">
        <v>145</v>
      </c>
      <c r="C78" s="65" t="s">
        <v>729</v>
      </c>
      <c r="D78" s="64">
        <v>0</v>
      </c>
      <c r="E78" s="64">
        <v>0</v>
      </c>
      <c r="F78" s="64">
        <v>0</v>
      </c>
      <c r="G78" s="64">
        <v>0</v>
      </c>
      <c r="H78" s="64">
        <v>0</v>
      </c>
      <c r="I78" s="64">
        <v>0</v>
      </c>
      <c r="J78" s="64">
        <v>0</v>
      </c>
      <c r="K78" s="64">
        <v>0</v>
      </c>
      <c r="L78" s="64">
        <v>0</v>
      </c>
      <c r="M78" s="64">
        <v>0</v>
      </c>
      <c r="N78" s="66">
        <f t="shared" si="1"/>
        <v>0</v>
      </c>
    </row>
    <row r="79" spans="1:15">
      <c r="A79" s="68">
        <v>77</v>
      </c>
      <c r="B79" s="69">
        <v>161</v>
      </c>
      <c r="C79" s="70" t="s">
        <v>1310</v>
      </c>
      <c r="D79" s="69">
        <v>0</v>
      </c>
      <c r="E79" s="69">
        <v>0</v>
      </c>
      <c r="F79" s="69">
        <v>0</v>
      </c>
      <c r="G79" s="69">
        <v>0</v>
      </c>
      <c r="H79" s="69">
        <v>0</v>
      </c>
      <c r="I79" s="69">
        <v>0</v>
      </c>
      <c r="J79" s="69">
        <v>0</v>
      </c>
      <c r="K79" s="69">
        <v>0</v>
      </c>
      <c r="L79" s="69">
        <v>1</v>
      </c>
      <c r="M79" s="69">
        <v>0</v>
      </c>
      <c r="N79" s="71">
        <f t="shared" si="1"/>
        <v>25</v>
      </c>
      <c r="O79" s="67" t="s">
        <v>1311</v>
      </c>
    </row>
    <row r="80" spans="1:15">
      <c r="A80" s="12">
        <v>78</v>
      </c>
      <c r="B80" s="64">
        <v>645</v>
      </c>
      <c r="C80" s="65" t="s">
        <v>882</v>
      </c>
      <c r="D80" s="64">
        <v>0</v>
      </c>
      <c r="E80" s="64">
        <v>0</v>
      </c>
      <c r="F80" s="64">
        <v>0</v>
      </c>
      <c r="G80" s="64">
        <v>0</v>
      </c>
      <c r="H80" s="64">
        <v>0</v>
      </c>
      <c r="I80" s="64">
        <v>0</v>
      </c>
      <c r="J80" s="64">
        <v>0</v>
      </c>
      <c r="K80" s="64">
        <v>0</v>
      </c>
      <c r="L80" s="64">
        <v>4</v>
      </c>
      <c r="M80" s="64">
        <v>0</v>
      </c>
      <c r="N80" s="66">
        <f t="shared" si="1"/>
        <v>100</v>
      </c>
    </row>
    <row r="81" spans="1:15">
      <c r="A81" s="12">
        <v>79</v>
      </c>
      <c r="B81" s="64">
        <v>952</v>
      </c>
      <c r="C81" s="65" t="s">
        <v>1079</v>
      </c>
      <c r="D81" s="64">
        <v>167</v>
      </c>
      <c r="E81" s="64">
        <v>0</v>
      </c>
      <c r="F81" s="64">
        <v>0</v>
      </c>
      <c r="G81" s="64">
        <v>0</v>
      </c>
      <c r="H81" s="64">
        <v>0</v>
      </c>
      <c r="I81" s="64">
        <v>0</v>
      </c>
      <c r="J81" s="64">
        <v>4</v>
      </c>
      <c r="K81" s="64">
        <v>0</v>
      </c>
      <c r="L81" s="64">
        <v>0</v>
      </c>
      <c r="M81" s="64">
        <v>0</v>
      </c>
      <c r="N81" s="66">
        <f t="shared" si="1"/>
        <v>44175</v>
      </c>
    </row>
    <row r="82" spans="1:15">
      <c r="A82" s="12">
        <v>80</v>
      </c>
      <c r="B82" s="64">
        <v>955</v>
      </c>
      <c r="C82" s="65" t="s">
        <v>1097</v>
      </c>
      <c r="D82" s="64">
        <v>0</v>
      </c>
      <c r="E82" s="64">
        <v>0</v>
      </c>
      <c r="F82" s="64">
        <v>0</v>
      </c>
      <c r="G82" s="64">
        <v>0</v>
      </c>
      <c r="H82" s="64">
        <v>0</v>
      </c>
      <c r="I82" s="64">
        <v>0</v>
      </c>
      <c r="J82" s="64">
        <v>0</v>
      </c>
      <c r="K82" s="64">
        <v>0</v>
      </c>
      <c r="L82" s="64">
        <v>0</v>
      </c>
      <c r="M82" s="64">
        <v>0</v>
      </c>
      <c r="N82" s="66">
        <f t="shared" si="1"/>
        <v>0</v>
      </c>
    </row>
    <row r="83" spans="1:15">
      <c r="A83" s="12">
        <v>81</v>
      </c>
      <c r="B83" s="64">
        <v>519</v>
      </c>
      <c r="C83" s="65" t="s">
        <v>850</v>
      </c>
      <c r="D83" s="64">
        <v>0</v>
      </c>
      <c r="E83" s="64">
        <v>0</v>
      </c>
      <c r="F83" s="64">
        <v>0</v>
      </c>
      <c r="G83" s="64">
        <v>0</v>
      </c>
      <c r="H83" s="64">
        <v>0</v>
      </c>
      <c r="I83" s="64">
        <v>0</v>
      </c>
      <c r="J83" s="64">
        <v>0</v>
      </c>
      <c r="K83" s="64">
        <v>0</v>
      </c>
      <c r="L83" s="64">
        <v>14</v>
      </c>
      <c r="M83" s="64">
        <v>0</v>
      </c>
      <c r="N83" s="66">
        <f t="shared" si="1"/>
        <v>350</v>
      </c>
    </row>
    <row r="84" spans="1:15">
      <c r="A84" s="68">
        <v>82</v>
      </c>
      <c r="B84" s="69">
        <v>956</v>
      </c>
      <c r="C84" s="70" t="s">
        <v>1312</v>
      </c>
      <c r="D84" s="69">
        <v>1</v>
      </c>
      <c r="E84" s="69">
        <v>0</v>
      </c>
      <c r="F84" s="69">
        <v>0</v>
      </c>
      <c r="G84" s="69">
        <v>0</v>
      </c>
      <c r="H84" s="69">
        <v>0</v>
      </c>
      <c r="I84" s="69">
        <v>0</v>
      </c>
      <c r="J84" s="69">
        <v>0</v>
      </c>
      <c r="K84" s="69">
        <v>0</v>
      </c>
      <c r="L84" s="69">
        <v>0</v>
      </c>
      <c r="M84" s="69">
        <v>0</v>
      </c>
      <c r="N84" s="71">
        <f t="shared" si="1"/>
        <v>25</v>
      </c>
      <c r="O84" s="67" t="s">
        <v>1311</v>
      </c>
    </row>
    <row r="85" spans="1:15">
      <c r="A85" s="12">
        <v>83</v>
      </c>
      <c r="B85" s="64">
        <v>957</v>
      </c>
      <c r="C85" s="65" t="s">
        <v>1099</v>
      </c>
      <c r="D85" s="64">
        <v>225</v>
      </c>
      <c r="E85" s="64">
        <v>0</v>
      </c>
      <c r="F85" s="64">
        <v>0</v>
      </c>
      <c r="G85" s="64">
        <v>0</v>
      </c>
      <c r="H85" s="64">
        <v>1</v>
      </c>
      <c r="I85" s="64">
        <v>0</v>
      </c>
      <c r="J85" s="64">
        <v>6</v>
      </c>
      <c r="K85" s="64">
        <v>0</v>
      </c>
      <c r="L85" s="64">
        <v>281</v>
      </c>
      <c r="M85" s="64">
        <v>0</v>
      </c>
      <c r="N85" s="66">
        <f t="shared" si="1"/>
        <v>82650</v>
      </c>
    </row>
    <row r="86" spans="1:15">
      <c r="A86" s="12">
        <v>84</v>
      </c>
      <c r="B86" s="64">
        <v>843</v>
      </c>
      <c r="C86" s="65" t="s">
        <v>1059</v>
      </c>
      <c r="D86" s="64">
        <v>7</v>
      </c>
      <c r="E86" s="64">
        <v>0</v>
      </c>
      <c r="F86" s="64">
        <v>0</v>
      </c>
      <c r="G86" s="64">
        <v>0</v>
      </c>
      <c r="H86" s="64">
        <v>0</v>
      </c>
      <c r="I86" s="64">
        <v>0</v>
      </c>
      <c r="J86" s="64">
        <v>0</v>
      </c>
      <c r="K86" s="64">
        <v>6</v>
      </c>
      <c r="L86" s="64">
        <v>326</v>
      </c>
      <c r="M86" s="64">
        <v>0</v>
      </c>
      <c r="N86" s="66">
        <f t="shared" si="1"/>
        <v>68325</v>
      </c>
    </row>
    <row r="87" spans="1:15">
      <c r="A87" s="12">
        <v>85</v>
      </c>
      <c r="B87" s="64">
        <v>826</v>
      </c>
      <c r="C87" s="65" t="s">
        <v>1050</v>
      </c>
      <c r="D87" s="64">
        <v>0</v>
      </c>
      <c r="E87" s="64">
        <v>0</v>
      </c>
      <c r="F87" s="64">
        <v>0</v>
      </c>
      <c r="G87" s="64">
        <v>0</v>
      </c>
      <c r="H87" s="64">
        <v>0</v>
      </c>
      <c r="I87" s="64">
        <v>0</v>
      </c>
      <c r="J87" s="64">
        <v>0</v>
      </c>
      <c r="K87" s="64">
        <v>0</v>
      </c>
      <c r="L87" s="64">
        <v>0</v>
      </c>
      <c r="M87" s="64">
        <v>0</v>
      </c>
      <c r="N87" s="66">
        <f t="shared" si="1"/>
        <v>0</v>
      </c>
    </row>
    <row r="88" spans="1:15">
      <c r="A88" s="12">
        <v>86</v>
      </c>
      <c r="B88" s="64">
        <v>844</v>
      </c>
      <c r="C88" s="65" t="s">
        <v>1060</v>
      </c>
      <c r="D88" s="64">
        <v>0</v>
      </c>
      <c r="E88" s="64">
        <v>0</v>
      </c>
      <c r="F88" s="64">
        <v>0</v>
      </c>
      <c r="G88" s="64">
        <v>0</v>
      </c>
      <c r="H88" s="64">
        <v>0</v>
      </c>
      <c r="I88" s="64">
        <v>0</v>
      </c>
      <c r="J88" s="64">
        <v>0</v>
      </c>
      <c r="K88" s="64">
        <v>0</v>
      </c>
      <c r="L88" s="64">
        <v>18</v>
      </c>
      <c r="M88" s="64">
        <v>0</v>
      </c>
      <c r="N88" s="66">
        <f t="shared" si="1"/>
        <v>450</v>
      </c>
    </row>
    <row r="89" spans="1:15">
      <c r="A89" s="12">
        <v>87</v>
      </c>
      <c r="B89" s="64">
        <v>217</v>
      </c>
      <c r="C89" s="65" t="s">
        <v>829</v>
      </c>
      <c r="D89" s="64">
        <v>0</v>
      </c>
      <c r="E89" s="64">
        <v>0</v>
      </c>
      <c r="F89" s="64">
        <v>0</v>
      </c>
      <c r="G89" s="64">
        <v>0</v>
      </c>
      <c r="H89" s="64">
        <v>0</v>
      </c>
      <c r="I89" s="64">
        <v>0</v>
      </c>
      <c r="J89" s="64">
        <v>0</v>
      </c>
      <c r="K89" s="64">
        <v>0</v>
      </c>
      <c r="L89" s="64">
        <v>5</v>
      </c>
      <c r="M89" s="64">
        <v>0</v>
      </c>
      <c r="N89" s="66">
        <f t="shared" si="1"/>
        <v>125</v>
      </c>
    </row>
    <row r="90" spans="1:15">
      <c r="A90" s="12">
        <v>88</v>
      </c>
      <c r="B90" s="64">
        <v>167</v>
      </c>
      <c r="C90" s="65" t="s">
        <v>774</v>
      </c>
      <c r="D90" s="64">
        <v>1</v>
      </c>
      <c r="E90" s="64">
        <v>0</v>
      </c>
      <c r="F90" s="64">
        <v>0</v>
      </c>
      <c r="G90" s="64">
        <v>0</v>
      </c>
      <c r="H90" s="64">
        <v>0</v>
      </c>
      <c r="I90" s="64">
        <v>0</v>
      </c>
      <c r="J90" s="64">
        <v>0</v>
      </c>
      <c r="K90" s="64">
        <v>0</v>
      </c>
      <c r="L90" s="64">
        <v>28</v>
      </c>
      <c r="M90" s="64">
        <v>0</v>
      </c>
      <c r="N90" s="66">
        <f t="shared" si="1"/>
        <v>725</v>
      </c>
    </row>
    <row r="91" spans="1:15">
      <c r="A91" s="12">
        <v>89</v>
      </c>
      <c r="B91" s="64">
        <v>841</v>
      </c>
      <c r="C91" s="65" t="s">
        <v>1057</v>
      </c>
      <c r="D91" s="64">
        <v>5</v>
      </c>
      <c r="E91" s="64">
        <v>0</v>
      </c>
      <c r="F91" s="64">
        <v>0</v>
      </c>
      <c r="G91" s="64">
        <v>0</v>
      </c>
      <c r="H91" s="64">
        <v>0</v>
      </c>
      <c r="I91" s="64">
        <v>0</v>
      </c>
      <c r="J91" s="64">
        <v>0</v>
      </c>
      <c r="K91" s="64">
        <v>7</v>
      </c>
      <c r="L91" s="64">
        <v>323</v>
      </c>
      <c r="M91" s="64">
        <v>0</v>
      </c>
      <c r="N91" s="66">
        <f t="shared" si="1"/>
        <v>78200</v>
      </c>
    </row>
    <row r="92" spans="1:15">
      <c r="A92" s="12">
        <v>90</v>
      </c>
      <c r="B92" s="64">
        <v>986</v>
      </c>
      <c r="C92" s="65" t="s">
        <v>1119</v>
      </c>
      <c r="D92" s="64">
        <v>15</v>
      </c>
      <c r="E92" s="64">
        <v>0</v>
      </c>
      <c r="F92" s="64">
        <v>0</v>
      </c>
      <c r="G92" s="64">
        <v>10</v>
      </c>
      <c r="H92" s="64">
        <v>0</v>
      </c>
      <c r="I92" s="64">
        <v>0</v>
      </c>
      <c r="J92" s="64">
        <v>0</v>
      </c>
      <c r="K92" s="64">
        <v>30</v>
      </c>
      <c r="L92" s="64">
        <v>773</v>
      </c>
      <c r="M92" s="64">
        <v>0</v>
      </c>
      <c r="N92" s="66">
        <f t="shared" si="1"/>
        <v>319950</v>
      </c>
    </row>
    <row r="93" spans="1:15">
      <c r="A93" s="12">
        <v>91</v>
      </c>
      <c r="B93" s="64">
        <v>691</v>
      </c>
      <c r="C93" s="65" t="s">
        <v>958</v>
      </c>
      <c r="D93" s="64">
        <v>2</v>
      </c>
      <c r="E93" s="64">
        <v>0</v>
      </c>
      <c r="F93" s="64">
        <v>0</v>
      </c>
      <c r="G93" s="64">
        <v>1</v>
      </c>
      <c r="H93" s="64">
        <v>0</v>
      </c>
      <c r="I93" s="64">
        <v>0</v>
      </c>
      <c r="J93" s="64">
        <v>0</v>
      </c>
      <c r="K93" s="64">
        <v>1</v>
      </c>
      <c r="L93" s="64">
        <v>55</v>
      </c>
      <c r="M93" s="64">
        <v>0</v>
      </c>
      <c r="N93" s="66">
        <f t="shared" si="1"/>
        <v>11450</v>
      </c>
    </row>
    <row r="94" spans="1:15">
      <c r="A94" s="12">
        <v>92</v>
      </c>
      <c r="B94" s="64">
        <v>692</v>
      </c>
      <c r="C94" s="65" t="s">
        <v>960</v>
      </c>
      <c r="D94" s="64">
        <v>4</v>
      </c>
      <c r="E94" s="64">
        <v>0</v>
      </c>
      <c r="F94" s="64">
        <v>0</v>
      </c>
      <c r="G94" s="64">
        <v>0</v>
      </c>
      <c r="H94" s="64">
        <v>0</v>
      </c>
      <c r="I94" s="64">
        <v>0</v>
      </c>
      <c r="J94" s="64">
        <v>0</v>
      </c>
      <c r="K94" s="64">
        <v>0</v>
      </c>
      <c r="L94" s="64">
        <v>7</v>
      </c>
      <c r="M94" s="64">
        <v>0</v>
      </c>
      <c r="N94" s="66">
        <f t="shared" si="1"/>
        <v>275</v>
      </c>
    </row>
    <row r="95" spans="1:15">
      <c r="A95" s="12">
        <v>93</v>
      </c>
      <c r="B95" s="64">
        <v>106</v>
      </c>
      <c r="C95" s="65" t="s">
        <v>633</v>
      </c>
      <c r="D95" s="64">
        <v>83</v>
      </c>
      <c r="E95" s="64">
        <v>0</v>
      </c>
      <c r="F95" s="64">
        <v>0</v>
      </c>
      <c r="G95" s="64">
        <v>7</v>
      </c>
      <c r="H95" s="64">
        <v>0</v>
      </c>
      <c r="I95" s="64">
        <v>0</v>
      </c>
      <c r="J95" s="64">
        <v>0</v>
      </c>
      <c r="K95" s="64">
        <v>35</v>
      </c>
      <c r="L95" s="64">
        <v>1295</v>
      </c>
      <c r="M95" s="64">
        <v>0</v>
      </c>
      <c r="N95" s="66">
        <f t="shared" si="1"/>
        <v>384625</v>
      </c>
    </row>
    <row r="96" spans="1:15">
      <c r="A96" s="12">
        <v>94</v>
      </c>
      <c r="B96" s="64">
        <v>103</v>
      </c>
      <c r="C96" s="65" t="s">
        <v>628</v>
      </c>
      <c r="D96" s="64">
        <v>50</v>
      </c>
      <c r="E96" s="64">
        <v>0</v>
      </c>
      <c r="F96" s="64">
        <v>0</v>
      </c>
      <c r="G96" s="64">
        <v>8</v>
      </c>
      <c r="H96" s="64">
        <v>0</v>
      </c>
      <c r="I96" s="64">
        <v>0</v>
      </c>
      <c r="J96" s="64">
        <v>0</v>
      </c>
      <c r="K96" s="64">
        <v>31</v>
      </c>
      <c r="L96" s="64">
        <v>780</v>
      </c>
      <c r="M96" s="64">
        <v>0</v>
      </c>
      <c r="N96" s="66">
        <f t="shared" si="1"/>
        <v>330950</v>
      </c>
    </row>
    <row r="97" spans="1:14">
      <c r="A97" s="12">
        <v>95</v>
      </c>
      <c r="B97" s="64">
        <v>634</v>
      </c>
      <c r="C97" s="65" t="s">
        <v>867</v>
      </c>
      <c r="D97" s="64">
        <v>3</v>
      </c>
      <c r="E97" s="64">
        <v>0</v>
      </c>
      <c r="F97" s="64">
        <v>0</v>
      </c>
      <c r="G97" s="64">
        <v>0</v>
      </c>
      <c r="H97" s="64">
        <v>0</v>
      </c>
      <c r="I97" s="64">
        <v>0</v>
      </c>
      <c r="J97" s="64">
        <v>0</v>
      </c>
      <c r="K97" s="64">
        <v>0</v>
      </c>
      <c r="L97" s="64">
        <v>89</v>
      </c>
      <c r="M97" s="64">
        <v>0</v>
      </c>
      <c r="N97" s="66">
        <f t="shared" si="1"/>
        <v>2300</v>
      </c>
    </row>
    <row r="98" spans="1:14">
      <c r="A98" s="12">
        <v>96</v>
      </c>
      <c r="B98" s="64">
        <v>690</v>
      </c>
      <c r="C98" s="65" t="s">
        <v>957</v>
      </c>
      <c r="D98" s="64">
        <v>0</v>
      </c>
      <c r="E98" s="64">
        <v>0</v>
      </c>
      <c r="F98" s="64">
        <v>0</v>
      </c>
      <c r="G98" s="64">
        <v>0</v>
      </c>
      <c r="H98" s="64">
        <v>0</v>
      </c>
      <c r="I98" s="64">
        <v>0</v>
      </c>
      <c r="J98" s="64">
        <v>0</v>
      </c>
      <c r="K98" s="64">
        <v>2</v>
      </c>
      <c r="L98" s="64">
        <v>38</v>
      </c>
      <c r="M98" s="64">
        <v>0</v>
      </c>
      <c r="N98" s="66">
        <f t="shared" si="1"/>
        <v>20950</v>
      </c>
    </row>
    <row r="99" spans="1:14">
      <c r="A99" s="12">
        <v>97</v>
      </c>
      <c r="B99" s="64">
        <v>218</v>
      </c>
      <c r="C99" s="65" t="s">
        <v>830</v>
      </c>
      <c r="D99" s="64">
        <v>81</v>
      </c>
      <c r="E99" s="64">
        <v>0</v>
      </c>
      <c r="F99" s="64">
        <v>0</v>
      </c>
      <c r="G99" s="64">
        <v>26</v>
      </c>
      <c r="H99" s="64">
        <v>0</v>
      </c>
      <c r="I99" s="64">
        <v>0</v>
      </c>
      <c r="J99" s="64">
        <v>0</v>
      </c>
      <c r="K99" s="64">
        <v>67</v>
      </c>
      <c r="L99" s="64">
        <v>2701</v>
      </c>
      <c r="M99" s="64">
        <v>0</v>
      </c>
      <c r="N99" s="66">
        <f t="shared" si="1"/>
        <v>740200</v>
      </c>
    </row>
    <row r="100" spans="1:14">
      <c r="A100" s="12">
        <v>98</v>
      </c>
      <c r="B100" s="64">
        <v>118</v>
      </c>
      <c r="C100" s="65" t="s">
        <v>670</v>
      </c>
      <c r="D100" s="64">
        <v>2392</v>
      </c>
      <c r="E100" s="64">
        <v>9</v>
      </c>
      <c r="F100" s="64">
        <v>158</v>
      </c>
      <c r="G100" s="64">
        <v>1749</v>
      </c>
      <c r="H100" s="64">
        <v>0</v>
      </c>
      <c r="I100" s="64">
        <v>0</v>
      </c>
      <c r="J100" s="64">
        <v>1</v>
      </c>
      <c r="K100" s="64">
        <v>1092</v>
      </c>
      <c r="L100" s="64">
        <v>30045</v>
      </c>
      <c r="M100" s="64">
        <v>0</v>
      </c>
      <c r="N100" s="66">
        <f t="shared" si="1"/>
        <v>11878600</v>
      </c>
    </row>
    <row r="101" spans="1:14">
      <c r="A101" s="12">
        <v>99</v>
      </c>
      <c r="B101" s="64">
        <v>130</v>
      </c>
      <c r="C101" s="65" t="s">
        <v>716</v>
      </c>
      <c r="D101" s="64">
        <v>1</v>
      </c>
      <c r="E101" s="64">
        <v>0</v>
      </c>
      <c r="F101" s="64">
        <v>0</v>
      </c>
      <c r="G101" s="64">
        <v>0</v>
      </c>
      <c r="H101" s="64">
        <v>0</v>
      </c>
      <c r="I101" s="64">
        <v>0</v>
      </c>
      <c r="J101" s="64">
        <v>0</v>
      </c>
      <c r="K101" s="64">
        <v>0</v>
      </c>
      <c r="L101" s="64">
        <v>14</v>
      </c>
      <c r="M101" s="64">
        <v>0</v>
      </c>
      <c r="N101" s="66">
        <f t="shared" si="1"/>
        <v>375</v>
      </c>
    </row>
    <row r="102" spans="1:14">
      <c r="A102" s="12">
        <v>100</v>
      </c>
      <c r="B102" s="64">
        <v>124</v>
      </c>
      <c r="C102" s="65" t="s">
        <v>704</v>
      </c>
      <c r="D102" s="64">
        <v>20</v>
      </c>
      <c r="E102" s="64">
        <v>0</v>
      </c>
      <c r="F102" s="64">
        <v>0</v>
      </c>
      <c r="G102" s="64">
        <v>6</v>
      </c>
      <c r="H102" s="64">
        <v>0</v>
      </c>
      <c r="I102" s="64">
        <v>0</v>
      </c>
      <c r="J102" s="64">
        <v>0</v>
      </c>
      <c r="K102" s="64">
        <v>6</v>
      </c>
      <c r="L102" s="64">
        <v>485</v>
      </c>
      <c r="M102" s="64">
        <v>0</v>
      </c>
      <c r="N102" s="66">
        <f t="shared" si="1"/>
        <v>72775</v>
      </c>
    </row>
    <row r="103" spans="1:14">
      <c r="A103" s="12">
        <v>101</v>
      </c>
      <c r="B103" s="64">
        <v>102</v>
      </c>
      <c r="C103" s="65" t="s">
        <v>626</v>
      </c>
      <c r="D103" s="64">
        <v>27</v>
      </c>
      <c r="E103" s="64">
        <v>0</v>
      </c>
      <c r="F103" s="64">
        <v>0</v>
      </c>
      <c r="G103" s="64">
        <v>3</v>
      </c>
      <c r="H103" s="64">
        <v>0</v>
      </c>
      <c r="I103" s="64">
        <v>0</v>
      </c>
      <c r="J103" s="64">
        <v>0</v>
      </c>
      <c r="K103" s="64">
        <v>8</v>
      </c>
      <c r="L103" s="64">
        <v>346</v>
      </c>
      <c r="M103" s="64">
        <v>0</v>
      </c>
      <c r="N103" s="66">
        <f t="shared" si="1"/>
        <v>89400</v>
      </c>
    </row>
    <row r="104" spans="1:14">
      <c r="A104" s="12">
        <v>102</v>
      </c>
      <c r="B104" s="64">
        <v>129</v>
      </c>
      <c r="C104" s="65" t="s">
        <v>713</v>
      </c>
      <c r="D104" s="64">
        <v>31</v>
      </c>
      <c r="E104" s="64">
        <v>0</v>
      </c>
      <c r="F104" s="64">
        <v>0</v>
      </c>
      <c r="G104" s="64">
        <v>4</v>
      </c>
      <c r="H104" s="64">
        <v>1</v>
      </c>
      <c r="I104" s="64">
        <v>0</v>
      </c>
      <c r="J104" s="64">
        <v>0</v>
      </c>
      <c r="K104" s="64">
        <v>0</v>
      </c>
      <c r="L104" s="64">
        <v>256</v>
      </c>
      <c r="M104" s="64">
        <v>0</v>
      </c>
      <c r="N104" s="66">
        <f t="shared" si="1"/>
        <v>17275</v>
      </c>
    </row>
    <row r="105" spans="1:14">
      <c r="A105" s="12">
        <v>103</v>
      </c>
      <c r="B105" s="64">
        <v>132</v>
      </c>
      <c r="C105" s="65" t="s">
        <v>719</v>
      </c>
      <c r="D105" s="64">
        <v>73</v>
      </c>
      <c r="E105" s="64">
        <v>0</v>
      </c>
      <c r="F105" s="64">
        <v>1</v>
      </c>
      <c r="G105" s="64">
        <v>16</v>
      </c>
      <c r="H105" s="64">
        <v>0</v>
      </c>
      <c r="I105" s="64">
        <v>0</v>
      </c>
      <c r="J105" s="64">
        <v>3</v>
      </c>
      <c r="K105" s="64">
        <v>6</v>
      </c>
      <c r="L105" s="64">
        <v>956</v>
      </c>
      <c r="M105" s="64">
        <v>0</v>
      </c>
      <c r="N105" s="66">
        <f t="shared" si="1"/>
        <v>116150</v>
      </c>
    </row>
    <row r="106" spans="1:14">
      <c r="A106" s="12">
        <v>104</v>
      </c>
      <c r="B106" s="64">
        <v>127</v>
      </c>
      <c r="C106" s="65" t="s">
        <v>710</v>
      </c>
      <c r="D106" s="64">
        <v>145</v>
      </c>
      <c r="E106" s="64">
        <v>0</v>
      </c>
      <c r="F106" s="64">
        <v>1</v>
      </c>
      <c r="G106" s="64">
        <v>79</v>
      </c>
      <c r="H106" s="64">
        <v>0</v>
      </c>
      <c r="I106" s="64">
        <v>0</v>
      </c>
      <c r="J106" s="64">
        <v>1</v>
      </c>
      <c r="K106" s="64">
        <v>82</v>
      </c>
      <c r="L106" s="64">
        <v>5750</v>
      </c>
      <c r="M106" s="64">
        <v>0</v>
      </c>
      <c r="N106" s="66">
        <f t="shared" si="1"/>
        <v>979375</v>
      </c>
    </row>
    <row r="107" spans="1:14">
      <c r="A107" s="12">
        <v>105</v>
      </c>
      <c r="B107" s="64">
        <v>111</v>
      </c>
      <c r="C107" s="65" t="s">
        <v>659</v>
      </c>
      <c r="D107" s="64">
        <v>1</v>
      </c>
      <c r="E107" s="64">
        <v>0</v>
      </c>
      <c r="F107" s="64">
        <v>0</v>
      </c>
      <c r="G107" s="64">
        <v>0</v>
      </c>
      <c r="H107" s="64">
        <v>0</v>
      </c>
      <c r="I107" s="64">
        <v>0</v>
      </c>
      <c r="J107" s="64">
        <v>0</v>
      </c>
      <c r="K107" s="64">
        <v>0</v>
      </c>
      <c r="L107" s="64">
        <v>19</v>
      </c>
      <c r="M107" s="64">
        <v>0</v>
      </c>
      <c r="N107" s="66">
        <f t="shared" si="1"/>
        <v>500</v>
      </c>
    </row>
    <row r="108" spans="1:14">
      <c r="A108" s="12">
        <v>106</v>
      </c>
      <c r="B108" s="64">
        <v>138</v>
      </c>
      <c r="C108" s="65" t="s">
        <v>725</v>
      </c>
      <c r="D108" s="64">
        <v>3</v>
      </c>
      <c r="E108" s="64">
        <v>0</v>
      </c>
      <c r="F108" s="64">
        <v>0</v>
      </c>
      <c r="G108" s="64">
        <v>1</v>
      </c>
      <c r="H108" s="64">
        <v>0</v>
      </c>
      <c r="I108" s="64">
        <v>0</v>
      </c>
      <c r="J108" s="64">
        <v>0</v>
      </c>
      <c r="K108" s="64">
        <v>3</v>
      </c>
      <c r="L108" s="64">
        <v>52</v>
      </c>
      <c r="M108" s="64">
        <v>0</v>
      </c>
      <c r="N108" s="66">
        <f t="shared" si="1"/>
        <v>31400</v>
      </c>
    </row>
    <row r="109" spans="1:14">
      <c r="A109" s="12">
        <v>107</v>
      </c>
      <c r="B109" s="64">
        <v>214</v>
      </c>
      <c r="C109" s="65" t="s">
        <v>818</v>
      </c>
      <c r="D109" s="64">
        <v>10</v>
      </c>
      <c r="E109" s="64">
        <v>0</v>
      </c>
      <c r="F109" s="64">
        <v>0</v>
      </c>
      <c r="G109" s="64">
        <v>0</v>
      </c>
      <c r="H109" s="64">
        <v>0</v>
      </c>
      <c r="I109" s="64">
        <v>0</v>
      </c>
      <c r="J109" s="64">
        <v>0</v>
      </c>
      <c r="K109" s="64">
        <v>1</v>
      </c>
      <c r="L109" s="64">
        <v>77</v>
      </c>
      <c r="M109" s="64">
        <v>0</v>
      </c>
      <c r="N109" s="66">
        <f t="shared" si="1"/>
        <v>12175</v>
      </c>
    </row>
    <row r="110" spans="1:14">
      <c r="A110" s="12">
        <v>108</v>
      </c>
      <c r="B110" s="64">
        <v>105</v>
      </c>
      <c r="C110" s="65" t="s">
        <v>631</v>
      </c>
      <c r="D110" s="64">
        <v>20</v>
      </c>
      <c r="E110" s="64">
        <v>0</v>
      </c>
      <c r="F110" s="64">
        <v>0</v>
      </c>
      <c r="G110" s="64">
        <v>1</v>
      </c>
      <c r="H110" s="64">
        <v>0</v>
      </c>
      <c r="I110" s="64">
        <v>0</v>
      </c>
      <c r="J110" s="64">
        <v>0</v>
      </c>
      <c r="K110" s="64">
        <v>14</v>
      </c>
      <c r="L110" s="64">
        <v>476</v>
      </c>
      <c r="M110" s="64">
        <v>0</v>
      </c>
      <c r="N110" s="66">
        <f t="shared" si="1"/>
        <v>152425</v>
      </c>
    </row>
    <row r="111" spans="1:14">
      <c r="A111" s="12">
        <v>109</v>
      </c>
      <c r="B111" s="64">
        <v>635</v>
      </c>
      <c r="C111" s="65" t="s">
        <v>868</v>
      </c>
      <c r="D111" s="64">
        <v>30</v>
      </c>
      <c r="E111" s="64">
        <v>0</v>
      </c>
      <c r="F111" s="64">
        <v>0</v>
      </c>
      <c r="G111" s="64">
        <v>1</v>
      </c>
      <c r="H111" s="64">
        <v>0</v>
      </c>
      <c r="I111" s="64">
        <v>0</v>
      </c>
      <c r="J111" s="64">
        <v>0</v>
      </c>
      <c r="K111" s="64">
        <v>26</v>
      </c>
      <c r="L111" s="64">
        <v>769</v>
      </c>
      <c r="M111" s="64">
        <v>0</v>
      </c>
      <c r="N111" s="66">
        <f t="shared" si="1"/>
        <v>280000</v>
      </c>
    </row>
    <row r="112" spans="1:14">
      <c r="A112" s="12">
        <v>110</v>
      </c>
      <c r="B112" s="64">
        <v>962</v>
      </c>
      <c r="C112" s="65" t="s">
        <v>1162</v>
      </c>
      <c r="D112" s="64">
        <v>0</v>
      </c>
      <c r="E112" s="64">
        <v>0</v>
      </c>
      <c r="F112" s="64">
        <v>0</v>
      </c>
      <c r="G112" s="64">
        <v>0</v>
      </c>
      <c r="H112" s="64">
        <v>0</v>
      </c>
      <c r="I112" s="64">
        <v>0</v>
      </c>
      <c r="J112" s="64">
        <v>0</v>
      </c>
      <c r="K112" s="64">
        <v>0</v>
      </c>
      <c r="L112" s="64">
        <v>0</v>
      </c>
      <c r="M112" s="64">
        <v>0</v>
      </c>
      <c r="N112" s="66">
        <f t="shared" si="1"/>
        <v>0</v>
      </c>
    </row>
    <row r="113" spans="1:14">
      <c r="A113" s="12">
        <v>111</v>
      </c>
      <c r="B113" s="64">
        <v>977</v>
      </c>
      <c r="C113" s="65" t="s">
        <v>1114</v>
      </c>
      <c r="D113" s="64">
        <v>1</v>
      </c>
      <c r="E113" s="64">
        <v>0</v>
      </c>
      <c r="F113" s="64">
        <v>0</v>
      </c>
      <c r="G113" s="64">
        <v>0</v>
      </c>
      <c r="H113" s="64">
        <v>0</v>
      </c>
      <c r="I113" s="64">
        <v>0</v>
      </c>
      <c r="J113" s="64">
        <v>0</v>
      </c>
      <c r="K113" s="64">
        <v>0</v>
      </c>
      <c r="L113" s="64">
        <v>0</v>
      </c>
      <c r="M113" s="64">
        <v>0</v>
      </c>
      <c r="N113" s="66">
        <f t="shared" si="1"/>
        <v>25</v>
      </c>
    </row>
    <row r="114" spans="1:14">
      <c r="A114" s="12">
        <v>112</v>
      </c>
      <c r="B114" s="64">
        <v>636</v>
      </c>
      <c r="C114" s="65" t="s">
        <v>869</v>
      </c>
      <c r="D114" s="64">
        <v>34</v>
      </c>
      <c r="E114" s="64">
        <v>0</v>
      </c>
      <c r="F114" s="64">
        <v>0</v>
      </c>
      <c r="G114" s="64">
        <v>0</v>
      </c>
      <c r="H114" s="64">
        <v>0</v>
      </c>
      <c r="I114" s="64">
        <v>0</v>
      </c>
      <c r="J114" s="64">
        <v>0</v>
      </c>
      <c r="K114" s="64">
        <v>20</v>
      </c>
      <c r="L114" s="64">
        <v>1001</v>
      </c>
      <c r="M114" s="64">
        <v>0</v>
      </c>
      <c r="N114" s="66">
        <f t="shared" si="1"/>
        <v>225875</v>
      </c>
    </row>
    <row r="115" spans="1:14">
      <c r="A115" s="12">
        <v>113</v>
      </c>
      <c r="B115" s="64">
        <v>667</v>
      </c>
      <c r="C115" s="65" t="s">
        <v>949</v>
      </c>
      <c r="D115" s="64">
        <v>8</v>
      </c>
      <c r="E115" s="64">
        <v>0</v>
      </c>
      <c r="F115" s="64">
        <v>0</v>
      </c>
      <c r="G115" s="64">
        <v>0</v>
      </c>
      <c r="H115" s="64">
        <v>0</v>
      </c>
      <c r="I115" s="64">
        <v>0</v>
      </c>
      <c r="J115" s="64">
        <v>0</v>
      </c>
      <c r="K115" s="64">
        <v>8</v>
      </c>
      <c r="L115" s="64">
        <v>95</v>
      </c>
      <c r="M115" s="64">
        <v>0</v>
      </c>
      <c r="N115" s="66">
        <f t="shared" si="1"/>
        <v>82575</v>
      </c>
    </row>
    <row r="116" spans="1:14">
      <c r="A116" s="12">
        <v>114</v>
      </c>
      <c r="B116" s="64">
        <v>637</v>
      </c>
      <c r="C116" s="65" t="s">
        <v>871</v>
      </c>
      <c r="D116" s="64">
        <v>2</v>
      </c>
      <c r="E116" s="64">
        <v>0</v>
      </c>
      <c r="F116" s="64">
        <v>0</v>
      </c>
      <c r="G116" s="64">
        <v>0</v>
      </c>
      <c r="H116" s="64">
        <v>0</v>
      </c>
      <c r="I116" s="64">
        <v>0</v>
      </c>
      <c r="J116" s="64">
        <v>0</v>
      </c>
      <c r="K116" s="64">
        <v>0</v>
      </c>
      <c r="L116" s="64">
        <v>32</v>
      </c>
      <c r="M116" s="64">
        <v>0</v>
      </c>
      <c r="N116" s="66">
        <f t="shared" si="1"/>
        <v>850</v>
      </c>
    </row>
    <row r="117" spans="1:14">
      <c r="A117" s="12">
        <v>115</v>
      </c>
      <c r="B117" s="64">
        <v>651</v>
      </c>
      <c r="C117" s="65" t="s">
        <v>897</v>
      </c>
      <c r="D117" s="64">
        <v>75</v>
      </c>
      <c r="E117" s="64">
        <v>0</v>
      </c>
      <c r="F117" s="64">
        <v>1</v>
      </c>
      <c r="G117" s="64">
        <v>8</v>
      </c>
      <c r="H117" s="64">
        <v>1</v>
      </c>
      <c r="I117" s="64">
        <v>0</v>
      </c>
      <c r="J117" s="64">
        <v>0</v>
      </c>
      <c r="K117" s="64">
        <v>54</v>
      </c>
      <c r="L117" s="64">
        <v>1779</v>
      </c>
      <c r="M117" s="64">
        <v>0</v>
      </c>
      <c r="N117" s="66">
        <f t="shared" si="1"/>
        <v>596575</v>
      </c>
    </row>
    <row r="118" spans="1:14">
      <c r="A118" s="12">
        <v>116</v>
      </c>
      <c r="B118" s="64">
        <v>659</v>
      </c>
      <c r="C118" s="65" t="s">
        <v>940</v>
      </c>
      <c r="D118" s="64">
        <v>4</v>
      </c>
      <c r="E118" s="64">
        <v>0</v>
      </c>
      <c r="F118" s="64">
        <v>0</v>
      </c>
      <c r="G118" s="64">
        <v>1</v>
      </c>
      <c r="H118" s="64">
        <v>0</v>
      </c>
      <c r="I118" s="64">
        <v>0</v>
      </c>
      <c r="J118" s="64">
        <v>0</v>
      </c>
      <c r="K118" s="64">
        <v>0</v>
      </c>
      <c r="L118" s="64">
        <v>34</v>
      </c>
      <c r="M118" s="64">
        <v>0</v>
      </c>
      <c r="N118" s="66">
        <f t="shared" si="1"/>
        <v>975</v>
      </c>
    </row>
    <row r="119" spans="1:14">
      <c r="A119" s="12">
        <v>117</v>
      </c>
      <c r="B119" s="64">
        <v>804</v>
      </c>
      <c r="C119" s="65" t="s">
        <v>999</v>
      </c>
      <c r="D119" s="64">
        <v>555</v>
      </c>
      <c r="E119" s="64">
        <v>22</v>
      </c>
      <c r="F119" s="64">
        <v>14</v>
      </c>
      <c r="G119" s="64">
        <v>525</v>
      </c>
      <c r="H119" s="64">
        <v>3</v>
      </c>
      <c r="I119" s="64">
        <v>0</v>
      </c>
      <c r="J119" s="64">
        <v>1</v>
      </c>
      <c r="K119" s="64">
        <v>161</v>
      </c>
      <c r="L119" s="64">
        <v>9437</v>
      </c>
      <c r="M119" s="64">
        <v>0</v>
      </c>
      <c r="N119" s="66">
        <f t="shared" si="1"/>
        <v>2133275</v>
      </c>
    </row>
    <row r="120" spans="1:14">
      <c r="A120" s="12">
        <v>118</v>
      </c>
      <c r="B120" s="64">
        <v>638</v>
      </c>
      <c r="C120" s="65" t="s">
        <v>872</v>
      </c>
      <c r="D120" s="64">
        <v>18</v>
      </c>
      <c r="E120" s="64">
        <v>0</v>
      </c>
      <c r="F120" s="64">
        <v>2</v>
      </c>
      <c r="G120" s="64">
        <v>7</v>
      </c>
      <c r="H120" s="64">
        <v>0</v>
      </c>
      <c r="I120" s="64">
        <v>1</v>
      </c>
      <c r="J120" s="64">
        <v>0</v>
      </c>
      <c r="K120" s="64">
        <v>7</v>
      </c>
      <c r="L120" s="64">
        <v>458</v>
      </c>
      <c r="M120" s="64">
        <v>0</v>
      </c>
      <c r="N120" s="66">
        <f t="shared" si="1"/>
        <v>83125</v>
      </c>
    </row>
    <row r="121" spans="1:14">
      <c r="A121" s="12">
        <v>119</v>
      </c>
      <c r="B121" s="64">
        <v>816</v>
      </c>
      <c r="C121" s="65" t="s">
        <v>1041</v>
      </c>
      <c r="D121" s="64">
        <v>13</v>
      </c>
      <c r="E121" s="64">
        <v>0</v>
      </c>
      <c r="F121" s="64">
        <v>0</v>
      </c>
      <c r="G121" s="64">
        <v>2</v>
      </c>
      <c r="H121" s="64">
        <v>0</v>
      </c>
      <c r="I121" s="64">
        <v>0</v>
      </c>
      <c r="J121" s="64">
        <v>0</v>
      </c>
      <c r="K121" s="64">
        <v>22</v>
      </c>
      <c r="L121" s="64">
        <v>1208</v>
      </c>
      <c r="M121" s="64">
        <v>0</v>
      </c>
      <c r="N121" s="66">
        <f t="shared" si="1"/>
        <v>250575</v>
      </c>
    </row>
    <row r="122" spans="1:14">
      <c r="A122" s="12">
        <v>120</v>
      </c>
      <c r="B122" s="64">
        <v>818</v>
      </c>
      <c r="C122" s="65" t="s">
        <v>1043</v>
      </c>
      <c r="D122" s="64">
        <v>139</v>
      </c>
      <c r="E122" s="64">
        <v>0</v>
      </c>
      <c r="F122" s="64">
        <v>0</v>
      </c>
      <c r="G122" s="64">
        <v>13</v>
      </c>
      <c r="H122" s="64">
        <v>0</v>
      </c>
      <c r="I122" s="64">
        <v>0</v>
      </c>
      <c r="J122" s="64">
        <v>0</v>
      </c>
      <c r="K122" s="64">
        <v>63</v>
      </c>
      <c r="L122" s="64">
        <v>2799</v>
      </c>
      <c r="M122" s="64">
        <v>0</v>
      </c>
      <c r="N122" s="66">
        <f t="shared" si="1"/>
        <v>703775</v>
      </c>
    </row>
    <row r="123" spans="1:14">
      <c r="A123" s="12">
        <v>121</v>
      </c>
      <c r="B123" s="64">
        <v>989</v>
      </c>
      <c r="C123" s="65" t="s">
        <v>1121</v>
      </c>
      <c r="D123" s="64">
        <v>25</v>
      </c>
      <c r="E123" s="64">
        <v>0</v>
      </c>
      <c r="F123" s="64">
        <v>0</v>
      </c>
      <c r="G123" s="64">
        <v>0</v>
      </c>
      <c r="H123" s="64">
        <v>0</v>
      </c>
      <c r="I123" s="64">
        <v>0</v>
      </c>
      <c r="J123" s="64">
        <v>4</v>
      </c>
      <c r="K123" s="64">
        <v>0</v>
      </c>
      <c r="L123" s="64">
        <v>36</v>
      </c>
      <c r="M123" s="64">
        <v>0</v>
      </c>
      <c r="N123" s="66">
        <f t="shared" si="1"/>
        <v>41525</v>
      </c>
    </row>
    <row r="124" spans="1:14">
      <c r="A124" s="12">
        <v>122</v>
      </c>
      <c r="B124" s="64">
        <v>224</v>
      </c>
      <c r="C124" s="65" t="s">
        <v>1127</v>
      </c>
      <c r="D124" s="64">
        <v>0</v>
      </c>
      <c r="E124" s="64">
        <v>0</v>
      </c>
      <c r="F124" s="64">
        <v>0</v>
      </c>
      <c r="G124" s="64">
        <v>0</v>
      </c>
      <c r="H124" s="64">
        <v>0</v>
      </c>
      <c r="I124" s="64">
        <v>0</v>
      </c>
      <c r="J124" s="64">
        <v>0</v>
      </c>
      <c r="K124" s="64">
        <v>0</v>
      </c>
      <c r="L124" s="64">
        <v>0</v>
      </c>
      <c r="M124" s="64">
        <v>0</v>
      </c>
      <c r="N124" s="66">
        <f t="shared" si="1"/>
        <v>0</v>
      </c>
    </row>
    <row r="125" spans="1:14">
      <c r="A125" s="12">
        <v>123</v>
      </c>
      <c r="B125" s="64">
        <v>101</v>
      </c>
      <c r="C125" s="65" t="s">
        <v>624</v>
      </c>
      <c r="D125" s="64">
        <v>6</v>
      </c>
      <c r="E125" s="64">
        <v>0</v>
      </c>
      <c r="F125" s="64">
        <v>0</v>
      </c>
      <c r="G125" s="64">
        <v>1</v>
      </c>
      <c r="H125" s="64">
        <v>0</v>
      </c>
      <c r="I125" s="64">
        <v>0</v>
      </c>
      <c r="J125" s="64">
        <v>0</v>
      </c>
      <c r="K125" s="64">
        <v>0</v>
      </c>
      <c r="L125" s="64">
        <v>66</v>
      </c>
      <c r="M125" s="64">
        <v>0</v>
      </c>
      <c r="N125" s="66">
        <f t="shared" si="1"/>
        <v>1825</v>
      </c>
    </row>
    <row r="126" spans="1:14">
      <c r="A126" s="12">
        <v>124</v>
      </c>
      <c r="B126" s="64">
        <v>639</v>
      </c>
      <c r="C126" s="65" t="s">
        <v>874</v>
      </c>
      <c r="D126" s="64">
        <v>5</v>
      </c>
      <c r="E126" s="64">
        <v>0</v>
      </c>
      <c r="F126" s="64">
        <v>0</v>
      </c>
      <c r="G126" s="64">
        <v>0</v>
      </c>
      <c r="H126" s="64">
        <v>0</v>
      </c>
      <c r="I126" s="64">
        <v>0</v>
      </c>
      <c r="J126" s="64">
        <v>0</v>
      </c>
      <c r="K126" s="64">
        <v>1</v>
      </c>
      <c r="L126" s="64">
        <v>111</v>
      </c>
      <c r="M126" s="64">
        <v>0</v>
      </c>
      <c r="N126" s="66">
        <f t="shared" si="1"/>
        <v>12900</v>
      </c>
    </row>
    <row r="127" spans="1:14">
      <c r="A127" s="12">
        <v>125</v>
      </c>
      <c r="B127" s="64">
        <v>640</v>
      </c>
      <c r="C127" s="65" t="s">
        <v>875</v>
      </c>
      <c r="D127" s="64">
        <v>3</v>
      </c>
      <c r="E127" s="64">
        <v>0</v>
      </c>
      <c r="F127" s="64">
        <v>1</v>
      </c>
      <c r="G127" s="64">
        <v>2</v>
      </c>
      <c r="H127" s="64">
        <v>0</v>
      </c>
      <c r="I127" s="64">
        <v>0</v>
      </c>
      <c r="J127" s="64">
        <v>0</v>
      </c>
      <c r="K127" s="64">
        <v>2</v>
      </c>
      <c r="L127" s="64">
        <v>45</v>
      </c>
      <c r="M127" s="64">
        <v>0</v>
      </c>
      <c r="N127" s="66">
        <f t="shared" si="1"/>
        <v>21275</v>
      </c>
    </row>
    <row r="128" spans="1:14">
      <c r="A128" s="12">
        <v>126</v>
      </c>
      <c r="B128" s="64">
        <v>718</v>
      </c>
      <c r="C128" s="65" t="s">
        <v>994</v>
      </c>
      <c r="D128" s="64">
        <v>1</v>
      </c>
      <c r="E128" s="64">
        <v>0</v>
      </c>
      <c r="F128" s="64">
        <v>0</v>
      </c>
      <c r="G128" s="64">
        <v>0</v>
      </c>
      <c r="H128" s="64">
        <v>0</v>
      </c>
      <c r="I128" s="64">
        <v>0</v>
      </c>
      <c r="J128" s="64">
        <v>0</v>
      </c>
      <c r="K128" s="64">
        <v>2</v>
      </c>
      <c r="L128" s="64">
        <v>12</v>
      </c>
      <c r="M128" s="64">
        <v>0</v>
      </c>
      <c r="N128" s="66">
        <f t="shared" si="1"/>
        <v>20325</v>
      </c>
    </row>
    <row r="129" spans="1:14">
      <c r="A129" s="12">
        <v>127</v>
      </c>
      <c r="B129" s="64">
        <v>628</v>
      </c>
      <c r="C129" s="65" t="s">
        <v>859</v>
      </c>
      <c r="D129" s="64">
        <v>9</v>
      </c>
      <c r="E129" s="64">
        <v>0</v>
      </c>
      <c r="F129" s="64">
        <v>0</v>
      </c>
      <c r="G129" s="64">
        <v>0</v>
      </c>
      <c r="H129" s="64">
        <v>0</v>
      </c>
      <c r="I129" s="64">
        <v>0</v>
      </c>
      <c r="J129" s="64">
        <v>0</v>
      </c>
      <c r="K129" s="64">
        <v>1</v>
      </c>
      <c r="L129" s="64">
        <v>112</v>
      </c>
      <c r="M129" s="64">
        <v>0</v>
      </c>
      <c r="N129" s="66">
        <f t="shared" si="1"/>
        <v>13025</v>
      </c>
    </row>
    <row r="130" spans="1:14">
      <c r="A130" s="12">
        <v>128</v>
      </c>
      <c r="B130" s="64">
        <v>225</v>
      </c>
      <c r="C130" s="65" t="s">
        <v>1184</v>
      </c>
      <c r="D130" s="64">
        <v>0</v>
      </c>
      <c r="E130" s="64">
        <v>0</v>
      </c>
      <c r="F130" s="64">
        <v>0</v>
      </c>
      <c r="G130" s="64">
        <v>0</v>
      </c>
      <c r="H130" s="64">
        <v>0</v>
      </c>
      <c r="I130" s="64">
        <v>0</v>
      </c>
      <c r="J130" s="64">
        <v>0</v>
      </c>
      <c r="K130" s="64">
        <v>0</v>
      </c>
      <c r="L130" s="64">
        <v>2</v>
      </c>
      <c r="M130" s="64">
        <v>0</v>
      </c>
      <c r="N130" s="66">
        <f t="shared" si="1"/>
        <v>50</v>
      </c>
    </row>
    <row r="131" spans="1:14">
      <c r="A131" s="12">
        <v>129</v>
      </c>
      <c r="B131" s="64">
        <v>629</v>
      </c>
      <c r="C131" s="65" t="s">
        <v>861</v>
      </c>
      <c r="D131" s="64">
        <v>6</v>
      </c>
      <c r="E131" s="64">
        <v>0</v>
      </c>
      <c r="F131" s="64">
        <v>0</v>
      </c>
      <c r="G131" s="64">
        <v>0</v>
      </c>
      <c r="H131" s="64">
        <v>0</v>
      </c>
      <c r="I131" s="64">
        <v>0</v>
      </c>
      <c r="J131" s="64">
        <v>0</v>
      </c>
      <c r="K131" s="64">
        <v>2</v>
      </c>
      <c r="L131" s="64">
        <v>115</v>
      </c>
      <c r="M131" s="64">
        <v>0</v>
      </c>
      <c r="N131" s="66">
        <f t="shared" si="1"/>
        <v>23025</v>
      </c>
    </row>
    <row r="132" spans="1:14">
      <c r="A132" s="12">
        <v>130</v>
      </c>
      <c r="B132" s="64">
        <v>820</v>
      </c>
      <c r="C132" s="65" t="s">
        <v>1045</v>
      </c>
      <c r="D132" s="64">
        <v>149</v>
      </c>
      <c r="E132" s="64">
        <v>0</v>
      </c>
      <c r="F132" s="64">
        <v>1</v>
      </c>
      <c r="G132" s="64">
        <v>97</v>
      </c>
      <c r="H132" s="64">
        <v>0</v>
      </c>
      <c r="I132" s="64">
        <v>0</v>
      </c>
      <c r="J132" s="64">
        <v>0</v>
      </c>
      <c r="K132" s="64">
        <v>124</v>
      </c>
      <c r="L132" s="64">
        <v>3800</v>
      </c>
      <c r="M132" s="64">
        <v>0</v>
      </c>
      <c r="N132" s="66">
        <f t="shared" ref="N132:N182" si="2">25*(D132+F132+G132+L132)+10000*(E132+H132+J132+K132)+1000*I132+100000*M132</f>
        <v>1341175</v>
      </c>
    </row>
    <row r="133" spans="1:14">
      <c r="A133" s="12">
        <v>131</v>
      </c>
      <c r="B133" s="64">
        <v>954</v>
      </c>
      <c r="C133" s="65" t="s">
        <v>1202</v>
      </c>
      <c r="D133" s="64">
        <v>0</v>
      </c>
      <c r="E133" s="64">
        <v>0</v>
      </c>
      <c r="F133" s="64">
        <v>0</v>
      </c>
      <c r="G133" s="64">
        <v>0</v>
      </c>
      <c r="H133" s="64">
        <v>0</v>
      </c>
      <c r="I133" s="64">
        <v>0</v>
      </c>
      <c r="J133" s="64">
        <v>0</v>
      </c>
      <c r="K133" s="64">
        <v>0</v>
      </c>
      <c r="L133" s="64">
        <v>0</v>
      </c>
      <c r="M133" s="64">
        <v>0</v>
      </c>
      <c r="N133" s="66">
        <f t="shared" si="2"/>
        <v>0</v>
      </c>
    </row>
    <row r="134" spans="1:14">
      <c r="A134" s="12">
        <v>132</v>
      </c>
      <c r="B134" s="64">
        <v>703</v>
      </c>
      <c r="C134" s="65" t="s">
        <v>976</v>
      </c>
      <c r="D134" s="64">
        <v>0</v>
      </c>
      <c r="E134" s="64">
        <v>0</v>
      </c>
      <c r="F134" s="64">
        <v>0</v>
      </c>
      <c r="G134" s="64">
        <v>0</v>
      </c>
      <c r="H134" s="64">
        <v>0</v>
      </c>
      <c r="I134" s="64">
        <v>0</v>
      </c>
      <c r="J134" s="64">
        <v>0</v>
      </c>
      <c r="K134" s="64">
        <v>0</v>
      </c>
      <c r="L134" s="64">
        <v>16</v>
      </c>
      <c r="M134" s="64">
        <v>0</v>
      </c>
      <c r="N134" s="66">
        <f t="shared" si="2"/>
        <v>400</v>
      </c>
    </row>
    <row r="135" spans="1:14">
      <c r="A135" s="12">
        <v>133</v>
      </c>
      <c r="B135" s="64">
        <v>694</v>
      </c>
      <c r="C135" s="65" t="s">
        <v>961</v>
      </c>
      <c r="D135" s="64">
        <v>12</v>
      </c>
      <c r="E135" s="64">
        <v>0</v>
      </c>
      <c r="F135" s="64">
        <v>0</v>
      </c>
      <c r="G135" s="64">
        <v>1</v>
      </c>
      <c r="H135" s="64">
        <v>0</v>
      </c>
      <c r="I135" s="64">
        <v>0</v>
      </c>
      <c r="J135" s="64">
        <v>0</v>
      </c>
      <c r="K135" s="64">
        <v>3</v>
      </c>
      <c r="L135" s="64">
        <v>124</v>
      </c>
      <c r="M135" s="64">
        <v>0</v>
      </c>
      <c r="N135" s="66">
        <f t="shared" si="2"/>
        <v>33425</v>
      </c>
    </row>
    <row r="136" spans="1:14">
      <c r="A136" s="12">
        <v>134</v>
      </c>
      <c r="B136" s="64">
        <v>227</v>
      </c>
      <c r="C136" s="65" t="s">
        <v>1186</v>
      </c>
      <c r="D136" s="64">
        <v>0</v>
      </c>
      <c r="E136" s="64">
        <v>0</v>
      </c>
      <c r="F136" s="64">
        <v>0</v>
      </c>
      <c r="G136" s="64">
        <v>0</v>
      </c>
      <c r="H136" s="64">
        <v>0</v>
      </c>
      <c r="I136" s="64">
        <v>0</v>
      </c>
      <c r="J136" s="64">
        <v>0</v>
      </c>
      <c r="K136" s="64">
        <v>1</v>
      </c>
      <c r="L136" s="64">
        <v>0</v>
      </c>
      <c r="M136" s="64">
        <v>0</v>
      </c>
      <c r="N136" s="66">
        <f t="shared" si="2"/>
        <v>10000</v>
      </c>
    </row>
    <row r="137" spans="1:14">
      <c r="A137" s="12">
        <v>135</v>
      </c>
      <c r="B137" s="64">
        <v>143</v>
      </c>
      <c r="C137" s="65" t="s">
        <v>727</v>
      </c>
      <c r="D137" s="64">
        <v>406</v>
      </c>
      <c r="E137" s="64">
        <v>0</v>
      </c>
      <c r="F137" s="64">
        <v>0</v>
      </c>
      <c r="G137" s="64">
        <v>14</v>
      </c>
      <c r="H137" s="64">
        <v>0</v>
      </c>
      <c r="I137" s="64">
        <v>0</v>
      </c>
      <c r="J137" s="64">
        <v>0</v>
      </c>
      <c r="K137" s="64">
        <v>48</v>
      </c>
      <c r="L137" s="64">
        <v>3441</v>
      </c>
      <c r="M137" s="64">
        <v>0</v>
      </c>
      <c r="N137" s="66">
        <f t="shared" si="2"/>
        <v>576525</v>
      </c>
    </row>
    <row r="138" spans="1:14">
      <c r="A138" s="12">
        <v>136</v>
      </c>
      <c r="B138" s="64">
        <v>652</v>
      </c>
      <c r="C138" s="65" t="s">
        <v>1132</v>
      </c>
      <c r="D138" s="64">
        <v>0</v>
      </c>
      <c r="E138" s="64">
        <v>0</v>
      </c>
      <c r="F138" s="64">
        <v>0</v>
      </c>
      <c r="G138" s="64">
        <v>0</v>
      </c>
      <c r="H138" s="64">
        <v>0</v>
      </c>
      <c r="I138" s="64">
        <v>0</v>
      </c>
      <c r="J138" s="64">
        <v>0</v>
      </c>
      <c r="K138" s="64">
        <v>0</v>
      </c>
      <c r="L138" s="64">
        <v>0</v>
      </c>
      <c r="M138" s="64">
        <v>0</v>
      </c>
      <c r="N138" s="66">
        <f t="shared" si="2"/>
        <v>0</v>
      </c>
    </row>
    <row r="139" spans="1:14">
      <c r="A139" s="12">
        <v>137</v>
      </c>
      <c r="B139" s="64">
        <v>969</v>
      </c>
      <c r="C139" s="65" t="s">
        <v>1112</v>
      </c>
      <c r="D139" s="64">
        <v>0</v>
      </c>
      <c r="E139" s="64">
        <v>0</v>
      </c>
      <c r="F139" s="64">
        <v>0</v>
      </c>
      <c r="G139" s="64">
        <v>0</v>
      </c>
      <c r="H139" s="64">
        <v>0</v>
      </c>
      <c r="I139" s="64">
        <v>0</v>
      </c>
      <c r="J139" s="64">
        <v>0</v>
      </c>
      <c r="K139" s="64">
        <v>0</v>
      </c>
      <c r="L139" s="64">
        <v>0</v>
      </c>
      <c r="M139" s="64">
        <v>0</v>
      </c>
      <c r="N139" s="66">
        <f t="shared" si="2"/>
        <v>0</v>
      </c>
    </row>
    <row r="140" spans="1:14">
      <c r="A140" s="12">
        <v>138</v>
      </c>
      <c r="B140" s="64">
        <v>660</v>
      </c>
      <c r="C140" s="65" t="s">
        <v>943</v>
      </c>
      <c r="D140" s="64">
        <v>13</v>
      </c>
      <c r="E140" s="64">
        <v>0</v>
      </c>
      <c r="F140" s="64">
        <v>6</v>
      </c>
      <c r="G140" s="64">
        <v>4</v>
      </c>
      <c r="H140" s="64">
        <v>0</v>
      </c>
      <c r="I140" s="64">
        <v>0</v>
      </c>
      <c r="J140" s="64">
        <v>0</v>
      </c>
      <c r="K140" s="64">
        <v>10</v>
      </c>
      <c r="L140" s="64">
        <v>163</v>
      </c>
      <c r="M140" s="64">
        <v>0</v>
      </c>
      <c r="N140" s="66">
        <f t="shared" si="2"/>
        <v>104650</v>
      </c>
    </row>
    <row r="141" spans="1:14">
      <c r="A141" s="12">
        <v>139</v>
      </c>
      <c r="B141" s="64">
        <v>653</v>
      </c>
      <c r="C141" s="65" t="s">
        <v>899</v>
      </c>
      <c r="D141" s="64">
        <v>166</v>
      </c>
      <c r="E141" s="64">
        <v>0</v>
      </c>
      <c r="F141" s="64">
        <v>2</v>
      </c>
      <c r="G141" s="64">
        <v>17</v>
      </c>
      <c r="H141" s="64">
        <v>0</v>
      </c>
      <c r="I141" s="64">
        <v>1</v>
      </c>
      <c r="J141" s="64">
        <v>1</v>
      </c>
      <c r="K141" s="64">
        <v>87</v>
      </c>
      <c r="L141" s="64">
        <v>3910</v>
      </c>
      <c r="M141" s="64">
        <v>0</v>
      </c>
      <c r="N141" s="66">
        <f t="shared" si="2"/>
        <v>983375</v>
      </c>
    </row>
    <row r="142" spans="1:14">
      <c r="A142" s="12">
        <v>140</v>
      </c>
      <c r="B142" s="64">
        <v>642</v>
      </c>
      <c r="C142" s="65" t="s">
        <v>879</v>
      </c>
      <c r="D142" s="64">
        <v>6</v>
      </c>
      <c r="E142" s="64">
        <v>0</v>
      </c>
      <c r="F142" s="64">
        <v>0</v>
      </c>
      <c r="G142" s="64">
        <v>1</v>
      </c>
      <c r="H142" s="64">
        <v>0</v>
      </c>
      <c r="I142" s="64">
        <v>0</v>
      </c>
      <c r="J142" s="64">
        <v>0</v>
      </c>
      <c r="K142" s="64">
        <v>0</v>
      </c>
      <c r="L142" s="64">
        <v>35</v>
      </c>
      <c r="M142" s="64">
        <v>0</v>
      </c>
      <c r="N142" s="66">
        <f t="shared" si="2"/>
        <v>1050</v>
      </c>
    </row>
    <row r="143" spans="1:14">
      <c r="A143" s="12">
        <v>141</v>
      </c>
      <c r="B143" s="64">
        <v>116</v>
      </c>
      <c r="C143" s="65" t="s">
        <v>661</v>
      </c>
      <c r="D143" s="64">
        <v>20</v>
      </c>
      <c r="E143" s="64">
        <v>0</v>
      </c>
      <c r="F143" s="64">
        <v>0</v>
      </c>
      <c r="G143" s="64">
        <v>0</v>
      </c>
      <c r="H143" s="64">
        <v>0</v>
      </c>
      <c r="I143" s="64">
        <v>0</v>
      </c>
      <c r="J143" s="64">
        <v>0</v>
      </c>
      <c r="K143" s="64">
        <v>9</v>
      </c>
      <c r="L143" s="64">
        <v>207</v>
      </c>
      <c r="M143" s="64">
        <v>0</v>
      </c>
      <c r="N143" s="66">
        <f t="shared" si="2"/>
        <v>95675</v>
      </c>
    </row>
    <row r="144" spans="1:14">
      <c r="A144" s="12">
        <v>142</v>
      </c>
      <c r="B144" s="64">
        <v>172</v>
      </c>
      <c r="C144" s="65" t="s">
        <v>780</v>
      </c>
      <c r="D144" s="64">
        <v>9</v>
      </c>
      <c r="E144" s="64">
        <v>0</v>
      </c>
      <c r="F144" s="64">
        <v>0</v>
      </c>
      <c r="G144" s="64">
        <v>1</v>
      </c>
      <c r="H144" s="64">
        <v>0</v>
      </c>
      <c r="I144" s="64">
        <v>0</v>
      </c>
      <c r="J144" s="64">
        <v>0</v>
      </c>
      <c r="K144" s="64">
        <v>3</v>
      </c>
      <c r="L144" s="64">
        <v>206</v>
      </c>
      <c r="M144" s="64">
        <v>0</v>
      </c>
      <c r="N144" s="66">
        <f t="shared" si="2"/>
        <v>35400</v>
      </c>
    </row>
    <row r="145" spans="1:14">
      <c r="A145" s="12">
        <v>143</v>
      </c>
      <c r="B145" s="64">
        <v>169</v>
      </c>
      <c r="C145" s="65" t="s">
        <v>776</v>
      </c>
      <c r="D145" s="64">
        <v>185</v>
      </c>
      <c r="E145" s="64">
        <v>0</v>
      </c>
      <c r="F145" s="64">
        <v>3</v>
      </c>
      <c r="G145" s="64">
        <v>64</v>
      </c>
      <c r="H145" s="64">
        <v>0</v>
      </c>
      <c r="I145" s="64">
        <v>0</v>
      </c>
      <c r="J145" s="64">
        <v>0</v>
      </c>
      <c r="K145" s="64">
        <v>227</v>
      </c>
      <c r="L145" s="64">
        <v>13288</v>
      </c>
      <c r="M145" s="64">
        <v>0</v>
      </c>
      <c r="N145" s="66">
        <f t="shared" si="2"/>
        <v>2608500</v>
      </c>
    </row>
    <row r="146" spans="1:14">
      <c r="A146" s="12">
        <v>144</v>
      </c>
      <c r="B146" s="64">
        <v>516</v>
      </c>
      <c r="C146" s="65" t="s">
        <v>848</v>
      </c>
      <c r="D146" s="64">
        <v>15</v>
      </c>
      <c r="E146" s="64">
        <v>0</v>
      </c>
      <c r="F146" s="64">
        <v>0</v>
      </c>
      <c r="G146" s="64">
        <v>6</v>
      </c>
      <c r="H146" s="64">
        <v>0</v>
      </c>
      <c r="I146" s="64">
        <v>0</v>
      </c>
      <c r="J146" s="64">
        <v>0</v>
      </c>
      <c r="K146" s="64">
        <v>8</v>
      </c>
      <c r="L146" s="64">
        <v>321</v>
      </c>
      <c r="M146" s="64">
        <v>0</v>
      </c>
      <c r="N146" s="66">
        <f t="shared" si="2"/>
        <v>88550</v>
      </c>
    </row>
    <row r="147" spans="1:14">
      <c r="A147" s="12">
        <v>145</v>
      </c>
      <c r="B147" s="64">
        <v>514</v>
      </c>
      <c r="C147" s="65" t="s">
        <v>846</v>
      </c>
      <c r="D147" s="64">
        <v>0</v>
      </c>
      <c r="E147" s="64">
        <v>0</v>
      </c>
      <c r="F147" s="64">
        <v>0</v>
      </c>
      <c r="G147" s="64">
        <v>0</v>
      </c>
      <c r="H147" s="64">
        <v>0</v>
      </c>
      <c r="I147" s="64">
        <v>0</v>
      </c>
      <c r="J147" s="64">
        <v>0</v>
      </c>
      <c r="K147" s="64">
        <v>0</v>
      </c>
      <c r="L147" s="64">
        <v>1</v>
      </c>
      <c r="M147" s="64">
        <v>0</v>
      </c>
      <c r="N147" s="66">
        <f t="shared" si="2"/>
        <v>25</v>
      </c>
    </row>
    <row r="148" spans="1:14">
      <c r="A148" s="12">
        <v>146</v>
      </c>
      <c r="B148" s="64">
        <v>827</v>
      </c>
      <c r="C148" s="65" t="s">
        <v>1052</v>
      </c>
      <c r="D148" s="64">
        <v>0</v>
      </c>
      <c r="E148" s="64">
        <v>0</v>
      </c>
      <c r="F148" s="64">
        <v>0</v>
      </c>
      <c r="G148" s="64">
        <v>0</v>
      </c>
      <c r="H148" s="64">
        <v>0</v>
      </c>
      <c r="I148" s="64">
        <v>0</v>
      </c>
      <c r="J148" s="64">
        <v>0</v>
      </c>
      <c r="K148" s="64">
        <v>0</v>
      </c>
      <c r="L148" s="64">
        <v>0</v>
      </c>
      <c r="M148" s="64">
        <v>0</v>
      </c>
      <c r="N148" s="66">
        <f t="shared" si="2"/>
        <v>0</v>
      </c>
    </row>
    <row r="149" spans="1:14">
      <c r="A149" s="12">
        <v>147</v>
      </c>
      <c r="B149" s="64">
        <v>855</v>
      </c>
      <c r="C149" s="65" t="s">
        <v>1066</v>
      </c>
      <c r="D149" s="64">
        <v>1</v>
      </c>
      <c r="E149" s="64">
        <v>0</v>
      </c>
      <c r="F149" s="64">
        <v>0</v>
      </c>
      <c r="G149" s="64">
        <v>0</v>
      </c>
      <c r="H149" s="64">
        <v>0</v>
      </c>
      <c r="I149" s="64">
        <v>0</v>
      </c>
      <c r="J149" s="64">
        <v>0</v>
      </c>
      <c r="K149" s="64">
        <v>3</v>
      </c>
      <c r="L149" s="64">
        <v>209</v>
      </c>
      <c r="M149" s="64">
        <v>0</v>
      </c>
      <c r="N149" s="66">
        <f t="shared" si="2"/>
        <v>35250</v>
      </c>
    </row>
    <row r="150" spans="1:14">
      <c r="A150" s="12">
        <v>148</v>
      </c>
      <c r="B150" s="64">
        <v>871</v>
      </c>
      <c r="C150" s="65" t="s">
        <v>1074</v>
      </c>
      <c r="D150" s="64">
        <v>63</v>
      </c>
      <c r="E150" s="64">
        <v>0</v>
      </c>
      <c r="F150" s="64">
        <v>1</v>
      </c>
      <c r="G150" s="64">
        <v>25</v>
      </c>
      <c r="H150" s="64">
        <v>0</v>
      </c>
      <c r="I150" s="64">
        <v>0</v>
      </c>
      <c r="J150" s="64">
        <v>0</v>
      </c>
      <c r="K150" s="64">
        <v>155</v>
      </c>
      <c r="L150" s="64">
        <v>18357</v>
      </c>
      <c r="M150" s="64">
        <v>0</v>
      </c>
      <c r="N150" s="66">
        <f t="shared" si="2"/>
        <v>2011150</v>
      </c>
    </row>
    <row r="151" spans="1:14">
      <c r="A151" s="12">
        <v>149</v>
      </c>
      <c r="B151" s="64">
        <v>847</v>
      </c>
      <c r="C151" s="65" t="s">
        <v>1062</v>
      </c>
      <c r="D151" s="64">
        <v>5</v>
      </c>
      <c r="E151" s="64">
        <v>0</v>
      </c>
      <c r="F151" s="64">
        <v>0</v>
      </c>
      <c r="G151" s="64">
        <v>0</v>
      </c>
      <c r="H151" s="64">
        <v>0</v>
      </c>
      <c r="I151" s="64">
        <v>0</v>
      </c>
      <c r="J151" s="64">
        <v>0</v>
      </c>
      <c r="K151" s="64">
        <v>23</v>
      </c>
      <c r="L151" s="64">
        <v>1142</v>
      </c>
      <c r="M151" s="64">
        <v>0</v>
      </c>
      <c r="N151" s="66">
        <f t="shared" si="2"/>
        <v>258675</v>
      </c>
    </row>
    <row r="152" spans="1:14">
      <c r="A152" s="12">
        <v>150</v>
      </c>
      <c r="B152" s="64">
        <v>873</v>
      </c>
      <c r="C152" s="65" t="s">
        <v>1077</v>
      </c>
      <c r="D152" s="64">
        <v>3</v>
      </c>
      <c r="E152" s="64">
        <v>0</v>
      </c>
      <c r="F152" s="64">
        <v>0</v>
      </c>
      <c r="G152" s="64">
        <v>0</v>
      </c>
      <c r="H152" s="64">
        <v>0</v>
      </c>
      <c r="I152" s="64">
        <v>0</v>
      </c>
      <c r="J152" s="64">
        <v>0</v>
      </c>
      <c r="K152" s="64">
        <v>0</v>
      </c>
      <c r="L152" s="64">
        <v>36</v>
      </c>
      <c r="M152" s="64">
        <v>0</v>
      </c>
      <c r="N152" s="66">
        <f t="shared" si="2"/>
        <v>975</v>
      </c>
    </row>
    <row r="153" spans="1:14">
      <c r="A153" s="12">
        <v>151</v>
      </c>
      <c r="B153" s="64">
        <v>175</v>
      </c>
      <c r="C153" s="65" t="s">
        <v>782</v>
      </c>
      <c r="D153" s="64">
        <v>11</v>
      </c>
      <c r="E153" s="64">
        <v>0</v>
      </c>
      <c r="F153" s="64">
        <v>0</v>
      </c>
      <c r="G153" s="64">
        <v>1</v>
      </c>
      <c r="H153" s="64">
        <v>0</v>
      </c>
      <c r="I153" s="64">
        <v>0</v>
      </c>
      <c r="J153" s="64">
        <v>0</v>
      </c>
      <c r="K153" s="64">
        <v>0</v>
      </c>
      <c r="L153" s="64">
        <v>44</v>
      </c>
      <c r="M153" s="64">
        <v>0</v>
      </c>
      <c r="N153" s="66">
        <f t="shared" si="2"/>
        <v>1400</v>
      </c>
    </row>
    <row r="154" spans="1:14">
      <c r="A154" s="12">
        <v>152</v>
      </c>
      <c r="B154" s="64">
        <v>141</v>
      </c>
      <c r="C154" s="65" t="s">
        <v>1191</v>
      </c>
      <c r="D154" s="64">
        <v>0</v>
      </c>
      <c r="E154" s="64">
        <v>0</v>
      </c>
      <c r="F154" s="64">
        <v>0</v>
      </c>
      <c r="G154" s="64">
        <v>0</v>
      </c>
      <c r="H154" s="64">
        <v>0</v>
      </c>
      <c r="I154" s="64">
        <v>0</v>
      </c>
      <c r="J154" s="64">
        <v>0</v>
      </c>
      <c r="K154" s="64">
        <v>0</v>
      </c>
      <c r="L154" s="64">
        <v>0</v>
      </c>
      <c r="M154" s="64">
        <v>0</v>
      </c>
      <c r="N154" s="66">
        <f t="shared" si="2"/>
        <v>0</v>
      </c>
    </row>
    <row r="155" spans="1:14">
      <c r="A155" s="12">
        <v>153</v>
      </c>
      <c r="B155" s="64">
        <v>643</v>
      </c>
      <c r="C155" s="65" t="s">
        <v>880</v>
      </c>
      <c r="D155" s="64">
        <v>2</v>
      </c>
      <c r="E155" s="64">
        <v>0</v>
      </c>
      <c r="F155" s="64">
        <v>0</v>
      </c>
      <c r="G155" s="64">
        <v>0</v>
      </c>
      <c r="H155" s="64">
        <v>0</v>
      </c>
      <c r="I155" s="64">
        <v>0</v>
      </c>
      <c r="J155" s="64">
        <v>0</v>
      </c>
      <c r="K155" s="64">
        <v>1</v>
      </c>
      <c r="L155" s="64">
        <v>32</v>
      </c>
      <c r="M155" s="64">
        <v>0</v>
      </c>
      <c r="N155" s="66">
        <f t="shared" si="2"/>
        <v>10850</v>
      </c>
    </row>
    <row r="156" spans="1:14">
      <c r="A156" s="12">
        <v>154</v>
      </c>
      <c r="B156" s="64">
        <v>213</v>
      </c>
      <c r="C156" s="65" t="s">
        <v>815</v>
      </c>
      <c r="D156" s="64">
        <v>4</v>
      </c>
      <c r="E156" s="64">
        <v>0</v>
      </c>
      <c r="F156" s="64">
        <v>0</v>
      </c>
      <c r="G156" s="64">
        <v>4</v>
      </c>
      <c r="H156" s="64">
        <v>0</v>
      </c>
      <c r="I156" s="64">
        <v>0</v>
      </c>
      <c r="J156" s="64">
        <v>0</v>
      </c>
      <c r="K156" s="64">
        <v>2</v>
      </c>
      <c r="L156" s="64">
        <v>95</v>
      </c>
      <c r="M156" s="64">
        <v>0</v>
      </c>
      <c r="N156" s="66">
        <f t="shared" si="2"/>
        <v>22575</v>
      </c>
    </row>
    <row r="157" spans="1:14">
      <c r="A157" s="12">
        <v>155</v>
      </c>
      <c r="B157" s="64">
        <v>654</v>
      </c>
      <c r="C157" s="65" t="s">
        <v>903</v>
      </c>
      <c r="D157" s="64">
        <v>193</v>
      </c>
      <c r="E157" s="64">
        <v>0</v>
      </c>
      <c r="F157" s="64">
        <v>1</v>
      </c>
      <c r="G157" s="64">
        <v>106</v>
      </c>
      <c r="H157" s="64">
        <v>0</v>
      </c>
      <c r="I157" s="64">
        <v>1</v>
      </c>
      <c r="J157" s="64">
        <v>0</v>
      </c>
      <c r="K157" s="64">
        <v>93</v>
      </c>
      <c r="L157" s="64">
        <v>3773</v>
      </c>
      <c r="M157" s="64">
        <v>0</v>
      </c>
      <c r="N157" s="66">
        <f t="shared" si="2"/>
        <v>1032825</v>
      </c>
    </row>
    <row r="158" spans="1:14">
      <c r="A158" s="12">
        <v>156</v>
      </c>
      <c r="B158" s="64">
        <v>985</v>
      </c>
      <c r="C158" s="65" t="s">
        <v>1117</v>
      </c>
      <c r="D158" s="64">
        <v>128</v>
      </c>
      <c r="E158" s="64">
        <v>0</v>
      </c>
      <c r="F158" s="64">
        <v>1</v>
      </c>
      <c r="G158" s="64">
        <v>0</v>
      </c>
      <c r="H158" s="64">
        <v>0</v>
      </c>
      <c r="I158" s="64">
        <v>0</v>
      </c>
      <c r="J158" s="64">
        <v>0</v>
      </c>
      <c r="K158" s="64">
        <v>5</v>
      </c>
      <c r="L158" s="64">
        <v>1778</v>
      </c>
      <c r="M158" s="64">
        <v>0</v>
      </c>
      <c r="N158" s="66">
        <f t="shared" si="2"/>
        <v>97675</v>
      </c>
    </row>
    <row r="159" spans="1:14">
      <c r="A159" s="12">
        <v>157</v>
      </c>
      <c r="B159" s="64">
        <v>984</v>
      </c>
      <c r="C159" s="65" t="s">
        <v>1115</v>
      </c>
      <c r="D159" s="64">
        <v>93</v>
      </c>
      <c r="E159" s="64">
        <v>0</v>
      </c>
      <c r="F159" s="64">
        <v>1</v>
      </c>
      <c r="G159" s="64">
        <v>6</v>
      </c>
      <c r="H159" s="64">
        <v>0</v>
      </c>
      <c r="I159" s="64">
        <v>0</v>
      </c>
      <c r="J159" s="64">
        <v>0</v>
      </c>
      <c r="K159" s="64">
        <v>67</v>
      </c>
      <c r="L159" s="64">
        <v>4709</v>
      </c>
      <c r="M159" s="64">
        <v>0</v>
      </c>
      <c r="N159" s="66">
        <f t="shared" si="2"/>
        <v>790225</v>
      </c>
    </row>
    <row r="160" spans="1:14">
      <c r="A160" s="12">
        <v>158</v>
      </c>
      <c r="B160" s="64">
        <v>208</v>
      </c>
      <c r="C160" s="65" t="s">
        <v>785</v>
      </c>
      <c r="D160" s="64">
        <v>71</v>
      </c>
      <c r="E160" s="64">
        <v>0</v>
      </c>
      <c r="F160" s="64">
        <v>0</v>
      </c>
      <c r="G160" s="64">
        <v>8</v>
      </c>
      <c r="H160" s="64">
        <v>1</v>
      </c>
      <c r="I160" s="64">
        <v>0</v>
      </c>
      <c r="J160" s="64">
        <v>0</v>
      </c>
      <c r="K160" s="64">
        <v>18</v>
      </c>
      <c r="L160" s="64">
        <v>959</v>
      </c>
      <c r="M160" s="64">
        <v>0</v>
      </c>
      <c r="N160" s="66">
        <f t="shared" si="2"/>
        <v>215950</v>
      </c>
    </row>
    <row r="161" spans="1:14">
      <c r="A161" s="12">
        <v>159</v>
      </c>
      <c r="B161" s="64">
        <v>644</v>
      </c>
      <c r="C161" s="65" t="s">
        <v>881</v>
      </c>
      <c r="D161" s="64">
        <v>5</v>
      </c>
      <c r="E161" s="64">
        <v>0</v>
      </c>
      <c r="F161" s="64">
        <v>0</v>
      </c>
      <c r="G161" s="64">
        <v>0</v>
      </c>
      <c r="H161" s="64">
        <v>0</v>
      </c>
      <c r="I161" s="64">
        <v>0</v>
      </c>
      <c r="J161" s="64">
        <v>0</v>
      </c>
      <c r="K161" s="64">
        <v>1</v>
      </c>
      <c r="L161" s="64">
        <v>24</v>
      </c>
      <c r="M161" s="64">
        <v>0</v>
      </c>
      <c r="N161" s="66">
        <f t="shared" si="2"/>
        <v>10725</v>
      </c>
    </row>
    <row r="162" spans="1:14">
      <c r="A162" s="12">
        <v>160</v>
      </c>
      <c r="B162" s="64">
        <v>641</v>
      </c>
      <c r="C162" s="65" t="s">
        <v>877</v>
      </c>
      <c r="D162" s="64">
        <v>3</v>
      </c>
      <c r="E162" s="64">
        <v>0</v>
      </c>
      <c r="F162" s="64">
        <v>0</v>
      </c>
      <c r="G162" s="64">
        <v>0</v>
      </c>
      <c r="H162" s="64">
        <v>0</v>
      </c>
      <c r="I162" s="64">
        <v>0</v>
      </c>
      <c r="J162" s="64">
        <v>0</v>
      </c>
      <c r="K162" s="64">
        <v>1</v>
      </c>
      <c r="L162" s="64">
        <v>70</v>
      </c>
      <c r="M162" s="64">
        <v>0</v>
      </c>
      <c r="N162" s="66">
        <f t="shared" si="2"/>
        <v>11825</v>
      </c>
    </row>
    <row r="163" spans="1:14">
      <c r="A163" s="12">
        <v>161</v>
      </c>
      <c r="B163" s="64">
        <v>620</v>
      </c>
      <c r="C163" s="65" t="s">
        <v>855</v>
      </c>
      <c r="D163" s="64">
        <v>35</v>
      </c>
      <c r="E163" s="64">
        <v>0</v>
      </c>
      <c r="F163" s="64">
        <v>0</v>
      </c>
      <c r="G163" s="64">
        <v>1</v>
      </c>
      <c r="H163" s="64">
        <v>0</v>
      </c>
      <c r="I163" s="64">
        <v>0</v>
      </c>
      <c r="J163" s="64">
        <v>0</v>
      </c>
      <c r="K163" s="64">
        <v>15</v>
      </c>
      <c r="L163" s="64">
        <v>627</v>
      </c>
      <c r="M163" s="64">
        <v>0</v>
      </c>
      <c r="N163" s="66">
        <f t="shared" si="2"/>
        <v>166575</v>
      </c>
    </row>
    <row r="164" spans="1:14" s="76" customFormat="1">
      <c r="A164" s="72">
        <v>162</v>
      </c>
      <c r="B164" s="73">
        <v>1</v>
      </c>
      <c r="C164" s="74" t="s">
        <v>621</v>
      </c>
      <c r="D164" s="73">
        <v>117</v>
      </c>
      <c r="E164" s="73">
        <v>0</v>
      </c>
      <c r="F164" s="73">
        <v>1</v>
      </c>
      <c r="G164" s="73">
        <v>21</v>
      </c>
      <c r="H164" s="73">
        <v>0</v>
      </c>
      <c r="I164" s="73">
        <v>0</v>
      </c>
      <c r="J164" s="73">
        <v>0</v>
      </c>
      <c r="K164" s="73">
        <v>35</v>
      </c>
      <c r="L164" s="73">
        <v>1136</v>
      </c>
      <c r="M164" s="73">
        <v>0</v>
      </c>
      <c r="N164" s="75">
        <f t="shared" si="2"/>
        <v>381875</v>
      </c>
    </row>
    <row r="165" spans="1:14" s="76" customFormat="1">
      <c r="A165" s="72">
        <v>163</v>
      </c>
      <c r="B165" s="73">
        <v>0</v>
      </c>
      <c r="C165" s="74" t="s">
        <v>610</v>
      </c>
      <c r="D165" s="73">
        <v>1</v>
      </c>
      <c r="E165" s="73">
        <v>0</v>
      </c>
      <c r="F165" s="73">
        <v>0</v>
      </c>
      <c r="G165" s="73">
        <v>0</v>
      </c>
      <c r="H165" s="73">
        <v>0</v>
      </c>
      <c r="I165" s="73">
        <v>0</v>
      </c>
      <c r="J165" s="73">
        <v>0</v>
      </c>
      <c r="K165" s="73">
        <v>0</v>
      </c>
      <c r="L165" s="73">
        <v>2</v>
      </c>
      <c r="M165" s="73">
        <v>0</v>
      </c>
      <c r="N165" s="75">
        <f t="shared" si="2"/>
        <v>75</v>
      </c>
    </row>
    <row r="166" spans="1:14">
      <c r="A166" s="12">
        <v>164</v>
      </c>
      <c r="B166" s="64">
        <v>696</v>
      </c>
      <c r="C166" s="65" t="s">
        <v>962</v>
      </c>
      <c r="D166" s="64">
        <v>0</v>
      </c>
      <c r="E166" s="64">
        <v>0</v>
      </c>
      <c r="F166" s="64">
        <v>0</v>
      </c>
      <c r="G166" s="64">
        <v>1</v>
      </c>
      <c r="H166" s="64">
        <v>0</v>
      </c>
      <c r="I166" s="64">
        <v>0</v>
      </c>
      <c r="J166" s="64">
        <v>0</v>
      </c>
      <c r="K166" s="64">
        <v>2</v>
      </c>
      <c r="L166" s="64">
        <v>5</v>
      </c>
      <c r="M166" s="64">
        <v>0</v>
      </c>
      <c r="N166" s="66">
        <f t="shared" si="2"/>
        <v>20150</v>
      </c>
    </row>
    <row r="167" spans="1:14">
      <c r="A167" s="12">
        <v>165</v>
      </c>
      <c r="B167" s="64">
        <v>656</v>
      </c>
      <c r="C167" s="65" t="s">
        <v>931</v>
      </c>
      <c r="D167" s="64">
        <v>23</v>
      </c>
      <c r="E167" s="64">
        <v>0</v>
      </c>
      <c r="F167" s="64">
        <v>2</v>
      </c>
      <c r="G167" s="64">
        <v>4</v>
      </c>
      <c r="H167" s="64">
        <v>0</v>
      </c>
      <c r="I167" s="64">
        <v>1</v>
      </c>
      <c r="J167" s="64">
        <v>0</v>
      </c>
      <c r="K167" s="64">
        <v>15</v>
      </c>
      <c r="L167" s="64">
        <v>753</v>
      </c>
      <c r="M167" s="64">
        <v>0</v>
      </c>
      <c r="N167" s="66">
        <f t="shared" si="2"/>
        <v>170550</v>
      </c>
    </row>
    <row r="168" spans="1:14">
      <c r="A168" s="12">
        <v>166</v>
      </c>
      <c r="B168" s="64">
        <v>126</v>
      </c>
      <c r="C168" s="65" t="s">
        <v>708</v>
      </c>
      <c r="D168" s="64">
        <v>2</v>
      </c>
      <c r="E168" s="64">
        <v>0</v>
      </c>
      <c r="F168" s="64">
        <v>0</v>
      </c>
      <c r="G168" s="64">
        <v>0</v>
      </c>
      <c r="H168" s="64">
        <v>0</v>
      </c>
      <c r="I168" s="64">
        <v>0</v>
      </c>
      <c r="J168" s="64">
        <v>0</v>
      </c>
      <c r="K168" s="64">
        <v>0</v>
      </c>
      <c r="L168" s="64">
        <v>5</v>
      </c>
      <c r="M168" s="64">
        <v>0</v>
      </c>
      <c r="N168" s="66">
        <f t="shared" si="2"/>
        <v>175</v>
      </c>
    </row>
    <row r="169" spans="1:14">
      <c r="A169" s="12">
        <v>167</v>
      </c>
      <c r="B169" s="64">
        <v>125</v>
      </c>
      <c r="C169" s="65" t="s">
        <v>706</v>
      </c>
      <c r="D169" s="64">
        <v>0</v>
      </c>
      <c r="E169" s="64">
        <v>0</v>
      </c>
      <c r="F169" s="64">
        <v>0</v>
      </c>
      <c r="G169" s="64">
        <v>0</v>
      </c>
      <c r="H169" s="64">
        <v>0</v>
      </c>
      <c r="I169" s="64">
        <v>0</v>
      </c>
      <c r="J169" s="64">
        <v>0</v>
      </c>
      <c r="K169" s="64">
        <v>0</v>
      </c>
      <c r="L169" s="64">
        <v>7</v>
      </c>
      <c r="M169" s="64">
        <v>0</v>
      </c>
      <c r="N169" s="66">
        <f t="shared" si="2"/>
        <v>175</v>
      </c>
    </row>
    <row r="170" spans="1:14">
      <c r="A170" s="12">
        <v>168</v>
      </c>
      <c r="B170" s="64">
        <v>134</v>
      </c>
      <c r="C170" s="65" t="s">
        <v>721</v>
      </c>
      <c r="D170" s="64">
        <v>18</v>
      </c>
      <c r="E170" s="64">
        <v>0</v>
      </c>
      <c r="F170" s="64">
        <v>0</v>
      </c>
      <c r="G170" s="64">
        <v>0</v>
      </c>
      <c r="H170" s="64">
        <v>0</v>
      </c>
      <c r="I170" s="64">
        <v>0</v>
      </c>
      <c r="J170" s="64">
        <v>0</v>
      </c>
      <c r="K170" s="64">
        <v>2</v>
      </c>
      <c r="L170" s="64">
        <v>137</v>
      </c>
      <c r="M170" s="64">
        <v>0</v>
      </c>
      <c r="N170" s="66">
        <f t="shared" si="2"/>
        <v>23875</v>
      </c>
    </row>
    <row r="171" spans="1:14">
      <c r="A171" s="12">
        <v>169</v>
      </c>
      <c r="B171" s="64">
        <v>207</v>
      </c>
      <c r="C171" s="65" t="s">
        <v>1193</v>
      </c>
      <c r="D171" s="64">
        <v>0</v>
      </c>
      <c r="E171" s="64">
        <v>0</v>
      </c>
      <c r="F171" s="64">
        <v>0</v>
      </c>
      <c r="G171" s="64">
        <v>0</v>
      </c>
      <c r="H171" s="64">
        <v>0</v>
      </c>
      <c r="I171" s="64">
        <v>0</v>
      </c>
      <c r="J171" s="64">
        <v>0</v>
      </c>
      <c r="K171" s="64">
        <v>0</v>
      </c>
      <c r="L171" s="64">
        <v>0</v>
      </c>
      <c r="M171" s="64">
        <v>0</v>
      </c>
      <c r="N171" s="66">
        <f t="shared" si="2"/>
        <v>0</v>
      </c>
    </row>
    <row r="172" spans="1:14">
      <c r="A172" s="12">
        <v>170</v>
      </c>
      <c r="B172" s="64">
        <v>222</v>
      </c>
      <c r="C172" s="65" t="s">
        <v>843</v>
      </c>
      <c r="D172" s="64">
        <v>5</v>
      </c>
      <c r="E172" s="64">
        <v>0</v>
      </c>
      <c r="F172" s="64">
        <v>0</v>
      </c>
      <c r="G172" s="64">
        <v>1</v>
      </c>
      <c r="H172" s="64">
        <v>0</v>
      </c>
      <c r="I172" s="64">
        <v>0</v>
      </c>
      <c r="J172" s="64">
        <v>0</v>
      </c>
      <c r="K172" s="64">
        <v>0</v>
      </c>
      <c r="L172" s="64">
        <v>40</v>
      </c>
      <c r="M172" s="64">
        <v>0</v>
      </c>
      <c r="N172" s="66">
        <f t="shared" si="2"/>
        <v>1150</v>
      </c>
    </row>
    <row r="173" spans="1:14">
      <c r="A173" s="12">
        <v>171</v>
      </c>
      <c r="B173" s="64">
        <v>728</v>
      </c>
      <c r="C173" s="65" t="s">
        <v>998</v>
      </c>
      <c r="D173" s="64">
        <v>1</v>
      </c>
      <c r="E173" s="64">
        <v>0</v>
      </c>
      <c r="F173" s="64">
        <v>0</v>
      </c>
      <c r="G173" s="64">
        <v>4</v>
      </c>
      <c r="H173" s="64">
        <v>0</v>
      </c>
      <c r="I173" s="64">
        <v>0</v>
      </c>
      <c r="J173" s="64">
        <v>0</v>
      </c>
      <c r="K173" s="64">
        <v>1</v>
      </c>
      <c r="L173" s="64">
        <v>40</v>
      </c>
      <c r="M173" s="64">
        <v>0</v>
      </c>
      <c r="N173" s="66">
        <f t="shared" si="2"/>
        <v>11125</v>
      </c>
    </row>
    <row r="174" spans="1:14">
      <c r="A174" s="12">
        <v>172</v>
      </c>
      <c r="B174" s="64">
        <v>852</v>
      </c>
      <c r="C174" s="65" t="s">
        <v>1064</v>
      </c>
      <c r="D174" s="64">
        <v>4</v>
      </c>
      <c r="E174" s="64">
        <v>0</v>
      </c>
      <c r="F174" s="64">
        <v>0</v>
      </c>
      <c r="G174" s="64">
        <v>1</v>
      </c>
      <c r="H174" s="64">
        <v>0</v>
      </c>
      <c r="I174" s="64">
        <v>0</v>
      </c>
      <c r="J174" s="64">
        <v>0</v>
      </c>
      <c r="K174" s="64">
        <v>19</v>
      </c>
      <c r="L174" s="64">
        <v>541</v>
      </c>
      <c r="M174" s="64">
        <v>0</v>
      </c>
      <c r="N174" s="66">
        <f t="shared" si="2"/>
        <v>203650</v>
      </c>
    </row>
    <row r="175" spans="1:14">
      <c r="A175" s="12">
        <v>173</v>
      </c>
      <c r="B175" s="64">
        <v>856</v>
      </c>
      <c r="C175" s="65" t="s">
        <v>1068</v>
      </c>
      <c r="D175" s="64">
        <v>6</v>
      </c>
      <c r="E175" s="64">
        <v>0</v>
      </c>
      <c r="F175" s="64">
        <v>0</v>
      </c>
      <c r="G175" s="64">
        <v>0</v>
      </c>
      <c r="H175" s="64">
        <v>0</v>
      </c>
      <c r="I175" s="64">
        <v>0</v>
      </c>
      <c r="J175" s="64">
        <v>1</v>
      </c>
      <c r="K175" s="64">
        <v>0</v>
      </c>
      <c r="L175" s="64">
        <v>580</v>
      </c>
      <c r="M175" s="64">
        <v>0</v>
      </c>
      <c r="N175" s="66">
        <f t="shared" si="2"/>
        <v>24650</v>
      </c>
    </row>
    <row r="176" spans="1:14">
      <c r="A176" s="12">
        <v>174</v>
      </c>
      <c r="B176" s="64">
        <v>717</v>
      </c>
      <c r="C176" s="65" t="s">
        <v>992</v>
      </c>
      <c r="D176" s="64">
        <v>1</v>
      </c>
      <c r="E176" s="64">
        <v>0</v>
      </c>
      <c r="F176" s="64">
        <v>0</v>
      </c>
      <c r="G176" s="64">
        <v>0</v>
      </c>
      <c r="H176" s="64">
        <v>0</v>
      </c>
      <c r="I176" s="64">
        <v>0</v>
      </c>
      <c r="J176" s="64">
        <v>0</v>
      </c>
      <c r="K176" s="64">
        <v>0</v>
      </c>
      <c r="L176" s="64">
        <v>9</v>
      </c>
      <c r="M176" s="64">
        <v>0</v>
      </c>
      <c r="N176" s="66">
        <f t="shared" si="2"/>
        <v>250</v>
      </c>
    </row>
    <row r="177" spans="1:14">
      <c r="A177" s="12">
        <v>175</v>
      </c>
      <c r="B177" s="64">
        <v>854</v>
      </c>
      <c r="C177" s="65" t="s">
        <v>1065</v>
      </c>
      <c r="D177" s="64">
        <v>1</v>
      </c>
      <c r="E177" s="64">
        <v>0</v>
      </c>
      <c r="F177" s="64">
        <v>0</v>
      </c>
      <c r="G177" s="64">
        <v>0</v>
      </c>
      <c r="H177" s="64">
        <v>0</v>
      </c>
      <c r="I177" s="64">
        <v>0</v>
      </c>
      <c r="J177" s="64">
        <v>0</v>
      </c>
      <c r="K177" s="64">
        <v>0</v>
      </c>
      <c r="L177" s="64">
        <v>26</v>
      </c>
      <c r="M177" s="64">
        <v>0</v>
      </c>
      <c r="N177" s="66">
        <f t="shared" si="2"/>
        <v>675</v>
      </c>
    </row>
    <row r="178" spans="1:14">
      <c r="A178" s="12">
        <v>176</v>
      </c>
      <c r="B178" s="64">
        <v>840</v>
      </c>
      <c r="C178" s="65" t="s">
        <v>1055</v>
      </c>
      <c r="D178" s="64">
        <v>26</v>
      </c>
      <c r="E178" s="64">
        <v>0</v>
      </c>
      <c r="F178" s="64">
        <v>0</v>
      </c>
      <c r="G178" s="64">
        <v>0</v>
      </c>
      <c r="H178" s="64">
        <v>0</v>
      </c>
      <c r="I178" s="64">
        <v>0</v>
      </c>
      <c r="J178" s="64">
        <v>0</v>
      </c>
      <c r="K178" s="64">
        <v>12</v>
      </c>
      <c r="L178" s="64">
        <v>1117</v>
      </c>
      <c r="M178" s="64">
        <v>0</v>
      </c>
      <c r="N178" s="66">
        <f t="shared" si="2"/>
        <v>148575</v>
      </c>
    </row>
    <row r="179" spans="1:14">
      <c r="A179" s="12">
        <v>177</v>
      </c>
      <c r="B179" s="64">
        <v>832</v>
      </c>
      <c r="C179" s="65" t="s">
        <v>1054</v>
      </c>
      <c r="D179" s="64">
        <v>2</v>
      </c>
      <c r="E179" s="64">
        <v>0</v>
      </c>
      <c r="F179" s="64">
        <v>0</v>
      </c>
      <c r="G179" s="64">
        <v>0</v>
      </c>
      <c r="H179" s="64">
        <v>0</v>
      </c>
      <c r="I179" s="64">
        <v>0</v>
      </c>
      <c r="J179" s="64">
        <v>0</v>
      </c>
      <c r="K179" s="64">
        <v>0</v>
      </c>
      <c r="L179" s="64">
        <v>3</v>
      </c>
      <c r="M179" s="64">
        <v>0</v>
      </c>
      <c r="N179" s="66">
        <f t="shared" si="2"/>
        <v>125</v>
      </c>
    </row>
    <row r="180" spans="1:14">
      <c r="A180" s="12">
        <v>178</v>
      </c>
      <c r="B180" s="64">
        <v>866</v>
      </c>
      <c r="C180" s="65" t="s">
        <v>1071</v>
      </c>
      <c r="D180" s="64">
        <v>0</v>
      </c>
      <c r="E180" s="64">
        <v>0</v>
      </c>
      <c r="F180" s="64">
        <v>0</v>
      </c>
      <c r="G180" s="64">
        <v>0</v>
      </c>
      <c r="H180" s="64">
        <v>0</v>
      </c>
      <c r="I180" s="64">
        <v>0</v>
      </c>
      <c r="J180" s="64">
        <v>0</v>
      </c>
      <c r="K180" s="64">
        <v>0</v>
      </c>
      <c r="L180" s="64">
        <v>36</v>
      </c>
      <c r="M180" s="64">
        <v>0</v>
      </c>
      <c r="N180" s="66">
        <f t="shared" si="2"/>
        <v>900</v>
      </c>
    </row>
    <row r="181" spans="1:14">
      <c r="A181" s="12">
        <v>179</v>
      </c>
      <c r="B181" s="64">
        <v>872</v>
      </c>
      <c r="C181" s="65" t="s">
        <v>1076</v>
      </c>
      <c r="D181" s="64">
        <v>2</v>
      </c>
      <c r="E181" s="64">
        <v>0</v>
      </c>
      <c r="F181" s="64">
        <v>0</v>
      </c>
      <c r="G181" s="64">
        <v>0</v>
      </c>
      <c r="H181" s="64">
        <v>0</v>
      </c>
      <c r="I181" s="64">
        <v>0</v>
      </c>
      <c r="J181" s="64">
        <v>0</v>
      </c>
      <c r="K181" s="64">
        <v>1</v>
      </c>
      <c r="L181" s="64">
        <v>179</v>
      </c>
      <c r="M181" s="64">
        <v>0</v>
      </c>
      <c r="N181" s="66">
        <f t="shared" si="2"/>
        <v>14525</v>
      </c>
    </row>
    <row r="182" spans="1:14">
      <c r="A182" s="12">
        <v>180</v>
      </c>
      <c r="B182" s="64">
        <v>646</v>
      </c>
      <c r="C182" s="65" t="s">
        <v>883</v>
      </c>
      <c r="D182" s="64">
        <v>12</v>
      </c>
      <c r="E182" s="64">
        <v>0</v>
      </c>
      <c r="F182" s="64">
        <v>0</v>
      </c>
      <c r="G182" s="64">
        <v>0</v>
      </c>
      <c r="H182" s="64">
        <v>0</v>
      </c>
      <c r="I182" s="64">
        <v>0</v>
      </c>
      <c r="J182" s="64">
        <v>0</v>
      </c>
      <c r="K182" s="64">
        <v>2</v>
      </c>
      <c r="L182" s="64">
        <v>123</v>
      </c>
      <c r="M182" s="64">
        <v>0</v>
      </c>
      <c r="N182" s="66">
        <f t="shared" si="2"/>
        <v>23375</v>
      </c>
    </row>
    <row r="183" spans="1:14" ht="17.25" thickBot="1">
      <c r="B183" s="66"/>
      <c r="C183" s="77" t="s">
        <v>1204</v>
      </c>
      <c r="D183" s="78">
        <f>SUM(D3:D182)</f>
        <v>7580</v>
      </c>
      <c r="E183" s="78">
        <f t="shared" ref="E183:N183" si="3">SUM(E3:E182)</f>
        <v>34</v>
      </c>
      <c r="F183" s="78">
        <f t="shared" si="3"/>
        <v>219</v>
      </c>
      <c r="G183" s="78">
        <f t="shared" si="3"/>
        <v>3167</v>
      </c>
      <c r="H183" s="78">
        <f t="shared" si="3"/>
        <v>10</v>
      </c>
      <c r="I183" s="78">
        <f t="shared" si="3"/>
        <v>5</v>
      </c>
      <c r="J183" s="78">
        <f t="shared" si="3"/>
        <v>29</v>
      </c>
      <c r="K183" s="78">
        <f t="shared" si="3"/>
        <v>3324</v>
      </c>
      <c r="L183" s="78">
        <f t="shared" si="3"/>
        <v>156883</v>
      </c>
      <c r="M183" s="78">
        <f t="shared" si="3"/>
        <v>1</v>
      </c>
      <c r="N183" s="78">
        <f t="shared" si="3"/>
        <v>38271225</v>
      </c>
    </row>
    <row r="184" spans="1:14" ht="17.25" thickTop="1"/>
    <row r="185" spans="1:14">
      <c r="N185" s="67">
        <f>+N164+N165-N186</f>
        <v>-50</v>
      </c>
    </row>
    <row r="186" spans="1:14">
      <c r="N186" s="67">
        <f>+N183-N187</f>
        <v>382000</v>
      </c>
    </row>
    <row r="187" spans="1:14">
      <c r="N187" s="67">
        <v>37889225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Tech. Centre Data</vt:lpstr>
      <vt:lpstr>Calculation Sheet</vt:lpstr>
      <vt:lpstr>In-House</vt:lpstr>
      <vt:lpstr>RO-wise</vt:lpstr>
      <vt:lpstr>REG-EA wise</vt:lpstr>
      <vt:lpstr>Reg-wise</vt:lpstr>
      <vt:lpstr>Def. Report</vt:lpstr>
      <vt:lpstr>'In-House'!Print_Area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Ashok Bisht</dc:creator>
  <cp:lastModifiedBy>ashok.bisht</cp:lastModifiedBy>
  <cp:lastPrinted>2021-09-16T09:33:19Z</cp:lastPrinted>
  <dcterms:created xsi:type="dcterms:W3CDTF">2021-01-07T07:23:25Z</dcterms:created>
  <dcterms:modified xsi:type="dcterms:W3CDTF">2021-10-06T04:56:50Z</dcterms:modified>
</cp:coreProperties>
</file>