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Tech. Centre Data" sheetId="1" r:id="rId1"/>
    <sheet name="Calculation Sheet" sheetId="2" r:id="rId2"/>
    <sheet name="In-House" sheetId="3" r:id="rId3"/>
    <sheet name="RO-wise" sheetId="6" r:id="rId4"/>
    <sheet name="REG-EA wise" sheetId="7" r:id="rId5"/>
    <sheet name="Reg-wise" sheetId="8" r:id="rId6"/>
    <sheet name="Def. Report- Aug" sheetId="9" r:id="rId7"/>
    <sheet name="Pmt. Sheet" sheetId="11" r:id="rId8"/>
    <sheet name="Pmt. not effected" sheetId="12" r:id="rId9"/>
  </sheets>
  <definedNames>
    <definedName name="_xlnm._FilterDatabase" localSheetId="1" hidden="1">'Calculation Sheet'!$B$1:$H$178</definedName>
    <definedName name="_xlnm._FilterDatabase" localSheetId="6" hidden="1">'Def. Report- Aug'!$A$2:$N$177</definedName>
    <definedName name="_xlnm._FilterDatabase" localSheetId="2" hidden="1">'In-House'!$B$4:$E$85</definedName>
    <definedName name="_xlnm._FilterDatabase" localSheetId="7" hidden="1">'Pmt. Sheet'!$A$5:$J$172</definedName>
    <definedName name="_xlnm._FilterDatabase" localSheetId="5" hidden="1">'Reg-wise'!#REF!</definedName>
    <definedName name="_xlnm._FilterDatabase" localSheetId="0" hidden="1">'Tech. Centre Data'!$A$1:$N$471</definedName>
    <definedName name="_xlnm.Print_Area" localSheetId="2">'In-House'!$B$2:$E$69</definedName>
    <definedName name="_xlnm.Print_Area" localSheetId="7">'Pmt. Sheet'!$A$1:$J$184</definedName>
    <definedName name="_xlnm.Print_Titles" localSheetId="7">'Pmt. Sheet'!$5:$5</definedName>
  </definedNames>
  <calcPr calcId="125725"/>
  <extLst>
    <ext xmlns:loext="http://schemas.libreoffice.org/" uri="{7626C862-2A13-11E5-B345-FEFF819CDC9F}">
      <loext:extCalcPr stringRefSyntax="ExcelA1"/>
    </ext>
  </extLst>
</workbook>
</file>

<file path=xl/calcChain.xml><?xml version="1.0" encoding="utf-8"?>
<calcChain xmlns="http://schemas.openxmlformats.org/spreadsheetml/2006/main">
  <c r="F78" i="11"/>
  <c r="F31" i="12" l="1"/>
  <c r="F36" s="1"/>
  <c r="E31"/>
  <c r="E36" s="1"/>
  <c r="D31"/>
  <c r="D36" s="1"/>
  <c r="F113" i="11" l="1"/>
  <c r="F109"/>
  <c r="F106"/>
  <c r="F102"/>
  <c r="F98"/>
  <c r="F94"/>
  <c r="F90"/>
  <c r="F86"/>
  <c r="F82"/>
  <c r="F75"/>
  <c r="F71"/>
  <c r="F67"/>
  <c r="F63"/>
  <c r="F61"/>
  <c r="F55"/>
  <c r="F31"/>
  <c r="F27"/>
  <c r="F23"/>
  <c r="F19"/>
  <c r="F15"/>
  <c r="F12"/>
  <c r="F8"/>
  <c r="F51" l="1"/>
  <c r="F7"/>
  <c r="F10"/>
  <c r="F13"/>
  <c r="F17"/>
  <c r="F21"/>
  <c r="F25"/>
  <c r="F29"/>
  <c r="F33"/>
  <c r="F53"/>
  <c r="F57"/>
  <c r="F73"/>
  <c r="F80"/>
  <c r="F88"/>
  <c r="F92"/>
  <c r="F96"/>
  <c r="F100"/>
  <c r="F104"/>
  <c r="F108"/>
  <c r="F111"/>
  <c r="F59"/>
  <c r="F69"/>
  <c r="F84"/>
  <c r="F65"/>
  <c r="F115"/>
  <c r="N182" i="9"/>
  <c r="N181"/>
  <c r="N180"/>
  <c r="M177"/>
  <c r="L177"/>
  <c r="K177"/>
  <c r="J177"/>
  <c r="I177"/>
  <c r="H177"/>
  <c r="G177"/>
  <c r="F177"/>
  <c r="E177"/>
  <c r="D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O113"/>
  <c r="N113"/>
  <c r="N112"/>
  <c r="N111"/>
  <c r="N110"/>
  <c r="N109"/>
  <c r="N108"/>
  <c r="N107"/>
  <c r="N106"/>
  <c r="N105"/>
  <c r="N104"/>
  <c r="N103"/>
  <c r="N102"/>
  <c r="N101"/>
  <c r="N100"/>
  <c r="N99"/>
  <c r="N98"/>
  <c r="N97"/>
  <c r="N96"/>
  <c r="N95"/>
  <c r="N94"/>
  <c r="N93"/>
  <c r="N92"/>
  <c r="N91"/>
  <c r="N90"/>
  <c r="N89"/>
  <c r="N88"/>
  <c r="N87"/>
  <c r="N86"/>
  <c r="N85"/>
  <c r="N84"/>
  <c r="N83"/>
  <c r="N82"/>
  <c r="N81"/>
  <c r="O80"/>
  <c r="N80"/>
  <c r="N79"/>
  <c r="N78"/>
  <c r="N77"/>
  <c r="N76"/>
  <c r="O75"/>
  <c r="N75"/>
  <c r="N74"/>
  <c r="N73"/>
  <c r="N72"/>
  <c r="N71"/>
  <c r="N70"/>
  <c r="N69"/>
  <c r="N68"/>
  <c r="N67"/>
  <c r="N66"/>
  <c r="N65"/>
  <c r="N64"/>
  <c r="N63"/>
  <c r="N62"/>
  <c r="N61"/>
  <c r="N60"/>
  <c r="N59"/>
  <c r="N58"/>
  <c r="N57"/>
  <c r="N56"/>
  <c r="N55"/>
  <c r="N54"/>
  <c r="N53"/>
  <c r="N52"/>
  <c r="O51"/>
  <c r="N51"/>
  <c r="N50"/>
  <c r="N49"/>
  <c r="N48"/>
  <c r="N47"/>
  <c r="N46"/>
  <c r="O45"/>
  <c r="N45"/>
  <c r="N44"/>
  <c r="N43"/>
  <c r="N42"/>
  <c r="N41"/>
  <c r="N40"/>
  <c r="N39"/>
  <c r="N38"/>
  <c r="N37"/>
  <c r="N36"/>
  <c r="N35"/>
  <c r="N34"/>
  <c r="N33"/>
  <c r="N32"/>
  <c r="N31"/>
  <c r="N30"/>
  <c r="N29"/>
  <c r="N28"/>
  <c r="N27"/>
  <c r="N26"/>
  <c r="N25"/>
  <c r="N24"/>
  <c r="N23"/>
  <c r="N22"/>
  <c r="N21"/>
  <c r="N20"/>
  <c r="N19"/>
  <c r="N18"/>
  <c r="N17"/>
  <c r="N16"/>
  <c r="N15"/>
  <c r="N14"/>
  <c r="N13"/>
  <c r="N12"/>
  <c r="N11"/>
  <c r="N10"/>
  <c r="O9"/>
  <c r="N9"/>
  <c r="N8"/>
  <c r="N7"/>
  <c r="N6"/>
  <c r="N5"/>
  <c r="N4"/>
  <c r="N473" i="1"/>
  <c r="M473"/>
  <c r="L473"/>
  <c r="K473"/>
  <c r="J473"/>
  <c r="I473"/>
  <c r="H473"/>
  <c r="G473"/>
  <c r="F473"/>
  <c r="N471"/>
  <c r="M471"/>
  <c r="L471"/>
  <c r="K471"/>
  <c r="J471"/>
  <c r="I471"/>
  <c r="H471"/>
  <c r="G471"/>
  <c r="F471"/>
  <c r="G20" i="8"/>
  <c r="F20"/>
  <c r="E20"/>
  <c r="H19"/>
  <c r="H18"/>
  <c r="H17"/>
  <c r="H16"/>
  <c r="H15"/>
  <c r="H14"/>
  <c r="H13"/>
  <c r="H12"/>
  <c r="H11"/>
  <c r="H10"/>
  <c r="H9"/>
  <c r="H8"/>
  <c r="H7"/>
  <c r="H6"/>
  <c r="H5"/>
  <c r="H20" i="7"/>
  <c r="G20"/>
  <c r="F20"/>
  <c r="I19"/>
  <c r="I18"/>
  <c r="I17"/>
  <c r="I16"/>
  <c r="I15"/>
  <c r="I14"/>
  <c r="I13"/>
  <c r="I12"/>
  <c r="I11"/>
  <c r="I10"/>
  <c r="I9"/>
  <c r="I8"/>
  <c r="I7"/>
  <c r="I6"/>
  <c r="I5"/>
  <c r="G61" i="6"/>
  <c r="F61"/>
  <c r="H60"/>
  <c r="H59"/>
  <c r="F54"/>
  <c r="G53"/>
  <c r="G52"/>
  <c r="F46"/>
  <c r="G45"/>
  <c r="G46" s="1"/>
  <c r="G39"/>
  <c r="F39"/>
  <c r="H38"/>
  <c r="H37"/>
  <c r="H36"/>
  <c r="H35"/>
  <c r="H34"/>
  <c r="H33"/>
  <c r="F24"/>
  <c r="G23"/>
  <c r="G22"/>
  <c r="G21"/>
  <c r="G20"/>
  <c r="Q117" i="2"/>
  <c r="J178"/>
  <c r="I174"/>
  <c r="I175"/>
  <c r="O175" s="1"/>
  <c r="Q175" s="1"/>
  <c r="I176"/>
  <c r="O176" s="1"/>
  <c r="Q176" s="1"/>
  <c r="I173"/>
  <c r="K173" s="1"/>
  <c r="L173" s="1"/>
  <c r="G54" i="6" l="1"/>
  <c r="H61"/>
  <c r="K176" i="2"/>
  <c r="L176" s="1"/>
  <c r="M173"/>
  <c r="K174"/>
  <c r="L174" s="1"/>
  <c r="O174"/>
  <c r="Q174" s="1"/>
  <c r="H20" i="8"/>
  <c r="N177" i="9"/>
  <c r="O173" i="2"/>
  <c r="Q173" s="1"/>
  <c r="I20" i="7"/>
  <c r="K175" i="2"/>
  <c r="L175" s="1"/>
  <c r="G24" i="6"/>
  <c r="H39"/>
  <c r="F161" i="11"/>
  <c r="F112"/>
  <c r="F149"/>
  <c r="F133"/>
  <c r="F76"/>
  <c r="F46"/>
  <c r="F18"/>
  <c r="F44"/>
  <c r="F164"/>
  <c r="F157"/>
  <c r="F129"/>
  <c r="F117"/>
  <c r="F101"/>
  <c r="F110"/>
  <c r="F95"/>
  <c r="F79"/>
  <c r="F64"/>
  <c r="F85"/>
  <c r="F58"/>
  <c r="F89"/>
  <c r="F56"/>
  <c r="F28"/>
  <c r="F20"/>
  <c r="F62"/>
  <c r="F52"/>
  <c r="F66"/>
  <c r="F50"/>
  <c r="F35"/>
  <c r="F40"/>
  <c r="F146"/>
  <c r="F130"/>
  <c r="F105"/>
  <c r="F141"/>
  <c r="F125"/>
  <c r="F97"/>
  <c r="F114"/>
  <c r="F99"/>
  <c r="F83"/>
  <c r="F151"/>
  <c r="F135"/>
  <c r="F119"/>
  <c r="F107"/>
  <c r="F91"/>
  <c r="F47"/>
  <c r="F36"/>
  <c r="F48"/>
  <c r="F45"/>
  <c r="F41"/>
  <c r="F38"/>
  <c r="F30"/>
  <c r="F22"/>
  <c r="F14"/>
  <c r="F68"/>
  <c r="F49"/>
  <c r="F37"/>
  <c r="F39"/>
  <c r="F43"/>
  <c r="F171"/>
  <c r="F158"/>
  <c r="F143"/>
  <c r="F127"/>
  <c r="F93"/>
  <c r="F160"/>
  <c r="F145"/>
  <c r="F103"/>
  <c r="F87"/>
  <c r="F72"/>
  <c r="F70"/>
  <c r="F74"/>
  <c r="F32"/>
  <c r="F24"/>
  <c r="F16"/>
  <c r="F9"/>
  <c r="F34"/>
  <c r="F26"/>
  <c r="F11"/>
  <c r="F77"/>
  <c r="F54"/>
  <c r="F81"/>
  <c r="F60"/>
  <c r="F42"/>
  <c r="N178" i="2"/>
  <c r="P178"/>
  <c r="R173" l="1"/>
  <c r="S173" s="1"/>
  <c r="M176"/>
  <c r="R176" s="1"/>
  <c r="S176" s="1"/>
  <c r="M174"/>
  <c r="R174" s="1"/>
  <c r="S174" s="1"/>
  <c r="M175"/>
  <c r="R175" s="1"/>
  <c r="S175" s="1"/>
  <c r="F139" i="11"/>
  <c r="F148"/>
  <c r="F162"/>
  <c r="F136"/>
  <c r="F170"/>
  <c r="F116"/>
  <c r="F154"/>
  <c r="F142"/>
  <c r="F147"/>
  <c r="F153"/>
  <c r="F134"/>
  <c r="F120"/>
  <c r="F128"/>
  <c r="F122"/>
  <c r="F123"/>
  <c r="F132"/>
  <c r="F126"/>
  <c r="F144"/>
  <c r="F169"/>
  <c r="F168"/>
  <c r="F150"/>
  <c r="F163"/>
  <c r="F155"/>
  <c r="F166"/>
  <c r="F138"/>
  <c r="F131"/>
  <c r="F137"/>
  <c r="F118"/>
  <c r="F167"/>
  <c r="F140"/>
  <c r="F156"/>
  <c r="D172"/>
  <c r="F159"/>
  <c r="F124"/>
  <c r="F121"/>
  <c r="F165"/>
  <c r="F152"/>
  <c r="I177" i="2"/>
  <c r="I172"/>
  <c r="I171"/>
  <c r="I170"/>
  <c r="I169"/>
  <c r="I168"/>
  <c r="I167"/>
  <c r="I166"/>
  <c r="I165"/>
  <c r="I164"/>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I4"/>
  <c r="I3"/>
  <c r="I2"/>
  <c r="D178"/>
  <c r="E178"/>
  <c r="F178"/>
  <c r="G178"/>
  <c r="O4" l="1"/>
  <c r="Q4" s="1"/>
  <c r="K4"/>
  <c r="L4" s="1"/>
  <c r="K12"/>
  <c r="L12" s="1"/>
  <c r="O12"/>
  <c r="Q12" s="1"/>
  <c r="K16"/>
  <c r="L16" s="1"/>
  <c r="O16"/>
  <c r="Q16" s="1"/>
  <c r="O20"/>
  <c r="Q20" s="1"/>
  <c r="K20"/>
  <c r="L20" s="1"/>
  <c r="O24"/>
  <c r="Q24" s="1"/>
  <c r="K24"/>
  <c r="L24" s="1"/>
  <c r="K28"/>
  <c r="L28" s="1"/>
  <c r="O28"/>
  <c r="Q28" s="1"/>
  <c r="K32"/>
  <c r="L32" s="1"/>
  <c r="O32"/>
  <c r="Q32" s="1"/>
  <c r="O36"/>
  <c r="Q36" s="1"/>
  <c r="K36"/>
  <c r="L36" s="1"/>
  <c r="O40"/>
  <c r="Q40" s="1"/>
  <c r="K40"/>
  <c r="L40" s="1"/>
  <c r="K44"/>
  <c r="L44" s="1"/>
  <c r="O44"/>
  <c r="Q44" s="1"/>
  <c r="O48"/>
  <c r="Q48" s="1"/>
  <c r="K48"/>
  <c r="L48" s="1"/>
  <c r="K52"/>
  <c r="L52" s="1"/>
  <c r="O52"/>
  <c r="Q52" s="1"/>
  <c r="O56"/>
  <c r="Q56" s="1"/>
  <c r="K56"/>
  <c r="L56" s="1"/>
  <c r="K60"/>
  <c r="L60" s="1"/>
  <c r="O60"/>
  <c r="Q60" s="1"/>
  <c r="O64"/>
  <c r="Q64" s="1"/>
  <c r="K64"/>
  <c r="L64" s="1"/>
  <c r="O68"/>
  <c r="Q68" s="1"/>
  <c r="K68"/>
  <c r="L68" s="1"/>
  <c r="O72"/>
  <c r="Q72" s="1"/>
  <c r="K72"/>
  <c r="L72" s="1"/>
  <c r="K76"/>
  <c r="L76" s="1"/>
  <c r="O76"/>
  <c r="Q76" s="1"/>
  <c r="O80"/>
  <c r="Q80" s="1"/>
  <c r="K80"/>
  <c r="L80" s="1"/>
  <c r="O84"/>
  <c r="Q84" s="1"/>
  <c r="K84"/>
  <c r="L84" s="1"/>
  <c r="K88"/>
  <c r="L88" s="1"/>
  <c r="O88"/>
  <c r="Q88" s="1"/>
  <c r="O92"/>
  <c r="Q92" s="1"/>
  <c r="K92"/>
  <c r="L92" s="1"/>
  <c r="O96"/>
  <c r="Q96" s="1"/>
  <c r="K96"/>
  <c r="L96" s="1"/>
  <c r="K100"/>
  <c r="L100" s="1"/>
  <c r="O100"/>
  <c r="Q100" s="1"/>
  <c r="O104"/>
  <c r="Q104" s="1"/>
  <c r="K104"/>
  <c r="L104" s="1"/>
  <c r="O108"/>
  <c r="Q108" s="1"/>
  <c r="K108"/>
  <c r="L108" s="1"/>
  <c r="K112"/>
  <c r="L112" s="1"/>
  <c r="O112"/>
  <c r="Q112" s="1"/>
  <c r="O116"/>
  <c r="Q116" s="1"/>
  <c r="K116"/>
  <c r="L116" s="1"/>
  <c r="O120"/>
  <c r="Q120" s="1"/>
  <c r="K120"/>
  <c r="L120" s="1"/>
  <c r="K124"/>
  <c r="L124" s="1"/>
  <c r="O124"/>
  <c r="Q124" s="1"/>
  <c r="O128"/>
  <c r="Q128" s="1"/>
  <c r="K128"/>
  <c r="L128" s="1"/>
  <c r="O132"/>
  <c r="Q132" s="1"/>
  <c r="K132"/>
  <c r="L132" s="1"/>
  <c r="K136"/>
  <c r="L136" s="1"/>
  <c r="O136"/>
  <c r="Q136" s="1"/>
  <c r="O140"/>
  <c r="Q140" s="1"/>
  <c r="K140"/>
  <c r="L140" s="1"/>
  <c r="O144"/>
  <c r="Q144" s="1"/>
  <c r="K144"/>
  <c r="L144" s="1"/>
  <c r="K148"/>
  <c r="L148" s="1"/>
  <c r="O148"/>
  <c r="Q148" s="1"/>
  <c r="O152"/>
  <c r="Q152" s="1"/>
  <c r="K152"/>
  <c r="L152" s="1"/>
  <c r="O156"/>
  <c r="Q156" s="1"/>
  <c r="K156"/>
  <c r="L156" s="1"/>
  <c r="O160"/>
  <c r="Q160" s="1"/>
  <c r="K160"/>
  <c r="L160" s="1"/>
  <c r="O164"/>
  <c r="Q164" s="1"/>
  <c r="K164"/>
  <c r="L164" s="1"/>
  <c r="K168"/>
  <c r="L168" s="1"/>
  <c r="O168"/>
  <c r="Q168" s="1"/>
  <c r="O172"/>
  <c r="Q172" s="1"/>
  <c r="K172"/>
  <c r="L172" s="1"/>
  <c r="O19"/>
  <c r="Q19" s="1"/>
  <c r="K19"/>
  <c r="L19" s="1"/>
  <c r="O31"/>
  <c r="Q31" s="1"/>
  <c r="K31"/>
  <c r="L31" s="1"/>
  <c r="O43"/>
  <c r="Q43" s="1"/>
  <c r="K43"/>
  <c r="L43" s="1"/>
  <c r="K51"/>
  <c r="L51" s="1"/>
  <c r="O51"/>
  <c r="Q51" s="1"/>
  <c r="O59"/>
  <c r="Q59" s="1"/>
  <c r="K59"/>
  <c r="L59" s="1"/>
  <c r="O67"/>
  <c r="Q67" s="1"/>
  <c r="K67"/>
  <c r="L67" s="1"/>
  <c r="O71"/>
  <c r="Q71" s="1"/>
  <c r="K71"/>
  <c r="L71" s="1"/>
  <c r="O79"/>
  <c r="Q79" s="1"/>
  <c r="K79"/>
  <c r="L79" s="1"/>
  <c r="O83"/>
  <c r="Q83" s="1"/>
  <c r="K83"/>
  <c r="L83" s="1"/>
  <c r="O87"/>
  <c r="Q87" s="1"/>
  <c r="K87"/>
  <c r="L87" s="1"/>
  <c r="O91"/>
  <c r="Q91" s="1"/>
  <c r="K91"/>
  <c r="L91" s="1"/>
  <c r="O95"/>
  <c r="Q95" s="1"/>
  <c r="K95"/>
  <c r="L95" s="1"/>
  <c r="O99"/>
  <c r="Q99" s="1"/>
  <c r="K99"/>
  <c r="L99" s="1"/>
  <c r="O103"/>
  <c r="Q103" s="1"/>
  <c r="K103"/>
  <c r="L103" s="1"/>
  <c r="O107"/>
  <c r="Q107" s="1"/>
  <c r="K107"/>
  <c r="L107" s="1"/>
  <c r="O111"/>
  <c r="Q111" s="1"/>
  <c r="K111"/>
  <c r="L111" s="1"/>
  <c r="O115"/>
  <c r="Q115" s="1"/>
  <c r="K115"/>
  <c r="L115" s="1"/>
  <c r="O119"/>
  <c r="Q119" s="1"/>
  <c r="K119"/>
  <c r="L119" s="1"/>
  <c r="O123"/>
  <c r="Q123" s="1"/>
  <c r="K123"/>
  <c r="L123" s="1"/>
  <c r="O127"/>
  <c r="Q127" s="1"/>
  <c r="K127"/>
  <c r="L127" s="1"/>
  <c r="O131"/>
  <c r="Q131" s="1"/>
  <c r="K131"/>
  <c r="L131" s="1"/>
  <c r="O135"/>
  <c r="Q135" s="1"/>
  <c r="K135"/>
  <c r="L135" s="1"/>
  <c r="O139"/>
  <c r="Q139" s="1"/>
  <c r="K139"/>
  <c r="L139" s="1"/>
  <c r="O143"/>
  <c r="Q143" s="1"/>
  <c r="K143"/>
  <c r="L143" s="1"/>
  <c r="O147"/>
  <c r="Q147" s="1"/>
  <c r="K147"/>
  <c r="L147" s="1"/>
  <c r="O151"/>
  <c r="Q151" s="1"/>
  <c r="K151"/>
  <c r="L151" s="1"/>
  <c r="O155"/>
  <c r="Q155" s="1"/>
  <c r="K155"/>
  <c r="L155" s="1"/>
  <c r="O159"/>
  <c r="Q159" s="1"/>
  <c r="K159"/>
  <c r="L159" s="1"/>
  <c r="O163"/>
  <c r="Q163" s="1"/>
  <c r="K163"/>
  <c r="L163" s="1"/>
  <c r="O167"/>
  <c r="Q167" s="1"/>
  <c r="K167"/>
  <c r="L167" s="1"/>
  <c r="O171"/>
  <c r="Q171" s="1"/>
  <c r="K171"/>
  <c r="L171" s="1"/>
  <c r="K8"/>
  <c r="L8" s="1"/>
  <c r="O8"/>
  <c r="Q8" s="1"/>
  <c r="O7"/>
  <c r="Q7" s="1"/>
  <c r="K7"/>
  <c r="L7" s="1"/>
  <c r="O11"/>
  <c r="Q11" s="1"/>
  <c r="K11"/>
  <c r="L11" s="1"/>
  <c r="O23"/>
  <c r="Q23" s="1"/>
  <c r="K23"/>
  <c r="L23" s="1"/>
  <c r="K27"/>
  <c r="L27" s="1"/>
  <c r="O27"/>
  <c r="Q27" s="1"/>
  <c r="O35"/>
  <c r="Q35" s="1"/>
  <c r="K35"/>
  <c r="L35" s="1"/>
  <c r="O47"/>
  <c r="Q47" s="1"/>
  <c r="K47"/>
  <c r="L47" s="1"/>
  <c r="O55"/>
  <c r="Q55" s="1"/>
  <c r="K55"/>
  <c r="L55" s="1"/>
  <c r="K63"/>
  <c r="L63" s="1"/>
  <c r="O63"/>
  <c r="Q63" s="1"/>
  <c r="O75"/>
  <c r="Q75" s="1"/>
  <c r="K75"/>
  <c r="L75" s="1"/>
  <c r="I178"/>
  <c r="K2"/>
  <c r="L2" s="1"/>
  <c r="O2"/>
  <c r="Q2" s="1"/>
  <c r="O6"/>
  <c r="Q6" s="1"/>
  <c r="K6"/>
  <c r="L6" s="1"/>
  <c r="O10"/>
  <c r="Q10" s="1"/>
  <c r="K10"/>
  <c r="L10" s="1"/>
  <c r="O14"/>
  <c r="Q14" s="1"/>
  <c r="K14"/>
  <c r="L14" s="1"/>
  <c r="O18"/>
  <c r="Q18" s="1"/>
  <c r="K18"/>
  <c r="L18" s="1"/>
  <c r="O22"/>
  <c r="Q22" s="1"/>
  <c r="K22"/>
  <c r="L22" s="1"/>
  <c r="O26"/>
  <c r="Q26" s="1"/>
  <c r="K26"/>
  <c r="L26" s="1"/>
  <c r="O30"/>
  <c r="Q30" s="1"/>
  <c r="K30"/>
  <c r="L30" s="1"/>
  <c r="O34"/>
  <c r="Q34" s="1"/>
  <c r="K34"/>
  <c r="L34" s="1"/>
  <c r="O38"/>
  <c r="Q38" s="1"/>
  <c r="K38"/>
  <c r="L38" s="1"/>
  <c r="O42"/>
  <c r="Q42" s="1"/>
  <c r="K42"/>
  <c r="L42" s="1"/>
  <c r="O46"/>
  <c r="Q46" s="1"/>
  <c r="K46"/>
  <c r="L46" s="1"/>
  <c r="O50"/>
  <c r="Q50" s="1"/>
  <c r="K50"/>
  <c r="L50" s="1"/>
  <c r="O54"/>
  <c r="Q54" s="1"/>
  <c r="K54"/>
  <c r="L54" s="1"/>
  <c r="O58"/>
  <c r="Q58" s="1"/>
  <c r="K58"/>
  <c r="L58" s="1"/>
  <c r="O62"/>
  <c r="Q62" s="1"/>
  <c r="K62"/>
  <c r="L62" s="1"/>
  <c r="O70"/>
  <c r="Q70" s="1"/>
  <c r="K70"/>
  <c r="L70" s="1"/>
  <c r="O74"/>
  <c r="Q74" s="1"/>
  <c r="K74"/>
  <c r="L74" s="1"/>
  <c r="O78"/>
  <c r="Q78" s="1"/>
  <c r="K78"/>
  <c r="L78" s="1"/>
  <c r="O82"/>
  <c r="Q82" s="1"/>
  <c r="K82"/>
  <c r="L82" s="1"/>
  <c r="O86"/>
  <c r="Q86" s="1"/>
  <c r="K86"/>
  <c r="L86" s="1"/>
  <c r="O90"/>
  <c r="Q90" s="1"/>
  <c r="K90"/>
  <c r="L90" s="1"/>
  <c r="O94"/>
  <c r="Q94" s="1"/>
  <c r="K94"/>
  <c r="L94" s="1"/>
  <c r="O98"/>
  <c r="Q98" s="1"/>
  <c r="K98"/>
  <c r="L98" s="1"/>
  <c r="O102"/>
  <c r="Q102" s="1"/>
  <c r="K102"/>
  <c r="L102" s="1"/>
  <c r="O106"/>
  <c r="Q106" s="1"/>
  <c r="K106"/>
  <c r="L106" s="1"/>
  <c r="O110"/>
  <c r="Q110" s="1"/>
  <c r="K110"/>
  <c r="L110" s="1"/>
  <c r="O114"/>
  <c r="Q114" s="1"/>
  <c r="K114"/>
  <c r="L114" s="1"/>
  <c r="O118"/>
  <c r="Q118" s="1"/>
  <c r="K118"/>
  <c r="L118" s="1"/>
  <c r="O122"/>
  <c r="Q122" s="1"/>
  <c r="K122"/>
  <c r="L122" s="1"/>
  <c r="O126"/>
  <c r="Q126" s="1"/>
  <c r="K126"/>
  <c r="L126" s="1"/>
  <c r="O130"/>
  <c r="Q130" s="1"/>
  <c r="K130"/>
  <c r="L130" s="1"/>
  <c r="O134"/>
  <c r="Q134" s="1"/>
  <c r="K134"/>
  <c r="L134" s="1"/>
  <c r="O138"/>
  <c r="Q138" s="1"/>
  <c r="K138"/>
  <c r="L138" s="1"/>
  <c r="O142"/>
  <c r="Q142" s="1"/>
  <c r="K142"/>
  <c r="L142" s="1"/>
  <c r="O146"/>
  <c r="Q146" s="1"/>
  <c r="K146"/>
  <c r="L146" s="1"/>
  <c r="O150"/>
  <c r="Q150" s="1"/>
  <c r="K150"/>
  <c r="L150" s="1"/>
  <c r="O154"/>
  <c r="Q154" s="1"/>
  <c r="K154"/>
  <c r="L154" s="1"/>
  <c r="O158"/>
  <c r="Q158" s="1"/>
  <c r="K158"/>
  <c r="L158" s="1"/>
  <c r="O162"/>
  <c r="Q162" s="1"/>
  <c r="K162"/>
  <c r="L162" s="1"/>
  <c r="O166"/>
  <c r="Q166" s="1"/>
  <c r="K166"/>
  <c r="L166" s="1"/>
  <c r="O170"/>
  <c r="Q170" s="1"/>
  <c r="K170"/>
  <c r="L170" s="1"/>
  <c r="K3"/>
  <c r="L3" s="1"/>
  <c r="O3"/>
  <c r="Q3" s="1"/>
  <c r="K15"/>
  <c r="L15" s="1"/>
  <c r="O15"/>
  <c r="Q15" s="1"/>
  <c r="K39"/>
  <c r="L39" s="1"/>
  <c r="O39"/>
  <c r="Q39" s="1"/>
  <c r="O5"/>
  <c r="Q5" s="1"/>
  <c r="K5"/>
  <c r="L5" s="1"/>
  <c r="O9"/>
  <c r="Q9" s="1"/>
  <c r="K9"/>
  <c r="L9" s="1"/>
  <c r="O13"/>
  <c r="Q13" s="1"/>
  <c r="K13"/>
  <c r="L13" s="1"/>
  <c r="O17"/>
  <c r="Q17" s="1"/>
  <c r="K17"/>
  <c r="L17" s="1"/>
  <c r="O21"/>
  <c r="Q21" s="1"/>
  <c r="K21"/>
  <c r="L21" s="1"/>
  <c r="O25"/>
  <c r="Q25" s="1"/>
  <c r="K25"/>
  <c r="L25" s="1"/>
  <c r="O29"/>
  <c r="Q29" s="1"/>
  <c r="K29"/>
  <c r="L29" s="1"/>
  <c r="O33"/>
  <c r="Q33" s="1"/>
  <c r="K33"/>
  <c r="L33" s="1"/>
  <c r="O37"/>
  <c r="Q37" s="1"/>
  <c r="K37"/>
  <c r="L37" s="1"/>
  <c r="O41"/>
  <c r="Q41" s="1"/>
  <c r="K41"/>
  <c r="L41" s="1"/>
  <c r="O45"/>
  <c r="Q45" s="1"/>
  <c r="K45"/>
  <c r="L45" s="1"/>
  <c r="O49"/>
  <c r="Q49" s="1"/>
  <c r="K49"/>
  <c r="L49" s="1"/>
  <c r="O53"/>
  <c r="Q53" s="1"/>
  <c r="K53"/>
  <c r="L53" s="1"/>
  <c r="O57"/>
  <c r="Q57" s="1"/>
  <c r="K57"/>
  <c r="L57" s="1"/>
  <c r="O61"/>
  <c r="Q61" s="1"/>
  <c r="K61"/>
  <c r="L61" s="1"/>
  <c r="O65"/>
  <c r="Q65" s="1"/>
  <c r="K65"/>
  <c r="L65" s="1"/>
  <c r="K69"/>
  <c r="L69" s="1"/>
  <c r="O69"/>
  <c r="Q69" s="1"/>
  <c r="O73"/>
  <c r="Q73" s="1"/>
  <c r="K73"/>
  <c r="L73" s="1"/>
  <c r="K77"/>
  <c r="L77" s="1"/>
  <c r="O77"/>
  <c r="Q77" s="1"/>
  <c r="O81"/>
  <c r="Q81" s="1"/>
  <c r="K81"/>
  <c r="L81" s="1"/>
  <c r="K85"/>
  <c r="L85" s="1"/>
  <c r="O85"/>
  <c r="Q85" s="1"/>
  <c r="O89"/>
  <c r="Q89" s="1"/>
  <c r="K89"/>
  <c r="L89" s="1"/>
  <c r="K93"/>
  <c r="L93" s="1"/>
  <c r="O93"/>
  <c r="Q93" s="1"/>
  <c r="O97"/>
  <c r="Q97" s="1"/>
  <c r="K97"/>
  <c r="L97" s="1"/>
  <c r="O101"/>
  <c r="Q101" s="1"/>
  <c r="K101"/>
  <c r="L101" s="1"/>
  <c r="K105"/>
  <c r="L105" s="1"/>
  <c r="O105"/>
  <c r="Q105" s="1"/>
  <c r="O109"/>
  <c r="Q109" s="1"/>
  <c r="K109"/>
  <c r="L109" s="1"/>
  <c r="K113"/>
  <c r="L113" s="1"/>
  <c r="O113"/>
  <c r="Q113" s="1"/>
  <c r="K117"/>
  <c r="L117" s="1"/>
  <c r="O121"/>
  <c r="Q121" s="1"/>
  <c r="K121"/>
  <c r="L121" s="1"/>
  <c r="K125"/>
  <c r="L125" s="1"/>
  <c r="O125"/>
  <c r="Q125" s="1"/>
  <c r="K129"/>
  <c r="L129" s="1"/>
  <c r="O129"/>
  <c r="Q129" s="1"/>
  <c r="O133"/>
  <c r="Q133" s="1"/>
  <c r="K133"/>
  <c r="L133" s="1"/>
  <c r="O137"/>
  <c r="Q137" s="1"/>
  <c r="K137"/>
  <c r="L137" s="1"/>
  <c r="K141"/>
  <c r="L141" s="1"/>
  <c r="O141"/>
  <c r="Q141" s="1"/>
  <c r="O145"/>
  <c r="Q145" s="1"/>
  <c r="K145"/>
  <c r="L145" s="1"/>
  <c r="O149"/>
  <c r="Q149" s="1"/>
  <c r="K149"/>
  <c r="L149" s="1"/>
  <c r="K153"/>
  <c r="L153" s="1"/>
  <c r="O153"/>
  <c r="Q153" s="1"/>
  <c r="O157"/>
  <c r="Q157" s="1"/>
  <c r="K157"/>
  <c r="L157" s="1"/>
  <c r="K161"/>
  <c r="L161" s="1"/>
  <c r="O161"/>
  <c r="Q161" s="1"/>
  <c r="O165"/>
  <c r="Q165" s="1"/>
  <c r="K165"/>
  <c r="L165" s="1"/>
  <c r="O169"/>
  <c r="Q169" s="1"/>
  <c r="K169"/>
  <c r="L169" s="1"/>
  <c r="K177"/>
  <c r="L177" s="1"/>
  <c r="O177"/>
  <c r="Q177" s="1"/>
  <c r="E172" i="11"/>
  <c r="F6"/>
  <c r="F172" s="1"/>
  <c r="O66" i="2"/>
  <c r="K66"/>
  <c r="M66" s="1"/>
  <c r="M43" l="1"/>
  <c r="M160"/>
  <c r="R160" s="1"/>
  <c r="S160" s="1"/>
  <c r="M9"/>
  <c r="R9" s="1"/>
  <c r="S9" s="1"/>
  <c r="M51"/>
  <c r="R51" s="1"/>
  <c r="S51" s="1"/>
  <c r="M16"/>
  <c r="R16" s="1"/>
  <c r="S16" s="1"/>
  <c r="M39"/>
  <c r="R39" s="1"/>
  <c r="S39" s="1"/>
  <c r="M127"/>
  <c r="R127" s="1"/>
  <c r="S127" s="1"/>
  <c r="M30"/>
  <c r="R30" s="1"/>
  <c r="S30" s="1"/>
  <c r="M159"/>
  <c r="R159" s="1"/>
  <c r="S159" s="1"/>
  <c r="M99"/>
  <c r="R99" s="1"/>
  <c r="S99" s="1"/>
  <c r="M52"/>
  <c r="R52" s="1"/>
  <c r="S52" s="1"/>
  <c r="M129"/>
  <c r="R129" s="1"/>
  <c r="S129" s="1"/>
  <c r="M113"/>
  <c r="R113" s="1"/>
  <c r="S113" s="1"/>
  <c r="M53"/>
  <c r="R53" s="1"/>
  <c r="S53" s="1"/>
  <c r="M122"/>
  <c r="R122" s="1"/>
  <c r="S122" s="1"/>
  <c r="M56"/>
  <c r="R56" s="1"/>
  <c r="S56" s="1"/>
  <c r="M20"/>
  <c r="R20" s="1"/>
  <c r="S20" s="1"/>
  <c r="M4"/>
  <c r="R4" s="1"/>
  <c r="S4" s="1"/>
  <c r="M79"/>
  <c r="R79" s="1"/>
  <c r="S79" s="1"/>
  <c r="M149"/>
  <c r="R149" s="1"/>
  <c r="S149" s="1"/>
  <c r="M73"/>
  <c r="R73" s="1"/>
  <c r="S73" s="1"/>
  <c r="M126"/>
  <c r="R126" s="1"/>
  <c r="S126" s="1"/>
  <c r="M104"/>
  <c r="R104" s="1"/>
  <c r="S104" s="1"/>
  <c r="M96"/>
  <c r="R96" s="1"/>
  <c r="S96" s="1"/>
  <c r="M21"/>
  <c r="R21" s="1"/>
  <c r="S21" s="1"/>
  <c r="M154"/>
  <c r="R154" s="1"/>
  <c r="S154" s="1"/>
  <c r="M141"/>
  <c r="R141" s="1"/>
  <c r="S141" s="1"/>
  <c r="M75"/>
  <c r="R75" s="1"/>
  <c r="S75" s="1"/>
  <c r="M143"/>
  <c r="R143" s="1"/>
  <c r="S143" s="1"/>
  <c r="M95"/>
  <c r="R95" s="1"/>
  <c r="S95" s="1"/>
  <c r="M59"/>
  <c r="R59" s="1"/>
  <c r="S59" s="1"/>
  <c r="M41"/>
  <c r="R41" s="1"/>
  <c r="S41" s="1"/>
  <c r="M158"/>
  <c r="R158" s="1"/>
  <c r="S158" s="1"/>
  <c r="M94"/>
  <c r="R94" s="1"/>
  <c r="S94" s="1"/>
  <c r="M50"/>
  <c r="R50" s="1"/>
  <c r="S50" s="1"/>
  <c r="M2"/>
  <c r="R2" s="1"/>
  <c r="S2" s="1"/>
  <c r="M111"/>
  <c r="M90"/>
  <c r="R90" s="1"/>
  <c r="S90" s="1"/>
  <c r="M177"/>
  <c r="R177" s="1"/>
  <c r="S177" s="1"/>
  <c r="M161"/>
  <c r="R161" s="1"/>
  <c r="S161" s="1"/>
  <c r="M125"/>
  <c r="R125" s="1"/>
  <c r="S125" s="1"/>
  <c r="M117"/>
  <c r="R117" s="1"/>
  <c r="S117" s="1"/>
  <c r="M85"/>
  <c r="R85" s="1"/>
  <c r="S85" s="1"/>
  <c r="M62"/>
  <c r="R62" s="1"/>
  <c r="S62" s="1"/>
  <c r="M34"/>
  <c r="R34" s="1"/>
  <c r="S34" s="1"/>
  <c r="M163"/>
  <c r="R163" s="1"/>
  <c r="S163" s="1"/>
  <c r="M131"/>
  <c r="R131" s="1"/>
  <c r="S131" s="1"/>
  <c r="M68"/>
  <c r="R68" s="1"/>
  <c r="S68" s="1"/>
  <c r="M32"/>
  <c r="R32" s="1"/>
  <c r="S32" s="1"/>
  <c r="M145"/>
  <c r="R145" s="1"/>
  <c r="S145" s="1"/>
  <c r="M133"/>
  <c r="R133" s="1"/>
  <c r="S133" s="1"/>
  <c r="M101"/>
  <c r="R101" s="1"/>
  <c r="S101" s="1"/>
  <c r="M69"/>
  <c r="R69" s="1"/>
  <c r="S69" s="1"/>
  <c r="M37"/>
  <c r="R37" s="1"/>
  <c r="S37" s="1"/>
  <c r="M5"/>
  <c r="R5" s="1"/>
  <c r="S5" s="1"/>
  <c r="M15"/>
  <c r="R15" s="1"/>
  <c r="S15" s="1"/>
  <c r="M142"/>
  <c r="R142" s="1"/>
  <c r="S142" s="1"/>
  <c r="M110"/>
  <c r="R110" s="1"/>
  <c r="S110" s="1"/>
  <c r="M78"/>
  <c r="R78" s="1"/>
  <c r="S78" s="1"/>
  <c r="M18"/>
  <c r="R18" s="1"/>
  <c r="S18" s="1"/>
  <c r="M63"/>
  <c r="R63" s="1"/>
  <c r="S63" s="1"/>
  <c r="M55"/>
  <c r="R55" s="1"/>
  <c r="S55" s="1"/>
  <c r="M35"/>
  <c r="R35" s="1"/>
  <c r="S35" s="1"/>
  <c r="M147"/>
  <c r="R147" s="1"/>
  <c r="S147" s="1"/>
  <c r="M115"/>
  <c r="R115" s="1"/>
  <c r="S115" s="1"/>
  <c r="M83"/>
  <c r="R83" s="1"/>
  <c r="S83" s="1"/>
  <c r="M31"/>
  <c r="R31" s="1"/>
  <c r="S31" s="1"/>
  <c r="M172"/>
  <c r="R172" s="1"/>
  <c r="S172" s="1"/>
  <c r="M144"/>
  <c r="R144" s="1"/>
  <c r="S144" s="1"/>
  <c r="M76"/>
  <c r="R76" s="1"/>
  <c r="S76" s="1"/>
  <c r="M40"/>
  <c r="R40" s="1"/>
  <c r="S40" s="1"/>
  <c r="M165"/>
  <c r="R165" s="1"/>
  <c r="S165" s="1"/>
  <c r="M89"/>
  <c r="R89" s="1"/>
  <c r="S89" s="1"/>
  <c r="M57"/>
  <c r="R57" s="1"/>
  <c r="S57" s="1"/>
  <c r="M25"/>
  <c r="R25" s="1"/>
  <c r="S25" s="1"/>
  <c r="M170"/>
  <c r="R170" s="1"/>
  <c r="S170" s="1"/>
  <c r="M138"/>
  <c r="R138" s="1"/>
  <c r="S138" s="1"/>
  <c r="M106"/>
  <c r="R106" s="1"/>
  <c r="S106" s="1"/>
  <c r="M74"/>
  <c r="R74" s="1"/>
  <c r="S74" s="1"/>
  <c r="M27"/>
  <c r="R27" s="1"/>
  <c r="S27" s="1"/>
  <c r="M124"/>
  <c r="R124" s="1"/>
  <c r="S124" s="1"/>
  <c r="M120"/>
  <c r="R120" s="1"/>
  <c r="S120" s="1"/>
  <c r="M112"/>
  <c r="R112" s="1"/>
  <c r="S112" s="1"/>
  <c r="M36"/>
  <c r="R36" s="1"/>
  <c r="S36" s="1"/>
  <c r="M24"/>
  <c r="R24" s="1"/>
  <c r="S24" s="1"/>
  <c r="M105"/>
  <c r="R105" s="1"/>
  <c r="S105" s="1"/>
  <c r="M46"/>
  <c r="R46" s="1"/>
  <c r="S46" s="1"/>
  <c r="M14"/>
  <c r="R14" s="1"/>
  <c r="S14" s="1"/>
  <c r="R43"/>
  <c r="S43" s="1"/>
  <c r="M156"/>
  <c r="R156" s="1"/>
  <c r="S156" s="1"/>
  <c r="M140"/>
  <c r="R140" s="1"/>
  <c r="S140" s="1"/>
  <c r="M108"/>
  <c r="R108" s="1"/>
  <c r="S108" s="1"/>
  <c r="M92"/>
  <c r="R92" s="1"/>
  <c r="S92" s="1"/>
  <c r="M97"/>
  <c r="R97" s="1"/>
  <c r="S97" s="1"/>
  <c r="M81"/>
  <c r="R81" s="1"/>
  <c r="S81" s="1"/>
  <c r="M65"/>
  <c r="R65" s="1"/>
  <c r="S65" s="1"/>
  <c r="M49"/>
  <c r="R49" s="1"/>
  <c r="S49" s="1"/>
  <c r="M33"/>
  <c r="R33" s="1"/>
  <c r="S33" s="1"/>
  <c r="M17"/>
  <c r="R17" s="1"/>
  <c r="S17" s="1"/>
  <c r="M3"/>
  <c r="R3" s="1"/>
  <c r="S3" s="1"/>
  <c r="M166"/>
  <c r="R166" s="1"/>
  <c r="S166" s="1"/>
  <c r="M150"/>
  <c r="R150" s="1"/>
  <c r="S150" s="1"/>
  <c r="M134"/>
  <c r="R134" s="1"/>
  <c r="S134" s="1"/>
  <c r="M118"/>
  <c r="R118" s="1"/>
  <c r="S118" s="1"/>
  <c r="M102"/>
  <c r="R102" s="1"/>
  <c r="S102" s="1"/>
  <c r="M86"/>
  <c r="R86" s="1"/>
  <c r="S86" s="1"/>
  <c r="M70"/>
  <c r="R70" s="1"/>
  <c r="S70" s="1"/>
  <c r="M58"/>
  <c r="R58" s="1"/>
  <c r="S58" s="1"/>
  <c r="M42"/>
  <c r="R42" s="1"/>
  <c r="S42" s="1"/>
  <c r="M26"/>
  <c r="R26" s="1"/>
  <c r="S26" s="1"/>
  <c r="M10"/>
  <c r="R10" s="1"/>
  <c r="S10" s="1"/>
  <c r="M23"/>
  <c r="R23" s="1"/>
  <c r="S23" s="1"/>
  <c r="M171"/>
  <c r="R171" s="1"/>
  <c r="S171" s="1"/>
  <c r="M155"/>
  <c r="R155" s="1"/>
  <c r="S155" s="1"/>
  <c r="M139"/>
  <c r="R139" s="1"/>
  <c r="S139" s="1"/>
  <c r="M123"/>
  <c r="R123" s="1"/>
  <c r="S123" s="1"/>
  <c r="M107"/>
  <c r="R107" s="1"/>
  <c r="S107" s="1"/>
  <c r="M91"/>
  <c r="R91" s="1"/>
  <c r="S91" s="1"/>
  <c r="M71"/>
  <c r="R71" s="1"/>
  <c r="S71" s="1"/>
  <c r="M168"/>
  <c r="R168" s="1"/>
  <c r="S168" s="1"/>
  <c r="M152"/>
  <c r="R152" s="1"/>
  <c r="S152" s="1"/>
  <c r="M136"/>
  <c r="R136" s="1"/>
  <c r="S136" s="1"/>
  <c r="M88"/>
  <c r="R88" s="1"/>
  <c r="S88" s="1"/>
  <c r="M72"/>
  <c r="R72" s="1"/>
  <c r="S72" s="1"/>
  <c r="M64"/>
  <c r="R64" s="1"/>
  <c r="S64" s="1"/>
  <c r="M48"/>
  <c r="R48" s="1"/>
  <c r="S48" s="1"/>
  <c r="M157"/>
  <c r="R157" s="1"/>
  <c r="S157" s="1"/>
  <c r="M169"/>
  <c r="R169" s="1"/>
  <c r="S169" s="1"/>
  <c r="M153"/>
  <c r="R153" s="1"/>
  <c r="S153" s="1"/>
  <c r="M137"/>
  <c r="R137" s="1"/>
  <c r="S137" s="1"/>
  <c r="M121"/>
  <c r="R121" s="1"/>
  <c r="S121" s="1"/>
  <c r="M109"/>
  <c r="R109" s="1"/>
  <c r="S109" s="1"/>
  <c r="M93"/>
  <c r="R93" s="1"/>
  <c r="S93" s="1"/>
  <c r="M77"/>
  <c r="R77" s="1"/>
  <c r="S77" s="1"/>
  <c r="M61"/>
  <c r="R61" s="1"/>
  <c r="S61" s="1"/>
  <c r="M45"/>
  <c r="R45" s="1"/>
  <c r="S45" s="1"/>
  <c r="M29"/>
  <c r="R29" s="1"/>
  <c r="S29" s="1"/>
  <c r="M13"/>
  <c r="R13" s="1"/>
  <c r="S13" s="1"/>
  <c r="M162"/>
  <c r="R162" s="1"/>
  <c r="S162" s="1"/>
  <c r="M146"/>
  <c r="R146" s="1"/>
  <c r="S146" s="1"/>
  <c r="M130"/>
  <c r="R130" s="1"/>
  <c r="S130" s="1"/>
  <c r="M114"/>
  <c r="R114" s="1"/>
  <c r="S114" s="1"/>
  <c r="M98"/>
  <c r="R98" s="1"/>
  <c r="S98" s="1"/>
  <c r="M82"/>
  <c r="R82" s="1"/>
  <c r="S82" s="1"/>
  <c r="M54"/>
  <c r="R54" s="1"/>
  <c r="S54" s="1"/>
  <c r="M38"/>
  <c r="R38" s="1"/>
  <c r="S38" s="1"/>
  <c r="M22"/>
  <c r="R22" s="1"/>
  <c r="S22" s="1"/>
  <c r="M6"/>
  <c r="R6" s="1"/>
  <c r="S6" s="1"/>
  <c r="M47"/>
  <c r="R47" s="1"/>
  <c r="S47" s="1"/>
  <c r="M11"/>
  <c r="R11" s="1"/>
  <c r="S11" s="1"/>
  <c r="M7"/>
  <c r="R7" s="1"/>
  <c r="S7" s="1"/>
  <c r="M8"/>
  <c r="R8" s="1"/>
  <c r="S8" s="1"/>
  <c r="M167"/>
  <c r="R167" s="1"/>
  <c r="S167" s="1"/>
  <c r="M151"/>
  <c r="R151" s="1"/>
  <c r="S151" s="1"/>
  <c r="M135"/>
  <c r="R135" s="1"/>
  <c r="S135" s="1"/>
  <c r="M119"/>
  <c r="R119" s="1"/>
  <c r="S119" s="1"/>
  <c r="R111"/>
  <c r="S111" s="1"/>
  <c r="M103"/>
  <c r="R103" s="1"/>
  <c r="S103" s="1"/>
  <c r="M87"/>
  <c r="R87" s="1"/>
  <c r="S87" s="1"/>
  <c r="M67"/>
  <c r="R67" s="1"/>
  <c r="S67" s="1"/>
  <c r="M19"/>
  <c r="R19" s="1"/>
  <c r="S19" s="1"/>
  <c r="M164"/>
  <c r="R164" s="1"/>
  <c r="S164" s="1"/>
  <c r="M148"/>
  <c r="R148" s="1"/>
  <c r="S148" s="1"/>
  <c r="M132"/>
  <c r="R132" s="1"/>
  <c r="S132" s="1"/>
  <c r="M128"/>
  <c r="R128" s="1"/>
  <c r="S128" s="1"/>
  <c r="M116"/>
  <c r="R116" s="1"/>
  <c r="S116" s="1"/>
  <c r="M100"/>
  <c r="R100" s="1"/>
  <c r="S100" s="1"/>
  <c r="M84"/>
  <c r="R84" s="1"/>
  <c r="S84" s="1"/>
  <c r="M80"/>
  <c r="R80" s="1"/>
  <c r="S80" s="1"/>
  <c r="M60"/>
  <c r="R60" s="1"/>
  <c r="S60" s="1"/>
  <c r="M44"/>
  <c r="R44" s="1"/>
  <c r="S44" s="1"/>
  <c r="M28"/>
  <c r="R28" s="1"/>
  <c r="S28" s="1"/>
  <c r="M12"/>
  <c r="R12" s="1"/>
  <c r="S12" s="1"/>
  <c r="Q66"/>
  <c r="O178"/>
  <c r="K178"/>
  <c r="L66"/>
  <c r="L178" s="1"/>
  <c r="M178" l="1"/>
  <c r="R66"/>
  <c r="Q178"/>
  <c r="S66" l="1"/>
  <c r="S178" s="1"/>
  <c r="R178"/>
</calcChain>
</file>

<file path=xl/comments1.xml><?xml version="1.0" encoding="utf-8"?>
<comments xmlns="http://schemas.openxmlformats.org/spreadsheetml/2006/main">
  <authors>
    <author>ashok.bisht</author>
  </authors>
  <commentList>
    <comment ref="P1" authorId="0">
      <text>
        <r>
          <rPr>
            <b/>
            <sz val="9"/>
            <color indexed="81"/>
            <rFont val="Tahoma"/>
            <family val="2"/>
          </rPr>
          <t>ashok.bisht:</t>
        </r>
        <r>
          <rPr>
            <sz val="9"/>
            <color indexed="81"/>
            <rFont val="Tahoma"/>
            <family val="2"/>
          </rPr>
          <t xml:space="preserve">
The information is available in Reg.wise Tab
</t>
        </r>
      </text>
    </comment>
  </commentList>
</comments>
</file>

<file path=xl/sharedStrings.xml><?xml version="1.0" encoding="utf-8"?>
<sst xmlns="http://schemas.openxmlformats.org/spreadsheetml/2006/main" count="3565" uniqueCount="1897">
  <si>
    <t>S.No</t>
  </si>
  <si>
    <t>Registrar ID</t>
  </si>
  <si>
    <t>Reg_Name</t>
  </si>
  <si>
    <t>EA Code</t>
  </si>
  <si>
    <t>Ea_Name</t>
  </si>
  <si>
    <t>No. of Aadhaar generated count for Phase III</t>
  </si>
  <si>
    <t>No. of Aadhaar generated count for Phase IV</t>
  </si>
  <si>
    <t>CEL Phase III</t>
  </si>
  <si>
    <t>CEL Phase IV</t>
  </si>
  <si>
    <t>CEL Phase V</t>
  </si>
  <si>
    <t>No. of Biometrric Aadhaar generated count</t>
  </si>
  <si>
    <t>No. of Demographic Aadhaar generated</t>
  </si>
  <si>
    <t>Mandatory BIO Update &gt;=5</t>
  </si>
  <si>
    <t>Mandatory BIO Update &gt; 15</t>
  </si>
  <si>
    <t>000</t>
  </si>
  <si>
    <t>UIDAI-Registrar</t>
  </si>
  <si>
    <t>0002</t>
  </si>
  <si>
    <t>RO Bangalore</t>
  </si>
  <si>
    <t>0003</t>
  </si>
  <si>
    <t>RO Chandigarh</t>
  </si>
  <si>
    <t>0004</t>
  </si>
  <si>
    <t>RO Delhi</t>
  </si>
  <si>
    <t>0005</t>
  </si>
  <si>
    <t>RO Hyderabad</t>
  </si>
  <si>
    <t>0006</t>
  </si>
  <si>
    <t>RO Lucknow</t>
  </si>
  <si>
    <t>0007</t>
  </si>
  <si>
    <t>RO Guwahati</t>
  </si>
  <si>
    <t>0008</t>
  </si>
  <si>
    <t>RO Ranchi</t>
  </si>
  <si>
    <t>0009</t>
  </si>
  <si>
    <t>Tech Centre</t>
  </si>
  <si>
    <t>0010</t>
  </si>
  <si>
    <t>RO Mumbai</t>
  </si>
  <si>
    <t>0011</t>
  </si>
  <si>
    <t>UIDAI Camp Office Patna</t>
  </si>
  <si>
    <t>001</t>
  </si>
  <si>
    <t>UID ASK</t>
  </si>
  <si>
    <t>0012</t>
  </si>
  <si>
    <t>UID02</t>
  </si>
  <si>
    <t>0013</t>
  </si>
  <si>
    <t>UID01</t>
  </si>
  <si>
    <t>101</t>
  </si>
  <si>
    <t>Jammu and Kashmir Bank</t>
  </si>
  <si>
    <t>0101</t>
  </si>
  <si>
    <t>J &amp; K Bank</t>
  </si>
  <si>
    <t>102</t>
  </si>
  <si>
    <t>Govt of Himachal Pradesh</t>
  </si>
  <si>
    <t>0102</t>
  </si>
  <si>
    <t>Department of IT, Govt. of HP</t>
  </si>
  <si>
    <t>103</t>
  </si>
  <si>
    <t>FCS Govt of Punjab</t>
  </si>
  <si>
    <t>2309</t>
  </si>
  <si>
    <t>Punjab State e- Governance Society</t>
  </si>
  <si>
    <t>105</t>
  </si>
  <si>
    <t>Govt. of Uttarkhand</t>
  </si>
  <si>
    <t>0105</t>
  </si>
  <si>
    <t>Department of Information Technology</t>
  </si>
  <si>
    <t>106</t>
  </si>
  <si>
    <t>FCR Govt of Haryana</t>
  </si>
  <si>
    <t>2092</t>
  </si>
  <si>
    <t>District IT Society Ambala</t>
  </si>
  <si>
    <t>2093</t>
  </si>
  <si>
    <t>District IT Society Bhiwani</t>
  </si>
  <si>
    <t>2094</t>
  </si>
  <si>
    <t>District IT Society Faridabad</t>
  </si>
  <si>
    <t>2095</t>
  </si>
  <si>
    <t>District IT Society Fatehabad</t>
  </si>
  <si>
    <t>2096</t>
  </si>
  <si>
    <t>District IT Society Gurgaon</t>
  </si>
  <si>
    <t>2097</t>
  </si>
  <si>
    <t>District IT Society Hisar</t>
  </si>
  <si>
    <t>2098</t>
  </si>
  <si>
    <t>District IT Society Jhajjar</t>
  </si>
  <si>
    <t>2099</t>
  </si>
  <si>
    <t>District IT Society Jind</t>
  </si>
  <si>
    <t>2100</t>
  </si>
  <si>
    <t>District IT Society Kaithal</t>
  </si>
  <si>
    <t>2101</t>
  </si>
  <si>
    <t>District IT Society Karnal</t>
  </si>
  <si>
    <t>2102</t>
  </si>
  <si>
    <t>District IT Society Kurukshetra</t>
  </si>
  <si>
    <t>2103</t>
  </si>
  <si>
    <t>District IT Society Mahendragarh</t>
  </si>
  <si>
    <t>2104</t>
  </si>
  <si>
    <t>District IT Society Mewat</t>
  </si>
  <si>
    <t>2105</t>
  </si>
  <si>
    <t>District IT Society Palwal</t>
  </si>
  <si>
    <t>2106</t>
  </si>
  <si>
    <t>District IT Society Panchkula</t>
  </si>
  <si>
    <t>2107</t>
  </si>
  <si>
    <t>District IT Society Panipat</t>
  </si>
  <si>
    <t>2108</t>
  </si>
  <si>
    <t>District IT Society Rewari</t>
  </si>
  <si>
    <t>2109</t>
  </si>
  <si>
    <t>District IT Society Rohtak</t>
  </si>
  <si>
    <t>2110</t>
  </si>
  <si>
    <t>District IT Society Sirsa</t>
  </si>
  <si>
    <t>2111</t>
  </si>
  <si>
    <t>District IT Society Sonipat</t>
  </si>
  <si>
    <t>2112</t>
  </si>
  <si>
    <t>District IT Society Yamuna Nagar</t>
  </si>
  <si>
    <t>108</t>
  </si>
  <si>
    <t>Dept of ITC Govt of Rajasthan</t>
  </si>
  <si>
    <t>0516</t>
  </si>
  <si>
    <t>RajComp Info  Services Limited RISL</t>
  </si>
  <si>
    <t>2091</t>
  </si>
  <si>
    <t>Rajcomp Info Services Ltd</t>
  </si>
  <si>
    <t>2898</t>
  </si>
  <si>
    <t>RISL</t>
  </si>
  <si>
    <t>111</t>
  </si>
  <si>
    <t>Govt of Sikkim - Dept of Econo</t>
  </si>
  <si>
    <t>0111</t>
  </si>
  <si>
    <t>Department of Economics Statistics  Monitoring and Evaluation DESME</t>
  </si>
  <si>
    <t>116</t>
  </si>
  <si>
    <t>RDD Govt of Tripura</t>
  </si>
  <si>
    <t>2179</t>
  </si>
  <si>
    <t>District Magistrate &amp; Collector, West Tripura District</t>
  </si>
  <si>
    <t>2180</t>
  </si>
  <si>
    <t>District Magistrate &amp; Collector,Sepahijala District</t>
  </si>
  <si>
    <t>2181</t>
  </si>
  <si>
    <t>District Magistrate &amp; Collector, Khowai District</t>
  </si>
  <si>
    <t>2182</t>
  </si>
  <si>
    <t>District Magistrate &amp; Collector, Gomati District</t>
  </si>
  <si>
    <t>2183</t>
  </si>
  <si>
    <t>District Magistrate &amp; Collector, South Tripura</t>
  </si>
  <si>
    <t>2184</t>
  </si>
  <si>
    <t>District Magistrate &amp; Collector, Unakoti  District</t>
  </si>
  <si>
    <t>2185</t>
  </si>
  <si>
    <t>District Magistrate &amp; Collector, NorthTripura District</t>
  </si>
  <si>
    <t>2186</t>
  </si>
  <si>
    <t>District Magistrate &amp;  Collector, Dhalai District</t>
  </si>
  <si>
    <t>118</t>
  </si>
  <si>
    <t>General Admn. Department, Govt of Assam</t>
  </si>
  <si>
    <t>2773</t>
  </si>
  <si>
    <t>Deputy commissioner Tinsukia</t>
  </si>
  <si>
    <t>2774</t>
  </si>
  <si>
    <t>Deputy commissioner Dibrugarh</t>
  </si>
  <si>
    <t>2775</t>
  </si>
  <si>
    <t>Deputy commissioner Sivasagar</t>
  </si>
  <si>
    <t>2776</t>
  </si>
  <si>
    <t>Deputy Commissioner Charaideo</t>
  </si>
  <si>
    <t>2777</t>
  </si>
  <si>
    <t>Office of the Deputy Commissioner, Golaghat</t>
  </si>
  <si>
    <t>2778</t>
  </si>
  <si>
    <t>Deputy commissioner Jorhat</t>
  </si>
  <si>
    <t>2779</t>
  </si>
  <si>
    <t>Deputy Commissioner Majuli</t>
  </si>
  <si>
    <t>2780</t>
  </si>
  <si>
    <t>Deputy Commissioner ,Nagaon</t>
  </si>
  <si>
    <t>2781</t>
  </si>
  <si>
    <t>Office of the Deputy Commissioner , Hojai</t>
  </si>
  <si>
    <t>2782</t>
  </si>
  <si>
    <t>Deputy Commissioner Morigaon</t>
  </si>
  <si>
    <t>2783</t>
  </si>
  <si>
    <t>Deputy Commissioner Kamrup,Metro</t>
  </si>
  <si>
    <t>2784</t>
  </si>
  <si>
    <t>Office of the Deputy Commissioner , Kamrup</t>
  </si>
  <si>
    <t>2785</t>
  </si>
  <si>
    <t>Deputy Commissioner Nalbari</t>
  </si>
  <si>
    <t>2786</t>
  </si>
  <si>
    <t>Office of the Deputy Commissioner, Barpeta</t>
  </si>
  <si>
    <t>2787</t>
  </si>
  <si>
    <t>Deputy Commissioner Chirang</t>
  </si>
  <si>
    <t>2788</t>
  </si>
  <si>
    <t>Deputy Commissioner Baksa</t>
  </si>
  <si>
    <t>2789</t>
  </si>
  <si>
    <t>Deputy commissioner Kokrajhar</t>
  </si>
  <si>
    <t>2790</t>
  </si>
  <si>
    <t>Office of the Deputy Commissioner , Bongaigaon</t>
  </si>
  <si>
    <t>2791</t>
  </si>
  <si>
    <t>Deputy Commissioner Dhubri</t>
  </si>
  <si>
    <t>2792</t>
  </si>
  <si>
    <t>Deputy Commissioner South Salmara Mankachar</t>
  </si>
  <si>
    <t>2793</t>
  </si>
  <si>
    <t>Deputy commissioner Goalpara</t>
  </si>
  <si>
    <t>2794</t>
  </si>
  <si>
    <t>Deputy Commissioner Darrang</t>
  </si>
  <si>
    <t>2795</t>
  </si>
  <si>
    <t>Office of the Deputy Commissioner, Udalguri</t>
  </si>
  <si>
    <t>2796</t>
  </si>
  <si>
    <t>Office of the  Deputy Commissioner, Sonitpur</t>
  </si>
  <si>
    <t>2797</t>
  </si>
  <si>
    <t>Deputy Commissioner Biswanath</t>
  </si>
  <si>
    <t>2798</t>
  </si>
  <si>
    <t>Deputy commissioner, Lakhimpur</t>
  </si>
  <si>
    <t>2799</t>
  </si>
  <si>
    <t>DEPUTY COMMISSIONER DHEMAJI</t>
  </si>
  <si>
    <t>2800</t>
  </si>
  <si>
    <t>Office of the Deputy Commissioner Cachar</t>
  </si>
  <si>
    <t>2801</t>
  </si>
  <si>
    <t>Deputy Commissioner Karimganj</t>
  </si>
  <si>
    <t>2802</t>
  </si>
  <si>
    <t>Deputy Commissioner Hailakandi</t>
  </si>
  <si>
    <t>2803</t>
  </si>
  <si>
    <t>Deputy Commissioner Dima Hasao</t>
  </si>
  <si>
    <t>2804</t>
  </si>
  <si>
    <t>Deputy Commissioner ,Karbi Anglong</t>
  </si>
  <si>
    <t>2805</t>
  </si>
  <si>
    <t>Deputy Commissioner West Karbi Anglong</t>
  </si>
  <si>
    <t>124</t>
  </si>
  <si>
    <t>Govt of Gujarat</t>
  </si>
  <si>
    <t>0124</t>
  </si>
  <si>
    <t xml:space="preserve">Gujarat Social Infrastructure Development Society </t>
  </si>
  <si>
    <t>125</t>
  </si>
  <si>
    <t>UT Of Daman and Diu</t>
  </si>
  <si>
    <t>0125</t>
  </si>
  <si>
    <t>UT of Daman and Diu</t>
  </si>
  <si>
    <t>126</t>
  </si>
  <si>
    <t>UT Govt. Of Dadra &amp; Nagar Haveli</t>
  </si>
  <si>
    <t>0126</t>
  </si>
  <si>
    <t>Administration of DNH</t>
  </si>
  <si>
    <t>127</t>
  </si>
  <si>
    <t>Govt of Maharashtra</t>
  </si>
  <si>
    <t>2006</t>
  </si>
  <si>
    <t>Mahaonline Limited</t>
  </si>
  <si>
    <t>2821</t>
  </si>
  <si>
    <t>Maharashtra Information Technology Corporation Limited</t>
  </si>
  <si>
    <t>129</t>
  </si>
  <si>
    <t xml:space="preserve">Govt of Karnataka </t>
  </si>
  <si>
    <t>0129</t>
  </si>
  <si>
    <t>Centre for e-Governance, GOK</t>
  </si>
  <si>
    <t>2086</t>
  </si>
  <si>
    <t>EDCS GOK</t>
  </si>
  <si>
    <t>130</t>
  </si>
  <si>
    <t>Govt of Goa</t>
  </si>
  <si>
    <t>0130</t>
  </si>
  <si>
    <t>Directorate of Planning, Statistics &amp; Evaluation-Govt of Goa</t>
  </si>
  <si>
    <t>2076</t>
  </si>
  <si>
    <t>M/s. Goa Electronics Ltd</t>
  </si>
  <si>
    <t>2822</t>
  </si>
  <si>
    <t>Directorate of Education, Govt. of Goa</t>
  </si>
  <si>
    <t>132</t>
  </si>
  <si>
    <t>Govt of Kerala</t>
  </si>
  <si>
    <t>2003</t>
  </si>
  <si>
    <t>Akshaya</t>
  </si>
  <si>
    <t>134</t>
  </si>
  <si>
    <t>UT of Puducherry</t>
  </si>
  <si>
    <t>0134</t>
  </si>
  <si>
    <t>Planning and Research Department</t>
  </si>
  <si>
    <t>135</t>
  </si>
  <si>
    <t>Civil Supplies - A&amp;N Islands</t>
  </si>
  <si>
    <t>2820</t>
  </si>
  <si>
    <t>Director ,CS&amp;CA</t>
  </si>
  <si>
    <t>138</t>
  </si>
  <si>
    <t>Govt of UT of Chandigarh</t>
  </si>
  <si>
    <t>0138</t>
  </si>
  <si>
    <t>Department of IT, Chandigarh</t>
  </si>
  <si>
    <t>143</t>
  </si>
  <si>
    <t xml:space="preserve">Odisha Computer Application Center </t>
  </si>
  <si>
    <t>0143</t>
  </si>
  <si>
    <t>Odisha Computer Appliation Centre</t>
  </si>
  <si>
    <t>145</t>
  </si>
  <si>
    <t>DEPUTY COMMISSIONER TAWANG</t>
  </si>
  <si>
    <t>2543</t>
  </si>
  <si>
    <t>CIRCLE OFFICER TAWANG</t>
  </si>
  <si>
    <t>146</t>
  </si>
  <si>
    <t>DC West Kameng</t>
  </si>
  <si>
    <t>2314</t>
  </si>
  <si>
    <t>Deputy Director of School Education</t>
  </si>
  <si>
    <t>147</t>
  </si>
  <si>
    <t>DC East Kameng</t>
  </si>
  <si>
    <t>2465</t>
  </si>
  <si>
    <t>DEPUTY DIRECTOR OF SCHOOL EDUCATION SEPPA</t>
  </si>
  <si>
    <t>148</t>
  </si>
  <si>
    <t>DC PAPUMPARE</t>
  </si>
  <si>
    <t>2289</t>
  </si>
  <si>
    <t>Circle Officer Toru</t>
  </si>
  <si>
    <t>149</t>
  </si>
  <si>
    <t>DC ITANAGAR CAPITAL COMPLEX</t>
  </si>
  <si>
    <t>2283</t>
  </si>
  <si>
    <t>Extra Assistant Commissioner Itanagar</t>
  </si>
  <si>
    <t>2284</t>
  </si>
  <si>
    <t>Extra Assistant Commissioner Naharlagun</t>
  </si>
  <si>
    <t>152</t>
  </si>
  <si>
    <t>DEPUTY COMMISSIONER KRA DAADI</t>
  </si>
  <si>
    <t>2497</t>
  </si>
  <si>
    <t>Office of the CO Palin</t>
  </si>
  <si>
    <t>153</t>
  </si>
  <si>
    <t>DC Upper Subansiri</t>
  </si>
  <si>
    <t>2441</t>
  </si>
  <si>
    <t>DDSE Daporijo</t>
  </si>
  <si>
    <t>154</t>
  </si>
  <si>
    <t>DC Aalo</t>
  </si>
  <si>
    <t>2394</t>
  </si>
  <si>
    <t>DC office Aalo</t>
  </si>
  <si>
    <t>157</t>
  </si>
  <si>
    <t>DC Upper Siang District</t>
  </si>
  <si>
    <t>2382</t>
  </si>
  <si>
    <t>Extra Assistant Commissioner Yingkiong</t>
  </si>
  <si>
    <t>158</t>
  </si>
  <si>
    <t>DC Dibang Valley</t>
  </si>
  <si>
    <t>2365</t>
  </si>
  <si>
    <t>Deptt. Of Economics &amp; Statistics, Anini</t>
  </si>
  <si>
    <t>160</t>
  </si>
  <si>
    <t>DC LOHIT</t>
  </si>
  <si>
    <t>2352</t>
  </si>
  <si>
    <t>DDSE Lohit</t>
  </si>
  <si>
    <t>161</t>
  </si>
  <si>
    <t>Deputy Commissioner, Anjaw</t>
  </si>
  <si>
    <t>2347</t>
  </si>
  <si>
    <t>DFCSO Anjaw</t>
  </si>
  <si>
    <t>162</t>
  </si>
  <si>
    <t>DC NAMSAI</t>
  </si>
  <si>
    <t>2335</t>
  </si>
  <si>
    <t>EAC LEKANG</t>
  </si>
  <si>
    <t>165</t>
  </si>
  <si>
    <t>DC Longding</t>
  </si>
  <si>
    <t>2376</t>
  </si>
  <si>
    <t>Deputy Commissioner, Longding</t>
  </si>
  <si>
    <t>166</t>
  </si>
  <si>
    <t>DC South East</t>
  </si>
  <si>
    <t>0166</t>
  </si>
  <si>
    <t>D C South East</t>
  </si>
  <si>
    <t>167</t>
  </si>
  <si>
    <t>DY. COMMISSIONER SHAHDARA</t>
  </si>
  <si>
    <t>0167</t>
  </si>
  <si>
    <t>DC SHAHDARA</t>
  </si>
  <si>
    <t>169</t>
  </si>
  <si>
    <t>Rural Development Department Bihar-1</t>
  </si>
  <si>
    <t>0169</t>
  </si>
  <si>
    <t>Rural Development Department, Bihar</t>
  </si>
  <si>
    <t>171</t>
  </si>
  <si>
    <t>Dept. Of IT, Govt of Manipur</t>
  </si>
  <si>
    <t>0171</t>
  </si>
  <si>
    <t>Department of Information Technology, Govt. Of Manipur</t>
  </si>
  <si>
    <t>172</t>
  </si>
  <si>
    <t xml:space="preserve">RURAL DEVELOPMENT AND PANCHAYAT RAJ Government of Karnataka </t>
  </si>
  <si>
    <t>0172</t>
  </si>
  <si>
    <t>RURAL DEVELOPMENT AND PANCHAYAT RAJ GOVT KARNATAKA</t>
  </si>
  <si>
    <t>175</t>
  </si>
  <si>
    <t>Secretary IT, Govt. of UT of Ladakh</t>
  </si>
  <si>
    <t>1393</t>
  </si>
  <si>
    <t>ICDS Department, UT of Ladakh</t>
  </si>
  <si>
    <t>2903</t>
  </si>
  <si>
    <t>Department of Education, UT of Ladakh</t>
  </si>
  <si>
    <t>208</t>
  </si>
  <si>
    <t>Tamil Nadu eGovernance Agency</t>
  </si>
  <si>
    <t>2192</t>
  </si>
  <si>
    <t>Electronics Corporation of Tamil Nadu Limited</t>
  </si>
  <si>
    <t>2193</t>
  </si>
  <si>
    <t>TAMILNADU ARASU CABLE TV CORPORATION LTD</t>
  </si>
  <si>
    <t>212</t>
  </si>
  <si>
    <t>Commissioner Nagaland</t>
  </si>
  <si>
    <t>2214</t>
  </si>
  <si>
    <t>DC Kohima</t>
  </si>
  <si>
    <t>2215</t>
  </si>
  <si>
    <t>ADC Chiephobozou</t>
  </si>
  <si>
    <t>2217</t>
  </si>
  <si>
    <t>SDO Dhansiripar</t>
  </si>
  <si>
    <t>2218</t>
  </si>
  <si>
    <t>ADC Medziphema</t>
  </si>
  <si>
    <t>2219</t>
  </si>
  <si>
    <t>DC Mokokchung</t>
  </si>
  <si>
    <t>2223</t>
  </si>
  <si>
    <t>ADC Pfutsero</t>
  </si>
  <si>
    <t>2224</t>
  </si>
  <si>
    <t>DC Tuensang</t>
  </si>
  <si>
    <t>2226</t>
  </si>
  <si>
    <t>SDO Angjangyang</t>
  </si>
  <si>
    <t>2229</t>
  </si>
  <si>
    <t>DC Kiphire</t>
  </si>
  <si>
    <t>2232</t>
  </si>
  <si>
    <t>ADC Aboi</t>
  </si>
  <si>
    <t>2233</t>
  </si>
  <si>
    <t>SDO Wakching</t>
  </si>
  <si>
    <t>2234</t>
  </si>
  <si>
    <t>SDO C Chen</t>
  </si>
  <si>
    <t>2235</t>
  </si>
  <si>
    <t>DC Zunheboto</t>
  </si>
  <si>
    <t>2240</t>
  </si>
  <si>
    <t>DC Wokha</t>
  </si>
  <si>
    <t>2242</t>
  </si>
  <si>
    <t>ADC Tseminyu</t>
  </si>
  <si>
    <t>2244</t>
  </si>
  <si>
    <t>DC Dimapur</t>
  </si>
  <si>
    <t>2245</t>
  </si>
  <si>
    <t>ADC Niuland</t>
  </si>
  <si>
    <t>2246</t>
  </si>
  <si>
    <t>SDO Kuhuboto</t>
  </si>
  <si>
    <t>2249</t>
  </si>
  <si>
    <t>DC  Phek</t>
  </si>
  <si>
    <t>2250</t>
  </si>
  <si>
    <t>ADC Chozuba</t>
  </si>
  <si>
    <t>2253</t>
  </si>
  <si>
    <t>ADC Noklak</t>
  </si>
  <si>
    <t>2258</t>
  </si>
  <si>
    <t>DC Mon</t>
  </si>
  <si>
    <t>2259</t>
  </si>
  <si>
    <t>ADC Tobu</t>
  </si>
  <si>
    <t>2260</t>
  </si>
  <si>
    <t>ADC Naginimora</t>
  </si>
  <si>
    <t>2261</t>
  </si>
  <si>
    <t>SDO C Manyakshu</t>
  </si>
  <si>
    <t>2262</t>
  </si>
  <si>
    <t>SDO Phomching</t>
  </si>
  <si>
    <t>2266</t>
  </si>
  <si>
    <t>DC Peren</t>
  </si>
  <si>
    <t>2267</t>
  </si>
  <si>
    <t>SDO C Jalukie</t>
  </si>
  <si>
    <t>2268</t>
  </si>
  <si>
    <t>ADC Bhandari</t>
  </si>
  <si>
    <t>213</t>
  </si>
  <si>
    <t>Special Secretary Home</t>
  </si>
  <si>
    <t>0213</t>
  </si>
  <si>
    <t>Special Secretary Home,Govt. of Manipur</t>
  </si>
  <si>
    <t>2009</t>
  </si>
  <si>
    <t>Manipur Electronics Dev Corp</t>
  </si>
  <si>
    <t>214</t>
  </si>
  <si>
    <t>Govt. of Mizoram</t>
  </si>
  <si>
    <t>2206</t>
  </si>
  <si>
    <t>Deputy Commissioner, Aizawl</t>
  </si>
  <si>
    <t>2207</t>
  </si>
  <si>
    <t>DC Lunglei</t>
  </si>
  <si>
    <t>2208</t>
  </si>
  <si>
    <t>DC Siaha</t>
  </si>
  <si>
    <t>2209</t>
  </si>
  <si>
    <t>D.C. Champhai</t>
  </si>
  <si>
    <t>2210</t>
  </si>
  <si>
    <t>Deputy Commissioner,Kolasib</t>
  </si>
  <si>
    <t>2211</t>
  </si>
  <si>
    <t>DC Serchhip</t>
  </si>
  <si>
    <t>2212</t>
  </si>
  <si>
    <t>Deputy Commissioner, Lawngtlai</t>
  </si>
  <si>
    <t>2213</t>
  </si>
  <si>
    <t>DC Mamit</t>
  </si>
  <si>
    <t>2932</t>
  </si>
  <si>
    <t>DC Khawzaw</t>
  </si>
  <si>
    <t>2933</t>
  </si>
  <si>
    <t>DC Hnahthial</t>
  </si>
  <si>
    <t>217</t>
  </si>
  <si>
    <t>DIT Lakshadweep</t>
  </si>
  <si>
    <t>0217</t>
  </si>
  <si>
    <t>218</t>
  </si>
  <si>
    <t>General Administration Department</t>
  </si>
  <si>
    <t>2650</t>
  </si>
  <si>
    <t>DC East Khasi Hills, Shillong</t>
  </si>
  <si>
    <t>2651</t>
  </si>
  <si>
    <t>DC West Khasi Hills, Nongstoin</t>
  </si>
  <si>
    <t>2652</t>
  </si>
  <si>
    <t>Deputy Commissioner, East Garo Hills</t>
  </si>
  <si>
    <t>2653</t>
  </si>
  <si>
    <t>DC West Garo Hills, Tura</t>
  </si>
  <si>
    <t>2654</t>
  </si>
  <si>
    <t>Deputy Commissioner, West Jaintia Hills</t>
  </si>
  <si>
    <t>2655</t>
  </si>
  <si>
    <t>Deputy Commissioner South Garo Hills, Baghmara</t>
  </si>
  <si>
    <t>2656</t>
  </si>
  <si>
    <t>DC Ri-Bhoi, Nongpoh</t>
  </si>
  <si>
    <t>2657</t>
  </si>
  <si>
    <t>DC South West Garo Hills, Ampati</t>
  </si>
  <si>
    <t>2658</t>
  </si>
  <si>
    <t>DC North Garo Hills, Resubelpara</t>
  </si>
  <si>
    <t>2659</t>
  </si>
  <si>
    <t>Deputy Commissioner East Jaintia Hills, Khliehriat</t>
  </si>
  <si>
    <t>2660</t>
  </si>
  <si>
    <t>DC South West Khasi Hills, Mawkyrwat</t>
  </si>
  <si>
    <t>221</t>
  </si>
  <si>
    <t>CSC e-Gov.</t>
  </si>
  <si>
    <t>0221</t>
  </si>
  <si>
    <t>222</t>
  </si>
  <si>
    <t>UTIITSL</t>
  </si>
  <si>
    <t>0222</t>
  </si>
  <si>
    <t>224</t>
  </si>
  <si>
    <t>IPPB</t>
  </si>
  <si>
    <t>2976</t>
  </si>
  <si>
    <t>IPPB JK</t>
  </si>
  <si>
    <t>2978</t>
  </si>
  <si>
    <t>IPPB KN</t>
  </si>
  <si>
    <t>2980</t>
  </si>
  <si>
    <t>IPPB MP</t>
  </si>
  <si>
    <t>2981</t>
  </si>
  <si>
    <t>IPPB MH</t>
  </si>
  <si>
    <t>2985</t>
  </si>
  <si>
    <t>IPPB RJ</t>
  </si>
  <si>
    <t>2988</t>
  </si>
  <si>
    <t>IPPB UP</t>
  </si>
  <si>
    <t>2992</t>
  </si>
  <si>
    <t>IPPB WB</t>
  </si>
  <si>
    <t>225</t>
  </si>
  <si>
    <t>Labour Welfare Department Assam</t>
  </si>
  <si>
    <t>2938</t>
  </si>
  <si>
    <t>LWD Kamrup metro</t>
  </si>
  <si>
    <t>2940</t>
  </si>
  <si>
    <t>LWD Barpeta</t>
  </si>
  <si>
    <t>2941</t>
  </si>
  <si>
    <t>LWD Nalbari</t>
  </si>
  <si>
    <t>2947</t>
  </si>
  <si>
    <t xml:space="preserve">LWD Golaghat </t>
  </si>
  <si>
    <t>2948</t>
  </si>
  <si>
    <t>LWD Jorhat</t>
  </si>
  <si>
    <t>2950</t>
  </si>
  <si>
    <t>LWD Sivasagar</t>
  </si>
  <si>
    <t>2952</t>
  </si>
  <si>
    <t>LWD Dibrugarh</t>
  </si>
  <si>
    <t>2953</t>
  </si>
  <si>
    <t>LWD Tinsukia</t>
  </si>
  <si>
    <t>2954</t>
  </si>
  <si>
    <t>LWD Cachar</t>
  </si>
  <si>
    <t>2955</t>
  </si>
  <si>
    <t>LWD Hailakandi</t>
  </si>
  <si>
    <t>2959</t>
  </si>
  <si>
    <t>LWD Darrang</t>
  </si>
  <si>
    <t>227</t>
  </si>
  <si>
    <t>NorthEast Frontier Railway</t>
  </si>
  <si>
    <t>0227</t>
  </si>
  <si>
    <t>Principal Chief Personnel Officer NF Railway</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</si>
  <si>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</si>
  <si>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</si>
  <si>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</si>
  <si>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</si>
  <si>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</si>
  <si>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</si>
  <si>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</si>
  <si>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</si>
  <si>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</si>
  <si>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</si>
  <si>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</si>
  <si>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</si>
  <si>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</si>
  <si>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</si>
  <si>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</si>
  <si>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</si>
  <si>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</si>
  <si>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</si>
  <si>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</si>
  <si>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</si>
  <si>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</si>
  <si>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</si>
  <si>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</si>
  <si>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</si>
  <si>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</si>
  <si>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</si>
  <si>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</si>
  <si>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</si>
  <si>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</si>
  <si>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</si>
  <si>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3015</t>
  </si>
  <si>
    <t>ADES Pakke Kessang</t>
  </si>
  <si>
    <t>3017</t>
  </si>
  <si>
    <t>ADES Lower Siang</t>
  </si>
  <si>
    <t>3018</t>
  </si>
  <si>
    <t>ADES Leparada</t>
  </si>
  <si>
    <t>513</t>
  </si>
  <si>
    <t>Department of Panchayat Govt. of Gujarat</t>
  </si>
  <si>
    <t>0513</t>
  </si>
  <si>
    <t>EGRAM VISHWAGRAM SOCIETY</t>
  </si>
  <si>
    <t>514</t>
  </si>
  <si>
    <t>SCHHOOL EDUCATION DEPT,GOVT OF TAMIL NADU</t>
  </si>
  <si>
    <t>0514</t>
  </si>
  <si>
    <t>SCHOOL EDUCATION DEPT,GOVT OF TAMIL NADU</t>
  </si>
  <si>
    <t>516</t>
  </si>
  <si>
    <t>Sarba Siksha Abhiyan, Assam</t>
  </si>
  <si>
    <t>2936</t>
  </si>
  <si>
    <t>Sarba Siksha Abhiyan Assam</t>
  </si>
  <si>
    <t>519</t>
  </si>
  <si>
    <t>Directorate of Elementary Education,Itanagar, Arunachal Pradesh</t>
  </si>
  <si>
    <t>0519</t>
  </si>
  <si>
    <t>Directorate of Elementary Education Arunachal Pradesh</t>
  </si>
  <si>
    <t>604</t>
  </si>
  <si>
    <t>Corporation Bank</t>
  </si>
  <si>
    <t>0604</t>
  </si>
  <si>
    <t>CORPORATION BANK</t>
  </si>
  <si>
    <t>620</t>
  </si>
  <si>
    <t>UCO BANK</t>
  </si>
  <si>
    <t>0620</t>
  </si>
  <si>
    <t>2770</t>
  </si>
  <si>
    <t>Paschim Banga Gramin Bank</t>
  </si>
  <si>
    <t>623</t>
  </si>
  <si>
    <t>Andhra Bank</t>
  </si>
  <si>
    <t>0623</t>
  </si>
  <si>
    <t>2739</t>
  </si>
  <si>
    <t xml:space="preserve">Chaitanya Godavari Grameen Bank </t>
  </si>
  <si>
    <t>628</t>
  </si>
  <si>
    <t>KotakMahindra Bank</t>
  </si>
  <si>
    <t>0628</t>
  </si>
  <si>
    <t>Kotak Mahindra Bank</t>
  </si>
  <si>
    <t>629</t>
  </si>
  <si>
    <t>Lakshmi Vilas Bank</t>
  </si>
  <si>
    <t>0629</t>
  </si>
  <si>
    <t>630</t>
  </si>
  <si>
    <t>Bandhan Bank Ltd</t>
  </si>
  <si>
    <t>0630</t>
  </si>
  <si>
    <t>632</t>
  </si>
  <si>
    <t xml:space="preserve">City Union Bank Limited        </t>
  </si>
  <si>
    <t>0632</t>
  </si>
  <si>
    <t xml:space="preserve">CityUnion Bank Limited  </t>
  </si>
  <si>
    <t>633</t>
  </si>
  <si>
    <t>DCB Bank</t>
  </si>
  <si>
    <t>0633</t>
  </si>
  <si>
    <t>DCB Bank Ltd</t>
  </si>
  <si>
    <t>634</t>
  </si>
  <si>
    <t>Federal Bank</t>
  </si>
  <si>
    <t>0634</t>
  </si>
  <si>
    <t>635</t>
  </si>
  <si>
    <t>HDFC Bank Limited</t>
  </si>
  <si>
    <t>0635</t>
  </si>
  <si>
    <t>636</t>
  </si>
  <si>
    <t>ICICI Bank Limited</t>
  </si>
  <si>
    <t>0636</t>
  </si>
  <si>
    <t>ICICI Bank Ltd</t>
  </si>
  <si>
    <t>637</t>
  </si>
  <si>
    <t>IDFC BANK LIMITED</t>
  </si>
  <si>
    <t>0637</t>
  </si>
  <si>
    <t>638</t>
  </si>
  <si>
    <t>IndusInd Bank</t>
  </si>
  <si>
    <t>0638</t>
  </si>
  <si>
    <t>IndusInd Bank Limited</t>
  </si>
  <si>
    <t>639</t>
  </si>
  <si>
    <t>Karnataka Bank</t>
  </si>
  <si>
    <t>0639</t>
  </si>
  <si>
    <t>640</t>
  </si>
  <si>
    <t xml:space="preserve">Karur Vysya Bank </t>
  </si>
  <si>
    <t>0640</t>
  </si>
  <si>
    <t xml:space="preserve">KarurVysya Bank  </t>
  </si>
  <si>
    <t>641</t>
  </si>
  <si>
    <t>The Nainital Bank Ltd</t>
  </si>
  <si>
    <t>0641</t>
  </si>
  <si>
    <t>The Nainital Bank Limited</t>
  </si>
  <si>
    <t>642</t>
  </si>
  <si>
    <t>RBL Bank Limited</t>
  </si>
  <si>
    <t>0642</t>
  </si>
  <si>
    <t>643</t>
  </si>
  <si>
    <t>South Indian Bank</t>
  </si>
  <si>
    <t>0643</t>
  </si>
  <si>
    <t>644</t>
  </si>
  <si>
    <t>Tamil Nadu Mercantile Bank</t>
  </si>
  <si>
    <t>0644</t>
  </si>
  <si>
    <t>645</t>
  </si>
  <si>
    <t>Dhanlaxmi Bank</t>
  </si>
  <si>
    <t>0645</t>
  </si>
  <si>
    <t>646</t>
  </si>
  <si>
    <t>YES Bank Limited</t>
  </si>
  <si>
    <t>0646</t>
  </si>
  <si>
    <t>647</t>
  </si>
  <si>
    <t>Axis Bank Ltd</t>
  </si>
  <si>
    <t>0647</t>
  </si>
  <si>
    <t>648</t>
  </si>
  <si>
    <t>Bank of Baroda_New_648</t>
  </si>
  <si>
    <t>0648</t>
  </si>
  <si>
    <t>Bank of Baroda</t>
  </si>
  <si>
    <t>2765</t>
  </si>
  <si>
    <t>BARODA GUJARAT GRAMIN BANK</t>
  </si>
  <si>
    <t>649</t>
  </si>
  <si>
    <t>Bank of India_New_649</t>
  </si>
  <si>
    <t>0649</t>
  </si>
  <si>
    <t>Bank of India</t>
  </si>
  <si>
    <t>2758</t>
  </si>
  <si>
    <t>Madhya Pradesh Gramin Bank</t>
  </si>
  <si>
    <t>2759</t>
  </si>
  <si>
    <t>Aryavrat Bank</t>
  </si>
  <si>
    <t>2761</t>
  </si>
  <si>
    <t>Vidharbha Konkan Gramin Bank</t>
  </si>
  <si>
    <t>650</t>
  </si>
  <si>
    <t>Central Bank of India_New_650</t>
  </si>
  <si>
    <t>0650</t>
  </si>
  <si>
    <t>CENTRAL BANK OF INDIA</t>
  </si>
  <si>
    <t>2767</t>
  </si>
  <si>
    <t>Uttarbanga Kshetriya Gramin Bank</t>
  </si>
  <si>
    <t>2769</t>
  </si>
  <si>
    <t>Uttar Bihar Gramin Bank</t>
  </si>
  <si>
    <t>651</t>
  </si>
  <si>
    <t>Indian Bank_New_651</t>
  </si>
  <si>
    <t>0651</t>
  </si>
  <si>
    <t>Indian Bank</t>
  </si>
  <si>
    <t>653</t>
  </si>
  <si>
    <t>Punjab National Bank_NEW_653</t>
  </si>
  <si>
    <t>0173</t>
  </si>
  <si>
    <t>Himchal Pradesh Gramin Bank</t>
  </si>
  <si>
    <t>0402</t>
  </si>
  <si>
    <t>Assam Gramin Vikash Bank</t>
  </si>
  <si>
    <t>0653</t>
  </si>
  <si>
    <t>Punjab National Bank</t>
  </si>
  <si>
    <t>2732</t>
  </si>
  <si>
    <t>Manipur Rural Bank</t>
  </si>
  <si>
    <t>2733</t>
  </si>
  <si>
    <t>Tripura Gramin Bank</t>
  </si>
  <si>
    <t>2734</t>
  </si>
  <si>
    <t>Bangiya Gramin Vikash Bank</t>
  </si>
  <si>
    <t>2807</t>
  </si>
  <si>
    <t>Punjab Gramin Bank</t>
  </si>
  <si>
    <t>2934</t>
  </si>
  <si>
    <t>SARV HARYANA GRAMIN BANK</t>
  </si>
  <si>
    <t>654</t>
  </si>
  <si>
    <t>STATE BANK OF INDIA_New_654</t>
  </si>
  <si>
    <t>0698</t>
  </si>
  <si>
    <t>JHARKHAND RAJYA GRAMIN BANK</t>
  </si>
  <si>
    <t>2740</t>
  </si>
  <si>
    <t>Andhra Pradesh Grameena Vikas Bank</t>
  </si>
  <si>
    <t>2742</t>
  </si>
  <si>
    <t>CHHATTISGARH RAJYA  GRAMIN BANK</t>
  </si>
  <si>
    <t>2746</t>
  </si>
  <si>
    <t>MADHYANCHAL GRAMIN BANK</t>
  </si>
  <si>
    <t>2752</t>
  </si>
  <si>
    <t>RAJASTHAN MARUDHARA GRAMIN BANK</t>
  </si>
  <si>
    <t>2753</t>
  </si>
  <si>
    <t>SAURASHTRA GRAMIN BANK</t>
  </si>
  <si>
    <t>2754</t>
  </si>
  <si>
    <t>TELANGANA GRAMEENA BANK</t>
  </si>
  <si>
    <t>2755</t>
  </si>
  <si>
    <t>UTKAL GRAMEEN BANK</t>
  </si>
  <si>
    <t>2756</t>
  </si>
  <si>
    <t>UTTARAKHAND GRAMIN BANK</t>
  </si>
  <si>
    <t>2823</t>
  </si>
  <si>
    <t>LHO AHMEDABAD</t>
  </si>
  <si>
    <t>2824</t>
  </si>
  <si>
    <t>LHO AMRAVATI</t>
  </si>
  <si>
    <t>2825</t>
  </si>
  <si>
    <t>LHO BANGALORE</t>
  </si>
  <si>
    <t>2826</t>
  </si>
  <si>
    <t>LHO BHOPAL</t>
  </si>
  <si>
    <t>2827</t>
  </si>
  <si>
    <t>LHO BHUBANESWAR</t>
  </si>
  <si>
    <t>2828</t>
  </si>
  <si>
    <t>LHO CHANDIGARH</t>
  </si>
  <si>
    <t>2829</t>
  </si>
  <si>
    <t>LHO CHENNAI</t>
  </si>
  <si>
    <t>2830</t>
  </si>
  <si>
    <t>LHO DELHI</t>
  </si>
  <si>
    <t>2831</t>
  </si>
  <si>
    <t>LHO GUWAHATI</t>
  </si>
  <si>
    <t>2832</t>
  </si>
  <si>
    <t>LHO HYDERABAD</t>
  </si>
  <si>
    <t>2833</t>
  </si>
  <si>
    <t>LHO JAIPUR</t>
  </si>
  <si>
    <t>2834</t>
  </si>
  <si>
    <t>LHO KOLKATA</t>
  </si>
  <si>
    <t>2835</t>
  </si>
  <si>
    <t>LHO LUCKNOW</t>
  </si>
  <si>
    <t>2836</t>
  </si>
  <si>
    <t>LHO MUMBAI</t>
  </si>
  <si>
    <t>2837</t>
  </si>
  <si>
    <t>LHO PATNA</t>
  </si>
  <si>
    <t>2838</t>
  </si>
  <si>
    <t>LHO THIRUVANANTHAPURAM</t>
  </si>
  <si>
    <t>2937</t>
  </si>
  <si>
    <t>LHO MMR</t>
  </si>
  <si>
    <t>656</t>
  </si>
  <si>
    <t>Union Bank Of India_New_656</t>
  </si>
  <si>
    <t>0656</t>
  </si>
  <si>
    <t>Union Bank Of INDIA</t>
  </si>
  <si>
    <t>657</t>
  </si>
  <si>
    <t>Canara Bank_New_657</t>
  </si>
  <si>
    <t>0657</t>
  </si>
  <si>
    <t>CANARA BANK</t>
  </si>
  <si>
    <t>2737</t>
  </si>
  <si>
    <t>KERALA GRAMINA BANK</t>
  </si>
  <si>
    <t>2738</t>
  </si>
  <si>
    <t>Karnataka Gramin Bank</t>
  </si>
  <si>
    <t>658</t>
  </si>
  <si>
    <t>Canara Bank II</t>
  </si>
  <si>
    <t>0658</t>
  </si>
  <si>
    <t>2762</t>
  </si>
  <si>
    <t>ANDHRA PRAGATHI GRAMEENA BANK</t>
  </si>
  <si>
    <t>2763</t>
  </si>
  <si>
    <t>KARNATAKA VIKAS GRAMEENA BANK</t>
  </si>
  <si>
    <t>659</t>
  </si>
  <si>
    <t>INDIAN OVERSEAS BANK_NEW_659</t>
  </si>
  <si>
    <t>0659</t>
  </si>
  <si>
    <t>Indian Overseas Bank</t>
  </si>
  <si>
    <t>2771</t>
  </si>
  <si>
    <t>Odisha Gramya Bank</t>
  </si>
  <si>
    <t>660</t>
  </si>
  <si>
    <t>Punjab &amp; Sind Bank_New_660</t>
  </si>
  <si>
    <t>0660</t>
  </si>
  <si>
    <t>Punjab &amp; Sindh Bank</t>
  </si>
  <si>
    <t>662</t>
  </si>
  <si>
    <t>BANK OF MAHARASHTRA_NEW_662</t>
  </si>
  <si>
    <t>0662</t>
  </si>
  <si>
    <t>Bank of Maharashtra</t>
  </si>
  <si>
    <t>2766</t>
  </si>
  <si>
    <t>Maharashtra Gramin Bank</t>
  </si>
  <si>
    <t>667</t>
  </si>
  <si>
    <t>IDBI Bank Ltd_New_667</t>
  </si>
  <si>
    <t>0667</t>
  </si>
  <si>
    <t>IDBI Bank Ltd</t>
  </si>
  <si>
    <t>670</t>
  </si>
  <si>
    <t>BARODA UTTAR PRADESH GRAMIN BANK</t>
  </si>
  <si>
    <t>0670</t>
  </si>
  <si>
    <t>Baroda UP Gramin Bank</t>
  </si>
  <si>
    <t>2751</t>
  </si>
  <si>
    <t>e-PURVANCHAL BANK</t>
  </si>
  <si>
    <t>2897</t>
  </si>
  <si>
    <t>e-KASHI GOMTI SAMYUT GRAMIN BANK</t>
  </si>
  <si>
    <t>671</t>
  </si>
  <si>
    <t>Baroda Rajasthan Kshetriya Gramin Bank</t>
  </si>
  <si>
    <t>0671</t>
  </si>
  <si>
    <t>688</t>
  </si>
  <si>
    <t>AU Small Finance Bank Limted</t>
  </si>
  <si>
    <t>0688</t>
  </si>
  <si>
    <t>AU Small Finance Bank Limited</t>
  </si>
  <si>
    <t>689</t>
  </si>
  <si>
    <t>Capital Small Finance Bank Ltd</t>
  </si>
  <si>
    <t>0689</t>
  </si>
  <si>
    <t>690</t>
  </si>
  <si>
    <t>Fincare Small Finance Bank Limited</t>
  </si>
  <si>
    <t>0690</t>
  </si>
  <si>
    <t>691</t>
  </si>
  <si>
    <t>Equitas Small Finance Bank</t>
  </si>
  <si>
    <t>0691</t>
  </si>
  <si>
    <t>Equitas Small Finance Bank Limited</t>
  </si>
  <si>
    <t>692</t>
  </si>
  <si>
    <t>ESAF SMALL FINANCE BANK LIMITED</t>
  </si>
  <si>
    <t>0692</t>
  </si>
  <si>
    <t>694</t>
  </si>
  <si>
    <t>NORTH EAST SMALL FINANCE BANK RGVN</t>
  </si>
  <si>
    <t>0694</t>
  </si>
  <si>
    <t>696</t>
  </si>
  <si>
    <t>Ujjivan Small Finance Bank</t>
  </si>
  <si>
    <t>0696</t>
  </si>
  <si>
    <t>702</t>
  </si>
  <si>
    <t xml:space="preserve">Bharat Sanchar Nigam Limited </t>
  </si>
  <si>
    <t>2841</t>
  </si>
  <si>
    <t>BSNL Kerala Circle</t>
  </si>
  <si>
    <t>2842</t>
  </si>
  <si>
    <t>BSNL KARNATAKA CIRCLE</t>
  </si>
  <si>
    <t>2843</t>
  </si>
  <si>
    <t>BSNL TamilNadu Circle</t>
  </si>
  <si>
    <t>2854</t>
  </si>
  <si>
    <t xml:space="preserve">BSNL Madhya Pradesh  Circle </t>
  </si>
  <si>
    <t>2855</t>
  </si>
  <si>
    <t xml:space="preserve">BSNL Gujarat TelecomCircle </t>
  </si>
  <si>
    <t>2856</t>
  </si>
  <si>
    <t xml:space="preserve">BSNL Maharashtra </t>
  </si>
  <si>
    <t>2858</t>
  </si>
  <si>
    <t>BSNL Himachal Telecom Circle</t>
  </si>
  <si>
    <t>2859</t>
  </si>
  <si>
    <t>BSNL Rajasthan Circle</t>
  </si>
  <si>
    <t>2860</t>
  </si>
  <si>
    <t>BSNL Punjab Telecom Circle</t>
  </si>
  <si>
    <t>2862</t>
  </si>
  <si>
    <t>BSNL J&amp;K Circle</t>
  </si>
  <si>
    <t>2864</t>
  </si>
  <si>
    <t>BSNL Uttar Pradesh East Circle</t>
  </si>
  <si>
    <t>2866</t>
  </si>
  <si>
    <t>Uttarakhand Telecom Circle</t>
  </si>
  <si>
    <t>703</t>
  </si>
  <si>
    <t>Navodaya Vidyalaya Samiti</t>
  </si>
  <si>
    <t>0174</t>
  </si>
  <si>
    <t>NVS RO Jaipur</t>
  </si>
  <si>
    <t>0219</t>
  </si>
  <si>
    <t>NVS RO Lucknow</t>
  </si>
  <si>
    <t>1572</t>
  </si>
  <si>
    <t>NVS RO Chandigarh</t>
  </si>
  <si>
    <t>2899</t>
  </si>
  <si>
    <t>RO of NVS Hyderabad</t>
  </si>
  <si>
    <t>704</t>
  </si>
  <si>
    <t>BSNL AP Circle</t>
  </si>
  <si>
    <t>0704</t>
  </si>
  <si>
    <t xml:space="preserve">BSNL AP </t>
  </si>
  <si>
    <t>705</t>
  </si>
  <si>
    <t>BSNL Telangana Circle</t>
  </si>
  <si>
    <t>0705</t>
  </si>
  <si>
    <t>BSNL EA TS Circle</t>
  </si>
  <si>
    <t>710</t>
  </si>
  <si>
    <t>BSNL BIHAR CIRCLE</t>
  </si>
  <si>
    <t>0710</t>
  </si>
  <si>
    <t>711</t>
  </si>
  <si>
    <t>BSNL ODISHA CIRCLE</t>
  </si>
  <si>
    <t>0711</t>
  </si>
  <si>
    <t>BSNL Odisha Circle</t>
  </si>
  <si>
    <t>712</t>
  </si>
  <si>
    <t>BSNL JHARKHAND</t>
  </si>
  <si>
    <t>0712</t>
  </si>
  <si>
    <t>713</t>
  </si>
  <si>
    <t>BSNL Assam Circle</t>
  </si>
  <si>
    <t>0713</t>
  </si>
  <si>
    <t>BSNL ASSAM CIRCLE</t>
  </si>
  <si>
    <t>714</t>
  </si>
  <si>
    <t>BSNL Andaman Nicobar Telecom Circle</t>
  </si>
  <si>
    <t>0714</t>
  </si>
  <si>
    <t>BSNL Andaman and Nicobar Telecom Circle</t>
  </si>
  <si>
    <t>715</t>
  </si>
  <si>
    <t>BSNL NE-I</t>
  </si>
  <si>
    <t>0715</t>
  </si>
  <si>
    <t>716</t>
  </si>
  <si>
    <t xml:space="preserve">BSNL NE II </t>
  </si>
  <si>
    <t>0716</t>
  </si>
  <si>
    <t>BSNL NE -II</t>
  </si>
  <si>
    <t>717</t>
  </si>
  <si>
    <t>West Bengal Telephones</t>
  </si>
  <si>
    <t>0717</t>
  </si>
  <si>
    <t>West Bengal Circle BSNL</t>
  </si>
  <si>
    <t>718</t>
  </si>
  <si>
    <t>Kolkata Telephones BSNL</t>
  </si>
  <si>
    <t>0718</t>
  </si>
  <si>
    <t>719</t>
  </si>
  <si>
    <t>BSNL M P CIRCLE</t>
  </si>
  <si>
    <t>0719</t>
  </si>
  <si>
    <t>720</t>
  </si>
  <si>
    <t xml:space="preserve">BSNL Chhattisgarh Telecom Circle </t>
  </si>
  <si>
    <t>0720</t>
  </si>
  <si>
    <t xml:space="preserve">BSNL Chhattisgarh Telecom Circle Raipur </t>
  </si>
  <si>
    <t>722</t>
  </si>
  <si>
    <t>BSNL Rajasthan</t>
  </si>
  <si>
    <t>0722</t>
  </si>
  <si>
    <t>BSNL RAJASTHAN</t>
  </si>
  <si>
    <t>728</t>
  </si>
  <si>
    <t>Uttar Pradesh West</t>
  </si>
  <si>
    <t>0728</t>
  </si>
  <si>
    <t>804</t>
  </si>
  <si>
    <t>Indiapost</t>
  </si>
  <si>
    <t>0804</t>
  </si>
  <si>
    <t>Department of Posts, Karnataka Circle</t>
  </si>
  <si>
    <t>2707</t>
  </si>
  <si>
    <t>DOP Punjab Circle, Chandigarh</t>
  </si>
  <si>
    <t>2710</t>
  </si>
  <si>
    <t xml:space="preserve">Chief Postmaster General ,Andhra Pradesh </t>
  </si>
  <si>
    <t>2711</t>
  </si>
  <si>
    <t>THE CHIEF POSTMASTER GENERAL, ASSAM CIRCLE GUWAHATI</t>
  </si>
  <si>
    <t>2712</t>
  </si>
  <si>
    <t>The Chief Postmaster General, Bihar Circle, Patna</t>
  </si>
  <si>
    <t>2713</t>
  </si>
  <si>
    <t>The chief Postmaster General, Chhattisgarh Circle,Raipur</t>
  </si>
  <si>
    <t>2714</t>
  </si>
  <si>
    <t>Chief Postmaster General, Delhi Circle</t>
  </si>
  <si>
    <t>2715</t>
  </si>
  <si>
    <t>The Chief Postmaster General, Gujarat Circle</t>
  </si>
  <si>
    <t>2716</t>
  </si>
  <si>
    <t>DEPARTMENT OF POSTS, HARYANA CIRCLE</t>
  </si>
  <si>
    <t>2717</t>
  </si>
  <si>
    <t>Department of Post, Himachal Circle, Shimla</t>
  </si>
  <si>
    <t>2718</t>
  </si>
  <si>
    <t>Department of Post J&amp;K Circle</t>
  </si>
  <si>
    <t>2719</t>
  </si>
  <si>
    <t>The Chief Postmaster General, Jharkhand Circle</t>
  </si>
  <si>
    <t>2720</t>
  </si>
  <si>
    <t>DEPARTMENT OF POSTS KERALA CIRCLE</t>
  </si>
  <si>
    <t>2721</t>
  </si>
  <si>
    <t>Chief Postmaster General M.P.Circle Bhopal</t>
  </si>
  <si>
    <t>2722</t>
  </si>
  <si>
    <t>Chief Post Master General, Maharashtra Circle Mumbai</t>
  </si>
  <si>
    <t>2723</t>
  </si>
  <si>
    <t>Chief Postmastert General, North East Circle, Shillong</t>
  </si>
  <si>
    <t>2724</t>
  </si>
  <si>
    <t>The chief postmaster General Odisha Circle Bhubaneswar</t>
  </si>
  <si>
    <t>2725</t>
  </si>
  <si>
    <t>Chief Postmaster General, Rajasthan Circle</t>
  </si>
  <si>
    <t>2726</t>
  </si>
  <si>
    <t>Department of Posts, Tamilnadu</t>
  </si>
  <si>
    <t>2727</t>
  </si>
  <si>
    <t>The Chief Post Master General, Telangana Circle</t>
  </si>
  <si>
    <t>2728</t>
  </si>
  <si>
    <t>UP Circle  Department of Post</t>
  </si>
  <si>
    <t>2729</t>
  </si>
  <si>
    <t xml:space="preserve">Chief Postmaster General Uttarakhand Circle </t>
  </si>
  <si>
    <t>2730</t>
  </si>
  <si>
    <t>The Chief Postmaster General, West Bengal Circle</t>
  </si>
  <si>
    <t>805</t>
  </si>
  <si>
    <t>Delhi-NW DC</t>
  </si>
  <si>
    <t>0805</t>
  </si>
  <si>
    <t>DC NORTH WEST</t>
  </si>
  <si>
    <t>806</t>
  </si>
  <si>
    <t>Delhi SW DC</t>
  </si>
  <si>
    <t>0806</t>
  </si>
  <si>
    <t>DCSW</t>
  </si>
  <si>
    <t>807</t>
  </si>
  <si>
    <t>Delhi - North DC</t>
  </si>
  <si>
    <t>0807</t>
  </si>
  <si>
    <t xml:space="preserve">DC NORTH DELHI </t>
  </si>
  <si>
    <t>808</t>
  </si>
  <si>
    <t>Delhi - Central DC</t>
  </si>
  <si>
    <t>0808</t>
  </si>
  <si>
    <t>Delhi Central DC</t>
  </si>
  <si>
    <t>809</t>
  </si>
  <si>
    <t>Delhi- South DC</t>
  </si>
  <si>
    <t>0809</t>
  </si>
  <si>
    <t>DC SOUTH</t>
  </si>
  <si>
    <t>810</t>
  </si>
  <si>
    <t>Delhi - ND DC</t>
  </si>
  <si>
    <t>0810</t>
  </si>
  <si>
    <t>DC NEW DELHI</t>
  </si>
  <si>
    <t>811</t>
  </si>
  <si>
    <t>Delhi- West DC</t>
  </si>
  <si>
    <t>0811</t>
  </si>
  <si>
    <t xml:space="preserve">DC WEST DELHI </t>
  </si>
  <si>
    <t>812</t>
  </si>
  <si>
    <t>Delhi - NE DC</t>
  </si>
  <si>
    <t>0812</t>
  </si>
  <si>
    <t>DC NORTH-EAST</t>
  </si>
  <si>
    <t>813</t>
  </si>
  <si>
    <t>Delhi - East DC</t>
  </si>
  <si>
    <t>0813</t>
  </si>
  <si>
    <t>East Delhi DC</t>
  </si>
  <si>
    <t>815</t>
  </si>
  <si>
    <t>Department of Information Technology Govt of Jharkhand</t>
  </si>
  <si>
    <t>0815</t>
  </si>
  <si>
    <t>Department of Information Technology and e-Gov, Government of Jharkhand</t>
  </si>
  <si>
    <t>816</t>
  </si>
  <si>
    <t>Information Technology &amp; Communication Department</t>
  </si>
  <si>
    <t>2052</t>
  </si>
  <si>
    <t>Directorate of ESD</t>
  </si>
  <si>
    <t>2935</t>
  </si>
  <si>
    <t>GVWV&amp;GSWS</t>
  </si>
  <si>
    <t>818</t>
  </si>
  <si>
    <t>Information Technology Electronics and Communication Department, Govt of Telangana</t>
  </si>
  <si>
    <t>2081</t>
  </si>
  <si>
    <t>Electronic Service Delivery</t>
  </si>
  <si>
    <t>820</t>
  </si>
  <si>
    <t xml:space="preserve">Madhya Pradesh State Electronics Development Corporation Ltd.  </t>
  </si>
  <si>
    <t>0515</t>
  </si>
  <si>
    <t>M.P. State Electronics Development Corporation Ltd</t>
  </si>
  <si>
    <t>0820</t>
  </si>
  <si>
    <t>Madhya Pradesh State Electronics Development Corporation Ltd.</t>
  </si>
  <si>
    <t>821</t>
  </si>
  <si>
    <t>Atalji Janasnehi Directorate, Government of Karnataka</t>
  </si>
  <si>
    <t>0821</t>
  </si>
  <si>
    <t>Atalji Janasnehi Directorate, GOK</t>
  </si>
  <si>
    <t>826</t>
  </si>
  <si>
    <t>Directorate of Social welfare, A&amp;N Islands</t>
  </si>
  <si>
    <t>0826</t>
  </si>
  <si>
    <t xml:space="preserve"> Directorate of Social welfare, A&amp;N Islands</t>
  </si>
  <si>
    <t>829</t>
  </si>
  <si>
    <t>Commissioner of School Education AP</t>
  </si>
  <si>
    <t>0829</t>
  </si>
  <si>
    <t>Dept. of School Education ,Govt of Andhra Pradesh</t>
  </si>
  <si>
    <t>832</t>
  </si>
  <si>
    <t>Women and Child Development, Chandigarh</t>
  </si>
  <si>
    <t>0832</t>
  </si>
  <si>
    <t>840</t>
  </si>
  <si>
    <t>Women &amp; Child Development, Govt. of Gujarat</t>
  </si>
  <si>
    <t>0840</t>
  </si>
  <si>
    <t>Director ICDS, Women &amp; Child Development, Govt. of Gujarat</t>
  </si>
  <si>
    <t>841</t>
  </si>
  <si>
    <t>Education Department, Govt. of Gujarat</t>
  </si>
  <si>
    <t>2708</t>
  </si>
  <si>
    <t>Director of primary education,  Gujarat</t>
  </si>
  <si>
    <t>843</t>
  </si>
  <si>
    <t>Directorate of Secondary Education, Haryana</t>
  </si>
  <si>
    <t>0843</t>
  </si>
  <si>
    <t>844</t>
  </si>
  <si>
    <t>Directorate of Woman and Child Development, Government of Himachal Pradesh</t>
  </si>
  <si>
    <t>0844</t>
  </si>
  <si>
    <t>Director, Woman and Child Development, Govt. of Himachal Pradesh</t>
  </si>
  <si>
    <t>847</t>
  </si>
  <si>
    <t>School Education and Literacy Department</t>
  </si>
  <si>
    <t>0847</t>
  </si>
  <si>
    <t>School Education and Literacy Department, Govt. of Jharkhand</t>
  </si>
  <si>
    <t>852</t>
  </si>
  <si>
    <t>WCD Govt. of MP</t>
  </si>
  <si>
    <t>0852</t>
  </si>
  <si>
    <t>854</t>
  </si>
  <si>
    <t>Women &amp; Child  Devlopment, Maharashtra</t>
  </si>
  <si>
    <t>0854</t>
  </si>
  <si>
    <t>855</t>
  </si>
  <si>
    <t>School Education &amp; Sports, Govt. of Maharashtra</t>
  </si>
  <si>
    <t>0855</t>
  </si>
  <si>
    <t>School Education &amp; Sports, Maharashtra Circle</t>
  </si>
  <si>
    <t>856</t>
  </si>
  <si>
    <t>wcddelhi</t>
  </si>
  <si>
    <t>0856</t>
  </si>
  <si>
    <t>Department of WCD GNCT of Delhi</t>
  </si>
  <si>
    <t>858</t>
  </si>
  <si>
    <t>DEPARTMENT OF WOMEN AND CHILD DEVELOPMENT PONDICHERRY</t>
  </si>
  <si>
    <t>0858</t>
  </si>
  <si>
    <t>866</t>
  </si>
  <si>
    <t>Women Development and Child Welfare Department, Govt of Telangana</t>
  </si>
  <si>
    <t>0866</t>
  </si>
  <si>
    <t>867</t>
  </si>
  <si>
    <t>Deptt. Of School Education, Serva Shiksha Abhiyan,Govt. Of Telangana</t>
  </si>
  <si>
    <t>0867</t>
  </si>
  <si>
    <t>Enrolment Agency Sarva Shiksha Abhiyan</t>
  </si>
  <si>
    <t>871</t>
  </si>
  <si>
    <t>School Education &amp; Sports, Uttar Pradesh</t>
  </si>
  <si>
    <t>0871</t>
  </si>
  <si>
    <t>School Education &amp; Sports, UP</t>
  </si>
  <si>
    <t>872</t>
  </si>
  <si>
    <t>Women Empowerment &amp; Child Development Uttarakhand</t>
  </si>
  <si>
    <t>0872</t>
  </si>
  <si>
    <t>873</t>
  </si>
  <si>
    <t>School Education Department Uttarakhand</t>
  </si>
  <si>
    <t>0873</t>
  </si>
  <si>
    <t>School education department Uttarakhand</t>
  </si>
  <si>
    <t>952</t>
  </si>
  <si>
    <t>Director General Health Services,Health Deptt, Haryana</t>
  </si>
  <si>
    <t>2147</t>
  </si>
  <si>
    <t>District Family and Welfare Society Bhiwani</t>
  </si>
  <si>
    <t>2148</t>
  </si>
  <si>
    <t>District Family &amp; Welfare Society Faridabad</t>
  </si>
  <si>
    <t>2149</t>
  </si>
  <si>
    <t>District Health and Family Welfare Society Fatehabad</t>
  </si>
  <si>
    <t>2151</t>
  </si>
  <si>
    <t>District Health &amp; Family Welfare Society, Hisar</t>
  </si>
  <si>
    <t>2154</t>
  </si>
  <si>
    <t>District Family and Welfare Society, Kaithal</t>
  </si>
  <si>
    <t>2156</t>
  </si>
  <si>
    <t xml:space="preserve">District Family and Welfare Society, Karnal </t>
  </si>
  <si>
    <t>2157</t>
  </si>
  <si>
    <t>District Family and Welfare Society Narnaul</t>
  </si>
  <si>
    <t>2158</t>
  </si>
  <si>
    <t>District Family &amp; Welfare Society Mewat</t>
  </si>
  <si>
    <t>2159</t>
  </si>
  <si>
    <t>District Family &amp; Welfare Society Palwal</t>
  </si>
  <si>
    <t>2160</t>
  </si>
  <si>
    <t>District Family and Welfare Society Panchkula</t>
  </si>
  <si>
    <t>2161</t>
  </si>
  <si>
    <t>District Family and Welfare Society Panipat</t>
  </si>
  <si>
    <t>2162</t>
  </si>
  <si>
    <t>District Family &amp; Welfare Society Rewari</t>
  </si>
  <si>
    <t>2163</t>
  </si>
  <si>
    <t>District Family and Welfare Society Rohtak</t>
  </si>
  <si>
    <t>2164</t>
  </si>
  <si>
    <t>district Health&amp; Family Welfare Society Sirsa</t>
  </si>
  <si>
    <t>2165</t>
  </si>
  <si>
    <t>District Health &amp; Family Welfare Society, Sonipat</t>
  </si>
  <si>
    <t>2166</t>
  </si>
  <si>
    <t>District Family and Welfare Society Yamuna Nagar</t>
  </si>
  <si>
    <t>955</t>
  </si>
  <si>
    <t>Director Health and Family Welfare, UT</t>
  </si>
  <si>
    <t>0955</t>
  </si>
  <si>
    <t>State Health Society</t>
  </si>
  <si>
    <t>956</t>
  </si>
  <si>
    <t>Directorate of Health Services, A&amp;N Islands</t>
  </si>
  <si>
    <t>0956</t>
  </si>
  <si>
    <t xml:space="preserve"> DHS, A&amp;N Islands</t>
  </si>
  <si>
    <t>957</t>
  </si>
  <si>
    <t>Directorate of Public Health and Family Welfare, Govt of Andhra Pradesh</t>
  </si>
  <si>
    <t>0957</t>
  </si>
  <si>
    <t>964</t>
  </si>
  <si>
    <t xml:space="preserve"> Chief Registrar Births &amp; Deaths -cum-Director Health Services </t>
  </si>
  <si>
    <t>2194</t>
  </si>
  <si>
    <t>District Registrar Births &amp; Deaths cum Chief Medical Officer Bilaspur</t>
  </si>
  <si>
    <t>2195</t>
  </si>
  <si>
    <t>District Registrar Births &amp; Deaths cum Chief Medical Officer Chamba</t>
  </si>
  <si>
    <t>2196</t>
  </si>
  <si>
    <t>District Registrar Births &amp; Deaths cum Chief Medical Officer Hamirpur</t>
  </si>
  <si>
    <t>2197</t>
  </si>
  <si>
    <t>District Registrar Births &amp; Deaths cum Chief Medical Officer Kangra</t>
  </si>
  <si>
    <t>2198</t>
  </si>
  <si>
    <t>District Registrar Births &amp; Deaths cum Chief Medical Officer Kinnaur</t>
  </si>
  <si>
    <t>2199</t>
  </si>
  <si>
    <t>District Registrar Births &amp; Deaths cum Chief Medical Officer Kullu</t>
  </si>
  <si>
    <t>2200</t>
  </si>
  <si>
    <t xml:space="preserve">District Registrar Births &amp; De rths cum Chief Medical Officer, Lahaul spiti </t>
  </si>
  <si>
    <t>2201</t>
  </si>
  <si>
    <t>District Registrar Births &amp; Deaths cum Chief Medical Officer, Mandi</t>
  </si>
  <si>
    <t>2202</t>
  </si>
  <si>
    <t>District Registrar Births &amp; Deaths cum Chief Medical Officer, Shimla</t>
  </si>
  <si>
    <t>2203</t>
  </si>
  <si>
    <t>District Registrar Births &amp; Deaths cum Chief Medical Officer, Sirmour</t>
  </si>
  <si>
    <t>2204</t>
  </si>
  <si>
    <t>District Registrar Births &amp; Deaths cum Chief Medical Officer, Solan</t>
  </si>
  <si>
    <t>2205</t>
  </si>
  <si>
    <t>District Registrar Births &amp; Deaths cum Chief Medical Officer, Una</t>
  </si>
  <si>
    <t>977</t>
  </si>
  <si>
    <t>Health Department, Govt of Uttar Pradesh</t>
  </si>
  <si>
    <t>0977</t>
  </si>
  <si>
    <t>984</t>
  </si>
  <si>
    <t>State Project Director SSA J&amp;K</t>
  </si>
  <si>
    <t>0984</t>
  </si>
  <si>
    <t>State Project Director SSA  Department of Education JK</t>
  </si>
  <si>
    <t>985</t>
  </si>
  <si>
    <t>State Mission Director ICDS Social Welfare Department JK</t>
  </si>
  <si>
    <t>0985</t>
  </si>
  <si>
    <t>State Mission Director ICDS Social Welfare Department, J&amp;K</t>
  </si>
  <si>
    <t>986</t>
  </si>
  <si>
    <t>Electronics &amp; Information Technology E&amp;IT Department Government of Chhattisgarh GoCG</t>
  </si>
  <si>
    <t>2084</t>
  </si>
  <si>
    <t>CHIPS</t>
  </si>
  <si>
    <t>989</t>
  </si>
  <si>
    <t>Integrated Child Development Services , Government of Tamil Nadu</t>
  </si>
  <si>
    <t>0989</t>
  </si>
  <si>
    <t>151</t>
  </si>
  <si>
    <t>D.C. KURUNG KUMEY</t>
  </si>
  <si>
    <t>2507</t>
  </si>
  <si>
    <t>CO, SARLI</t>
  </si>
  <si>
    <t>2356</t>
  </si>
  <si>
    <t>DFCSO, Tezu</t>
  </si>
  <si>
    <t>164</t>
  </si>
  <si>
    <t>DC  Tirap District</t>
  </si>
  <si>
    <t>2362</t>
  </si>
  <si>
    <t>Deptt Of Economics &amp; Statistics Tirap</t>
  </si>
  <si>
    <t>206</t>
  </si>
  <si>
    <t>CSC e-Governance Services India Limited</t>
  </si>
  <si>
    <t>2189</t>
  </si>
  <si>
    <t>CSC SPV</t>
  </si>
  <si>
    <t>652</t>
  </si>
  <si>
    <t>ORIENTAL BANK OF COMMERCE_NEW_652</t>
  </si>
  <si>
    <t>0652</t>
  </si>
  <si>
    <t>Oriental Bank of Commerce</t>
  </si>
  <si>
    <t>661</t>
  </si>
  <si>
    <t>ALLAHABAD BANK_NEW_661</t>
  </si>
  <si>
    <t>0661</t>
  </si>
  <si>
    <t>ALLAHABAD BANK</t>
  </si>
  <si>
    <t>2844</t>
  </si>
  <si>
    <t>Chennai Telephones</t>
  </si>
  <si>
    <t>2861</t>
  </si>
  <si>
    <t>BSNL Haryana Telecom Circle</t>
  </si>
  <si>
    <t>1394</t>
  </si>
  <si>
    <t>NVS RO Bhopal</t>
  </si>
  <si>
    <t>827</t>
  </si>
  <si>
    <t>School Education &amp; Sports, A&amp;N Islands</t>
  </si>
  <si>
    <t>0827</t>
  </si>
  <si>
    <t>Dept. of School Education ,A&amp;N Islands</t>
  </si>
  <si>
    <t>833</t>
  </si>
  <si>
    <t>Director School Education UT Chandigarh</t>
  </si>
  <si>
    <t>2363</t>
  </si>
  <si>
    <t>Sarva Siksha Abhiyan Society</t>
  </si>
  <si>
    <t>859</t>
  </si>
  <si>
    <t xml:space="preserve"> STATE PROJECT DIRECTOR SAMAGRA SHIKSHA PONDICHERRY</t>
  </si>
  <si>
    <t>0859</t>
  </si>
  <si>
    <t>STATE PROJECT OFFICE SAMAGRA SHIKSHA PUDUCHERRY</t>
  </si>
  <si>
    <t>979</t>
  </si>
  <si>
    <t>Director Social Welfare Uttarakhand</t>
  </si>
  <si>
    <t>0979</t>
  </si>
  <si>
    <t>Department of Social Welfare Uttarakhand</t>
  </si>
  <si>
    <t>0000</t>
  </si>
  <si>
    <t>UIDAI-EA</t>
  </si>
  <si>
    <t>0972</t>
  </si>
  <si>
    <t>Department of Health &amp; Family Welfare, Punjab</t>
  </si>
  <si>
    <t>155</t>
  </si>
  <si>
    <t>DC Siang</t>
  </si>
  <si>
    <t>2492</t>
  </si>
  <si>
    <t>CO PANGIN</t>
  </si>
  <si>
    <t>2906</t>
  </si>
  <si>
    <t xml:space="preserve">CSC Bank BC </t>
  </si>
  <si>
    <t>0224</t>
  </si>
  <si>
    <t>2969</t>
  </si>
  <si>
    <t>IPPB AP</t>
  </si>
  <si>
    <t>2970</t>
  </si>
  <si>
    <t>IPPB AS</t>
  </si>
  <si>
    <t>2971</t>
  </si>
  <si>
    <t>IPPB BI</t>
  </si>
  <si>
    <t>2972</t>
  </si>
  <si>
    <t>IPPB CH</t>
  </si>
  <si>
    <t>2973</t>
  </si>
  <si>
    <t>IPPB GJ</t>
  </si>
  <si>
    <t>2974</t>
  </si>
  <si>
    <t>IPPB HR</t>
  </si>
  <si>
    <t>2975</t>
  </si>
  <si>
    <t>IPPB HP</t>
  </si>
  <si>
    <t>2977</t>
  </si>
  <si>
    <t>IPPB JH</t>
  </si>
  <si>
    <t>2979</t>
  </si>
  <si>
    <t>IPPB KR</t>
  </si>
  <si>
    <t>2982</t>
  </si>
  <si>
    <t>IPPB NE</t>
  </si>
  <si>
    <t>2983</t>
  </si>
  <si>
    <t>IPPB OD</t>
  </si>
  <si>
    <t>2984</t>
  </si>
  <si>
    <t>IPPB PB</t>
  </si>
  <si>
    <t>2986</t>
  </si>
  <si>
    <t>IPPB TN</t>
  </si>
  <si>
    <t>2987</t>
  </si>
  <si>
    <t>IPPB TL</t>
  </si>
  <si>
    <t>2989</t>
  </si>
  <si>
    <t>IPPB UK</t>
  </si>
  <si>
    <t>0654</t>
  </si>
  <si>
    <t>State Bank of India</t>
  </si>
  <si>
    <t>655</t>
  </si>
  <si>
    <t>United Bank Of India_New_655</t>
  </si>
  <si>
    <t>0655</t>
  </si>
  <si>
    <t>United Bank Of India</t>
  </si>
  <si>
    <t>664</t>
  </si>
  <si>
    <t>Bank of Baroda_2</t>
  </si>
  <si>
    <t>0664</t>
  </si>
  <si>
    <t>2150</t>
  </si>
  <si>
    <t>District Family &amp; Welfare Society Gurgaon</t>
  </si>
  <si>
    <t>962</t>
  </si>
  <si>
    <t>Health and Family Welfare Department Government of Gujarat</t>
  </si>
  <si>
    <t>2672</t>
  </si>
  <si>
    <t>District Health Society Gandhinagar</t>
  </si>
  <si>
    <t>Grand Total</t>
  </si>
  <si>
    <t xml:space="preserve"> CEL Phase V</t>
  </si>
  <si>
    <t xml:space="preserve"> Mandatory BIO Update &gt;=5</t>
  </si>
  <si>
    <t xml:space="preserve"> Mandatory BIO Update &gt; 15</t>
  </si>
  <si>
    <t xml:space="preserve"> No. of AG count for Phase IV</t>
  </si>
  <si>
    <t>Registrar Name</t>
  </si>
  <si>
    <t>Inhouse Model</t>
  </si>
  <si>
    <t>List of Registrars undertaking for eligibility for revised assistance has been received</t>
  </si>
  <si>
    <t>Sl. No.</t>
  </si>
  <si>
    <t>Inhouse model</t>
  </si>
  <si>
    <t>Yes</t>
  </si>
  <si>
    <t>Baroda Gujarat Gramin Bank</t>
  </si>
  <si>
    <t>BSNL (Bengaluru)</t>
  </si>
  <si>
    <t>BSNL (Kerala Circle)</t>
  </si>
  <si>
    <t>BSNL Maharashtra Circle</t>
  </si>
  <si>
    <t>BSNL North East-1 Circle</t>
  </si>
  <si>
    <t>BSNL(Assam Circle )</t>
  </si>
  <si>
    <t>BSNL(Odisha Circle Bhubaneshwar)</t>
  </si>
  <si>
    <t>BSNL(UP West Circle, Meerut)</t>
  </si>
  <si>
    <t xml:space="preserve">Catholic Syrian Bank   </t>
  </si>
  <si>
    <t>Central Bank of India</t>
  </si>
  <si>
    <t>DC Anjaw</t>
  </si>
  <si>
    <t>DC Changlang</t>
  </si>
  <si>
    <t>DC East Siang</t>
  </si>
  <si>
    <t>DC Itanagar Capital Complex</t>
  </si>
  <si>
    <t>DC Kra Dadi</t>
  </si>
  <si>
    <t>DC Kurung Kumey</t>
  </si>
  <si>
    <t>DC Lohit</t>
  </si>
  <si>
    <t>DC Londing</t>
  </si>
  <si>
    <t>DC Lower Dibang Valley</t>
  </si>
  <si>
    <t>DC Lower Subansiri</t>
  </si>
  <si>
    <t>DC Papumpare</t>
  </si>
  <si>
    <t>DC Tawang</t>
  </si>
  <si>
    <t>DC Tirap</t>
  </si>
  <si>
    <t>DC Upper Siang</t>
  </si>
  <si>
    <t>DC Upper Subanasiri</t>
  </si>
  <si>
    <t>DC West Siang</t>
  </si>
  <si>
    <t>Directorate of Education School, Government Of Manipur</t>
  </si>
  <si>
    <t>General Administration Department (B), Govt. of Meghalaya</t>
  </si>
  <si>
    <t>RDD Govt. of Tripura</t>
  </si>
  <si>
    <t>Commissioner of School Education, AP</t>
  </si>
  <si>
    <t>Sarba Siksha Abhiyan</t>
  </si>
  <si>
    <t>Directorate of Elementary Education, Govt. of Arunachal Pradesh</t>
  </si>
  <si>
    <t>No</t>
  </si>
  <si>
    <t>Gross Amount</t>
  </si>
  <si>
    <t>Balance amount to be withheld for DMS pendency  (B/F)</t>
  </si>
  <si>
    <t>Amount to be withheld in current  release [actual amount for withholding or 10% of payment due(Col.8), whichever is less)</t>
  </si>
  <si>
    <t>Balance amount to be withheld for DMS pendency from future releases  (C/F)</t>
  </si>
  <si>
    <t>National Cooperative Consumers Federation Of India Limited</t>
  </si>
  <si>
    <t>Eastern Railway</t>
  </si>
  <si>
    <t>South East Central Railway</t>
  </si>
  <si>
    <t>Actual Gross to be booked
(Col.9 - Col.11)</t>
  </si>
  <si>
    <t>Maximum Penalty to be levied on errors ( Penalty of max 10% of Gross Amount or actual whichever is less)</t>
  </si>
  <si>
    <t>Penalty on Corruption Cases</t>
  </si>
  <si>
    <t>Total Penalty
(Col. 15 + Col.16)</t>
  </si>
  <si>
    <t>Actual Penalty to be recovered</t>
  </si>
  <si>
    <t>Net Payment
(Col. 13- Col. 17)</t>
  </si>
  <si>
    <t>Total</t>
  </si>
  <si>
    <t>RECOMMENDATION BY REGIONAL OFFICES FOR IMPOSITION OF PENALTY ON CORRUPTION CASES FOR THE MONTH OF AUGUST-2021</t>
  </si>
  <si>
    <t>RO Bengaluru in the previous SRC report dated 30.09.2020 informed that while forwarding the SRC report on corruption cases dated 15.05.2017, the penalty to be levied on Registrar CSC e-Governance Ltd. was erroneously levied on Registrar - NSDL e-Governance Ltd. and has requested to reverse the penalty levied on Registrar NSDL e-Governance and to levy the penalty on Registrar CSC eGovernance Ltd. The matter has been examined and putup in different file. The decision of the competent authority will be communicated, once the same is received.</t>
  </si>
  <si>
    <t>2. RO Chandigarh vide letter no. RO-CHD/17024/01/2020-RO-CHD/1637 dated 10.09.2021 has not recommended any case of corruption for imposition of penalty for the month of August, 2021.</t>
  </si>
  <si>
    <t>3. RO Delhi vide letter no. A-22011/11/2011/part-2/UIDAI (RO-Delhi) dated 17.09.2021 recommended following cases of corruption for imposition of penalty for the month of August, 2021:-</t>
  </si>
  <si>
    <t>Reg. Code</t>
  </si>
  <si>
    <t>Reg. Name</t>
  </si>
  <si>
    <t>EA name</t>
  </si>
  <si>
    <t>50K</t>
  </si>
  <si>
    <t>Amount</t>
  </si>
  <si>
    <t>DoITC, Govt of Rajasthan</t>
  </si>
  <si>
    <t>RISL (0516)</t>
  </si>
  <si>
    <t>MPSEDC</t>
  </si>
  <si>
    <t>MPSEDC (0515)</t>
  </si>
  <si>
    <t>CSC</t>
  </si>
  <si>
    <t>4. RO Guwahati vide letter no. UIDAI/RO-Ghy/Blacklist of EA/12/2017/1441 dated 08.09.2021 has not recommended any case of corruption for imposition of penalty for the month of August, 2021.</t>
  </si>
  <si>
    <t>5. RO Hyderabad vide email dated  17.09.2021 has forwarded the Minutes of SRC Meeting dated 15.09.2021 recommending following cases of Corruption for penalty:-</t>
  </si>
  <si>
    <t>10K</t>
  </si>
  <si>
    <t>Dte of Public Health &amp; FW</t>
  </si>
  <si>
    <t>E&amp;IT Deptt.  GoCG</t>
  </si>
  <si>
    <t>2086- CHiPS</t>
  </si>
  <si>
    <t>OCAC</t>
  </si>
  <si>
    <t>ITE&amp;C</t>
  </si>
  <si>
    <t>ESD-2052</t>
  </si>
  <si>
    <t>Union Bank of India</t>
  </si>
  <si>
    <t>6. RO Lucknow through email dated 09.09.2021 forwarded Minutes of Meeting  no. RO-LKO-17024/1/2020-RO-LKO/3419 dated 08.09.2021 vide which following cases of corruption are recommended for imposition of penalty for the month of August, 2021:-</t>
  </si>
  <si>
    <t>Baroda UP Gramin Bank (0670)</t>
  </si>
  <si>
    <t>7. RO Mumbai vide letter no. RO-MUM-20021/154/2021(Recon August-2021)/5239 dated 03.09.2021 recommended following cases of corruption  for imposition of penalty for the month of August, 2021:-</t>
  </si>
  <si>
    <t>ICICI Bank</t>
  </si>
  <si>
    <t>l Lac</t>
  </si>
  <si>
    <t>Women &amp; Child Development, Gujarat</t>
  </si>
  <si>
    <t>Director, ICDS</t>
  </si>
  <si>
    <t>8. RO Ranchi vide email dated 14.09.2021 forwarded letter no. UIDAI/RO/RNC/MRB/2021-22/2297 dated 14.09.2021 vide which following cases of corruption have been recommended for imposing penalty in the month of August, 2021:-</t>
  </si>
  <si>
    <t>RDD, Bihar-1</t>
  </si>
  <si>
    <t>UCO Bank</t>
  </si>
  <si>
    <t>1 Lac</t>
  </si>
  <si>
    <t>Subtotal</t>
  </si>
  <si>
    <t>1. RO Bengaluru vide letter no. R-11013/349/2021/ROB/Vol.VII/4617 dated 07.09.2021 has recommended no case of corruption for imposition of penalty for the month of August 2021.</t>
  </si>
  <si>
    <t>Penalty on errors</t>
  </si>
  <si>
    <t xml:space="preserve"> Total Demo error Count</t>
  </si>
  <si>
    <t xml:space="preserve"> Total BE-I Error Count</t>
  </si>
  <si>
    <t xml:space="preserve"> Total BE-II Error Count</t>
  </si>
  <si>
    <t xml:space="preserve"> Total BE-III Error Count</t>
  </si>
  <si>
    <t xml:space="preserve"> Total Photo of Photo Count </t>
  </si>
  <si>
    <t xml:space="preserve"> Total  Un-Parliamentary Language/Abusive Language in Resident Demographics enrolment Count </t>
  </si>
  <si>
    <t xml:space="preserve"> Total Non-Human photo Error Count </t>
  </si>
  <si>
    <t xml:space="preserve">  DOE-1</t>
  </si>
  <si>
    <t xml:space="preserve">  DOE-2</t>
  </si>
  <si>
    <t xml:space="preserve"> Operator/Supervisor Bio Missing Cases</t>
  </si>
  <si>
    <t>Amount of Penalty</t>
  </si>
  <si>
    <t>Rate of Penalty----&gt;</t>
  </si>
  <si>
    <t>Recovery Amount</t>
  </si>
  <si>
    <t>Net Amount</t>
  </si>
  <si>
    <t>Bank Name</t>
  </si>
  <si>
    <t>Account Number</t>
  </si>
  <si>
    <t>Account Holder Name</t>
  </si>
  <si>
    <t>366801000078</t>
  </si>
  <si>
    <t>HP SITEG</t>
  </si>
  <si>
    <t>Punjab National Bank, Mudaliarpet</t>
  </si>
  <si>
    <t>5930000100039220</t>
  </si>
  <si>
    <t>Member Secretary Samagra Shiksha UT of Pudhucherry Mission Authority</t>
  </si>
  <si>
    <t>PUNB0593000</t>
  </si>
  <si>
    <t>117911100002078</t>
  </si>
  <si>
    <t>Andhr Bank- UIDAI Commission Account</t>
  </si>
  <si>
    <t>ANDB0001179</t>
  </si>
  <si>
    <t>64099106201</t>
  </si>
  <si>
    <t>Director Atal Jansnehi Directorate</t>
  </si>
  <si>
    <t>SBIN0040277</t>
  </si>
  <si>
    <t>AU Small Finance Bank, Jaipur_Central Office_Mansarovar</t>
  </si>
  <si>
    <t>1721201113141037</t>
  </si>
  <si>
    <t>AU SMALL FINANCE BANK LIMITED</t>
  </si>
  <si>
    <t>AUBL0002011</t>
  </si>
  <si>
    <t>Axis Bank</t>
  </si>
  <si>
    <t xml:space="preserve">918020076161049 </t>
  </si>
  <si>
    <t>AXIS BANK COMM-AADHAAR SERVICES</t>
  </si>
  <si>
    <t>UTIB0000004</t>
  </si>
  <si>
    <t>Bandhan Bank Limited, Salt Lake, Sector- V , Kolkata – 700 091</t>
  </si>
  <si>
    <t>274500001693</t>
  </si>
  <si>
    <t>Bandhan Bank Limited</t>
  </si>
  <si>
    <t>BDBL0001000</t>
  </si>
  <si>
    <t xml:space="preserve">Bank of Baroda, </t>
  </si>
  <si>
    <t>29040200000232</t>
  </si>
  <si>
    <t>Bank of Baroda UID Project</t>
  </si>
  <si>
    <t>BARB0BANEAS</t>
  </si>
  <si>
    <t xml:space="preserve">Bank of India, Kurla Complex </t>
  </si>
  <si>
    <t>012220110000264</t>
  </si>
  <si>
    <t>Claims received from UIDAI</t>
  </si>
  <si>
    <t>BKID0000122</t>
  </si>
  <si>
    <t>BANK OF MAHARASHTRA, PUNE MAIN</t>
  </si>
  <si>
    <t>60228777243</t>
  </si>
  <si>
    <t> F I , S L B C AND GOV BUSINESS</t>
  </si>
  <si>
    <t>MAHB0001150</t>
  </si>
  <si>
    <t>17370200000135</t>
  </si>
  <si>
    <t>BARB0VAISHA</t>
  </si>
  <si>
    <t>Baroda Uttar Pradesh Gramin Bank</t>
  </si>
  <si>
    <t>56720013201017</t>
  </si>
  <si>
    <t>1120002102306372</t>
  </si>
  <si>
    <t>A.O.(Cash) Bharat Sanchar Nigam Ltd</t>
  </si>
  <si>
    <t>PUNB0112000</t>
  </si>
  <si>
    <t>638501010050425</t>
  </si>
  <si>
    <t>BHARAT SANCHAR NIGAM LIMITED</t>
  </si>
  <si>
    <t>UBIN0563854</t>
  </si>
  <si>
    <t>346401010068587</t>
  </si>
  <si>
    <t>Accounts Officer Cash BSNL CO Vijaywada</t>
  </si>
  <si>
    <t>UBIN0534641</t>
  </si>
  <si>
    <t>Union Bank of India, Chandmari Branch, Guwahati-781003</t>
  </si>
  <si>
    <t>380601010350425</t>
  </si>
  <si>
    <t>AO (A&amp;P), O/o the CGMT, BSNL Guwahati</t>
  </si>
  <si>
    <t>UBIN0538060</t>
  </si>
  <si>
    <t>Punjab National Bank, Exhibition Road, Patna</t>
  </si>
  <si>
    <t>0380002100061706</t>
  </si>
  <si>
    <t>A.O. (B&amp;A)</t>
  </si>
  <si>
    <t>PUNB0028000</t>
  </si>
  <si>
    <t>State Bank of India, Shillong</t>
  </si>
  <si>
    <t>10881231622</t>
  </si>
  <si>
    <t>Ms. BSNL CGMT SHG CODE COLL</t>
  </si>
  <si>
    <t>SBIN0000181</t>
  </si>
  <si>
    <t>380801010035282</t>
  </si>
  <si>
    <t>AO(A&amp;P), O/o CGMT, ODISHA CIRCLE</t>
  </si>
  <si>
    <t>UBIN0538086</t>
  </si>
  <si>
    <t>510101006243257</t>
  </si>
  <si>
    <t>Bharat Sanchar Nigam Ltd % CGMT, BSNL, Door Sanchar Bhavan, Nampally Station Road, Hyderabad-</t>
  </si>
  <si>
    <t>CORP0000524</t>
  </si>
  <si>
    <t>Syndicate Bank</t>
  </si>
  <si>
    <t xml:space="preserve">04001010015182 </t>
  </si>
  <si>
    <t>Syndicate Bank - UIDAI Enrolments</t>
  </si>
  <si>
    <t>SYNB0000400</t>
  </si>
  <si>
    <t xml:space="preserve">Canara Bank,  Bangalore, </t>
  </si>
  <si>
    <t xml:space="preserve">0413201028540 </t>
  </si>
  <si>
    <t xml:space="preserve">Canara Bank UID Project </t>
  </si>
  <si>
    <t xml:space="preserve">CNRB0000413 </t>
  </si>
  <si>
    <t> Capital Small Finance Bank Ltd,  Midas Corporate Park,37, GT Road, Jalandhar</t>
  </si>
  <si>
    <t>013101000011</t>
  </si>
  <si>
    <t> Capital Small Finance Bank Ltd</t>
  </si>
  <si>
    <t> CLBL0000013</t>
  </si>
  <si>
    <t>3097044794</t>
  </si>
  <si>
    <t>CD OFFICE A/C-ENROLMNT FEE COLLTD FROM UIDAI</t>
  </si>
  <si>
    <t>CBIN0281067</t>
  </si>
  <si>
    <t xml:space="preserve">City Union Bank </t>
  </si>
  <si>
    <t>510909010000056</t>
  </si>
  <si>
    <t>RTGS Settlement Account</t>
  </si>
  <si>
    <t>CIUB0000032</t>
  </si>
  <si>
    <t>State Bank of India, Port Blair</t>
  </si>
  <si>
    <t>10605077144</t>
  </si>
  <si>
    <t>ANIIDCO LTD</t>
  </si>
  <si>
    <t>SBIN0000156</t>
  </si>
  <si>
    <t>SBI, Main Branch</t>
  </si>
  <si>
    <t>Commissioner Nagaland &amp; Registrar UIDAI, Nagaland</t>
  </si>
  <si>
    <t>SBIN0000214</t>
  </si>
  <si>
    <t>510101005978741</t>
  </si>
  <si>
    <t>COMM ON AADHAAR ENROLMENT (DBT AND DBTL)</t>
  </si>
  <si>
    <t>CORP0000133</t>
  </si>
  <si>
    <t xml:space="preserve"> Bank of India </t>
  </si>
  <si>
    <t>604820110000215</t>
  </si>
  <si>
    <t xml:space="preserve"> CSC  e Governance Services India Ltd</t>
  </si>
  <si>
    <t>BKID0006048</t>
  </si>
  <si>
    <t>31296326456</t>
  </si>
  <si>
    <t>Deputy commissioner Koloriang</t>
  </si>
  <si>
    <t>SBIN0011622</t>
  </si>
  <si>
    <t>SBI, Khonsa Branch, Arunachal Pradesh</t>
  </si>
  <si>
    <t>36522250098</t>
  </si>
  <si>
    <t>District Statistics Officer, Tirap District, Khonsa</t>
  </si>
  <si>
    <t>SBIN0001584</t>
  </si>
  <si>
    <t>State Bank of India, Aalo, Arunachal Pradesh</t>
  </si>
  <si>
    <t>31354454270</t>
  </si>
  <si>
    <t>Deputy Commissioner, Aalo</t>
  </si>
  <si>
    <t>SBIN0001677</t>
  </si>
  <si>
    <t>SBI, Seppa Branch</t>
  </si>
  <si>
    <t>37458314796</t>
  </si>
  <si>
    <t>District Statistical Officer Seppa Branch</t>
  </si>
  <si>
    <t>SBIN0005738</t>
  </si>
  <si>
    <t>IDBI Bank, Itanagar</t>
  </si>
  <si>
    <t>0161104000055949</t>
  </si>
  <si>
    <t>Deputy Commissioner ICC Itanagar</t>
  </si>
  <si>
    <t>IBKL0000161</t>
  </si>
  <si>
    <t>State Bank of India, Tezu Branch</t>
  </si>
  <si>
    <t>36536244997</t>
  </si>
  <si>
    <t>DISTRICT STATISTICAL OFFICER, LOHIT DISTRICT TEZU</t>
  </si>
  <si>
    <t>SBIN0001520</t>
  </si>
  <si>
    <t>State Bank of India, Namsai</t>
  </si>
  <si>
    <t>36267804489</t>
  </si>
  <si>
    <t>Felicitation Centre of DC Namsai, DC Office, Namsai</t>
  </si>
  <si>
    <t>SBIN0013311</t>
  </si>
  <si>
    <t>State Bank of India, Naharlagun Branch</t>
  </si>
  <si>
    <t>10333776638</t>
  </si>
  <si>
    <t>Deputy Commissioner Papumpare</t>
  </si>
  <si>
    <t>SBIN0003232</t>
  </si>
  <si>
    <t>ICICI Bank, Saket New Delhi Branch</t>
  </si>
  <si>
    <t>017101017554</t>
  </si>
  <si>
    <t>DEPUTY COMM SOUTH EAST REGISTRAR UIDAI</t>
  </si>
  <si>
    <t>State Bank of India, Yingkiong</t>
  </si>
  <si>
    <t>36931943292</t>
  </si>
  <si>
    <t>District Statistics Officer, Yignkiong</t>
  </si>
  <si>
    <t>SBIN0007228</t>
  </si>
  <si>
    <t>State Bank of India, Daporijo</t>
  </si>
  <si>
    <t>37072932640</t>
  </si>
  <si>
    <t>District Statistical Office, Upper Subansiri District, Daporijo</t>
  </si>
  <si>
    <t>SBIN0005818</t>
  </si>
  <si>
    <t>State Bank of India, Bomdila Branch</t>
  </si>
  <si>
    <t>34667918725</t>
  </si>
  <si>
    <t>Finance and Accounts Officer</t>
  </si>
  <si>
    <t>SBIN0001394</t>
  </si>
  <si>
    <t>DCB Bank Ltd.</t>
  </si>
  <si>
    <t>0202955100489</t>
  </si>
  <si>
    <t>Income Parking Account</t>
  </si>
  <si>
    <t>04241011001600</t>
  </si>
  <si>
    <t>Dy. Commissioner (East)</t>
  </si>
  <si>
    <t>Corporation Bank, Nutan Vidya Mandir Sr. Sec. School, GTB Enclave, Dilshad Garden, New Delhi-110093</t>
  </si>
  <si>
    <t>207100101114806</t>
  </si>
  <si>
    <t>Registrar (UID), District North-East, Delhi</t>
  </si>
  <si>
    <t>CORP0002071</t>
  </si>
  <si>
    <t>0115002100058579</t>
  </si>
  <si>
    <t>DEPUTY COMMISSIONER NORTH, DELHI</t>
  </si>
  <si>
    <t>499810110000243</t>
  </si>
  <si>
    <t>MS UIDAI PROJECT ACCOUNT JHARKHAND</t>
  </si>
  <si>
    <t>BKID0004998</t>
  </si>
  <si>
    <t>Dena Bank (Now part of Bank of Baroda)</t>
  </si>
  <si>
    <t>098510010397</t>
  </si>
  <si>
    <t>eGram Vishwagram Society</t>
  </si>
  <si>
    <t>BKDN0130985</t>
  </si>
  <si>
    <t>Indian Bank, Kamaraj Nagar, Puducherry</t>
  </si>
  <si>
    <t>6770367413</t>
  </si>
  <si>
    <t>The Director, Department of Women and Child Development</t>
  </si>
  <si>
    <t>IDIB000P134</t>
  </si>
  <si>
    <t>State Bank of India Secretariat Branch, Jaipur</t>
  </si>
  <si>
    <t>Department of Information Technology &amp; Communication UID-Project</t>
  </si>
  <si>
    <t>SBIN0031031</t>
  </si>
  <si>
    <t>HDFC Bank, Imphal branch, Manipur</t>
  </si>
  <si>
    <t>19991450000214</t>
  </si>
  <si>
    <t>District e-Governance Society</t>
  </si>
  <si>
    <t>HDFC0001999</t>
  </si>
  <si>
    <t>Canara Bank</t>
  </si>
  <si>
    <t>0606101560635</t>
  </si>
  <si>
    <t>SPD UIDAI SSAS TG</t>
  </si>
  <si>
    <t>CNRB0000606</t>
  </si>
  <si>
    <t>State Bank of India, Palin</t>
  </si>
  <si>
    <t>34849013081</t>
  </si>
  <si>
    <t>Deputy Commissioner, Kra Daadi</t>
  </si>
  <si>
    <t>SBIN0007874</t>
  </si>
  <si>
    <t>State Bank of India Tawang</t>
  </si>
  <si>
    <t>30720693173</t>
  </si>
  <si>
    <t>Deputy Commissioner, Tawang</t>
  </si>
  <si>
    <t>State Bank of India, Hawai Branch</t>
  </si>
  <si>
    <t>34616287903</t>
  </si>
  <si>
    <t>Deputy Commissioner and District Statistical Officer, Anjaw</t>
  </si>
  <si>
    <t>SBIN0015393</t>
  </si>
  <si>
    <t>099617700000230</t>
  </si>
  <si>
    <t>UIDAI – Aadhaar</t>
  </si>
  <si>
    <t>DLXB0000001</t>
  </si>
  <si>
    <t>A/C No. 004301029882</t>
  </si>
  <si>
    <t>District Health and Family Welfare Society pkl SKS</t>
  </si>
  <si>
    <t>ICIC0000043</t>
  </si>
  <si>
    <t>65049408421</t>
  </si>
  <si>
    <t>Asstt Controller F and A</t>
  </si>
  <si>
    <t>SBIN0050736</t>
  </si>
  <si>
    <t>Axis Bank, Itanagar Branch</t>
  </si>
  <si>
    <t>917010076883127</t>
  </si>
  <si>
    <t>Director of Elementary Education (Joint Account)</t>
  </si>
  <si>
    <t>UTIB0000379</t>
  </si>
  <si>
    <t>Syndicate Bank, DHS Annex Building, Behind Cellular Jail, Port Blair Branch</t>
  </si>
  <si>
    <t>99092200008971</t>
  </si>
  <si>
    <t>Chief Registrar of Births and Deaths</t>
  </si>
  <si>
    <t>A/c 142411100000265</t>
  </si>
  <si>
    <t xml:space="preserve">Chief Registrar of Births and Deaths </t>
  </si>
  <si>
    <t>ANDB0001424</t>
  </si>
  <si>
    <t>HDFC Bank Ltd.</t>
  </si>
  <si>
    <t>50100097073912</t>
  </si>
  <si>
    <t>Directorate of Seconday Education, Haryana-cum-Registrar Aadhaar [Code:843]</t>
  </si>
  <si>
    <t>HDFC0000108</t>
  </si>
  <si>
    <t>State Bank of India, Mohanpura (Main branch), Port Blair</t>
  </si>
  <si>
    <t>37565641314</t>
  </si>
  <si>
    <t>Director, Social Welfare</t>
  </si>
  <si>
    <t>ICICI Bank, Shimla</t>
  </si>
  <si>
    <t>A/C No. 370201000037</t>
  </si>
  <si>
    <t>Director WCD Shimla Aadhaar Financial Assistance</t>
  </si>
  <si>
    <t>ICIC0003702</t>
  </si>
  <si>
    <t>37000499209</t>
  </si>
  <si>
    <t>LITSS-Aadhaar</t>
  </si>
  <si>
    <t>SBIN0005080</t>
  </si>
  <si>
    <t>Bank of Baroda, Dilshad Garden, Delhi</t>
  </si>
  <si>
    <t>31680100012340</t>
  </si>
  <si>
    <t>UIDAI District Shahdra</t>
  </si>
  <si>
    <t>BARB0DILSHA</t>
  </si>
  <si>
    <t>Dena Bank</t>
  </si>
  <si>
    <t>030810004770</t>
  </si>
  <si>
    <t>Gujarat Council of Primary Education</t>
  </si>
  <si>
    <t>BKDN0130308</t>
  </si>
  <si>
    <t>IDBI Bank</t>
  </si>
  <si>
    <t>1150104000018896</t>
  </si>
  <si>
    <t>CEO CHiPS</t>
  </si>
  <si>
    <t>IBKL0001150</t>
  </si>
  <si>
    <t>200000042640</t>
  </si>
  <si>
    <t>ESFB0001001</t>
  </si>
  <si>
    <t xml:space="preserve">Union Bank of India </t>
  </si>
  <si>
    <t>511201010030198</t>
  </si>
  <si>
    <t>Society for I.T. Initiative Fund for e-Governance</t>
  </si>
  <si>
    <t>UBIN0551121</t>
  </si>
  <si>
    <t>The Punjab State Cooperative Bank Ltd.</t>
  </si>
  <si>
    <t>001434025100001</t>
  </si>
  <si>
    <t>Registrar UID Project, Punjab</t>
  </si>
  <si>
    <t>UTIB0PSCB01</t>
  </si>
  <si>
    <t>The Federal Bank Ltd , Federal Towers , Head Office  ,Bank Junction, Aluva , Ernakulam Dist, Kerala  -683101</t>
  </si>
  <si>
    <t>00350051070033</t>
  </si>
  <si>
    <t>Aadhaar Enrolment Commission Central Acc</t>
  </si>
  <si>
    <t>FDRL0000035</t>
  </si>
  <si>
    <t>Fincare Small Finance Bank Ltd- Sarjapur Road, Bangalore</t>
  </si>
  <si>
    <t>18200001374255</t>
  </si>
  <si>
    <t>Fincare Small Finance Bank Ltd Income Receipt Account</t>
  </si>
  <si>
    <t>FSFB0000001</t>
  </si>
  <si>
    <t>State Bank of India, MG Road, Shillong, Meghalaya</t>
  </si>
  <si>
    <t>Under Secretary to Govt. of Meghalaya, GAD (B),  Meghalaya Secretariat, Shillong</t>
  </si>
  <si>
    <t>State Bank of India, Assam Secretariat Branch, Dispur</t>
  </si>
  <si>
    <t>37176493081</t>
  </si>
  <si>
    <t>UID Project Assam</t>
  </si>
  <si>
    <t>Axix Bank Ltd, Panaji Goa</t>
  </si>
  <si>
    <t>911010065576238</t>
  </si>
  <si>
    <t>Directorate of Planning Statistics and Evaluation  UID Goa</t>
  </si>
  <si>
    <t>UTIB0000078</t>
  </si>
  <si>
    <t xml:space="preserve">State Bank of India,Udyog Bhavan Branch, Gandhinagar </t>
  </si>
  <si>
    <t>Gujarat Social Infrastructure Development Society (UID Project)</t>
  </si>
  <si>
    <t>SBIN0060228</t>
  </si>
  <si>
    <t>UIDAI FINANCIAL ASSISTANCE</t>
  </si>
  <si>
    <t>ICIC0003668</t>
  </si>
  <si>
    <t>64058507303</t>
  </si>
  <si>
    <t>UIDAI PoC Account</t>
  </si>
  <si>
    <t>State Bank of India, Kowdiar</t>
  </si>
  <si>
    <t>KSITM Kerala UID Project</t>
  </si>
  <si>
    <t>SBIN0070020</t>
  </si>
  <si>
    <t>005710110003014</t>
  </si>
  <si>
    <t>SETU Maharashtra Aadhaar yojna Account</t>
  </si>
  <si>
    <t>BKID0000057</t>
  </si>
  <si>
    <t>1236133785</t>
  </si>
  <si>
    <t>Additional Chief Secretary</t>
  </si>
  <si>
    <t>CBIN0282310</t>
  </si>
  <si>
    <t>1488012100000061</t>
  </si>
  <si>
    <t>Society for Promotion of IT in Chandigarh SPIC</t>
  </si>
  <si>
    <t>PUNB0606000</t>
  </si>
  <si>
    <t xml:space="preserve">State Bank of India </t>
  </si>
  <si>
    <t>36019356609</t>
  </si>
  <si>
    <t>Aadhaar enrolment Mizoram</t>
  </si>
  <si>
    <t>SBIN0013053</t>
  </si>
  <si>
    <t>50200029891294</t>
  </si>
  <si>
    <t>AADHAAR ENROLMENT PAYOUTS DUMMY ACCOUNT</t>
  </si>
  <si>
    <t>HDFC0004989</t>
  </si>
  <si>
    <t>Allahabad Bank, DG Medical Service Branch, Kaiserbagh, Lucknow</t>
  </si>
  <si>
    <t>Director General Medical &amp; Health, U.P. and Joint Director (Vital Statistics)</t>
  </si>
  <si>
    <t>ALL0212156</t>
  </si>
  <si>
    <t>ICICI Bank Ltd., Nariman Point Mumbai</t>
  </si>
  <si>
    <t>000405004536</t>
  </si>
  <si>
    <t>0126102000002479</t>
  </si>
  <si>
    <t>IDBI Bank Ltd under Aadhaar Project</t>
  </si>
  <si>
    <t>IBKL0000126</t>
  </si>
  <si>
    <t>IDFC Bank</t>
  </si>
  <si>
    <t>99683401012</t>
  </si>
  <si>
    <t>IDFC Bank Ltd.</t>
  </si>
  <si>
    <t>IDFB0040101</t>
  </si>
  <si>
    <t>INDIAN BANK</t>
  </si>
  <si>
    <t>957200604</t>
  </si>
  <si>
    <t>IB HO BOD UIDAI ACCOUNT</t>
  </si>
  <si>
    <t>IDIB000H003</t>
  </si>
  <si>
    <t xml:space="preserve">Indian Overseas Bank, Cathedral Branch </t>
  </si>
  <si>
    <t>010902000020202</t>
  </si>
  <si>
    <t> IOB-AADHAAR REGISTRATION FEE</t>
  </si>
  <si>
    <t>IOBA0000109</t>
  </si>
  <si>
    <t>Indusind Bank Limited</t>
  </si>
  <si>
    <t>00993565620035</t>
  </si>
  <si>
    <t>UIDAI Income Account</t>
  </si>
  <si>
    <t>INDB0000001</t>
  </si>
  <si>
    <t>State Bank of India, GHMC Tank Bund Branch, Hyderabad</t>
  </si>
  <si>
    <t>62259185473</t>
  </si>
  <si>
    <t>Andhra Pradesh Technology Services - Aadhaar</t>
  </si>
  <si>
    <t>State Bank of India, MCTB Branch, Hyderabad, Telangana</t>
  </si>
  <si>
    <t>Telangana State Technology Services Limited</t>
  </si>
  <si>
    <t>SBIN0020432</t>
  </si>
  <si>
    <t>SBI, Velachery Branch, Chennai-600 042</t>
  </si>
  <si>
    <t>38375097913</t>
  </si>
  <si>
    <t>Director cum Mission Director- UIDAI</t>
  </si>
  <si>
    <t>SBIN0007993</t>
  </si>
  <si>
    <t>The Jammu &amp; Kashmir Bank</t>
  </si>
  <si>
    <t>0993530240000001</t>
  </si>
  <si>
    <t>UIDAI AADHAAR ENROLLMENT FEE</t>
  </si>
  <si>
    <t>JAKA0HRDCHQ</t>
  </si>
  <si>
    <t>Karnataka Bank Ltd.</t>
  </si>
  <si>
    <t>0015000400011901</t>
  </si>
  <si>
    <t>AADHAAR ENROLMENT RECEIPT ACCOUNT</t>
  </si>
  <si>
    <t>Karur Vysya Bank</t>
  </si>
  <si>
    <t>1254308000001105</t>
  </si>
  <si>
    <t>UIDAI Aadhaar Enrolment Charges</t>
  </si>
  <si>
    <t>KVBL0001254</t>
  </si>
  <si>
    <t>06410169112021</t>
  </si>
  <si>
    <t>Aadhar Card Enrollment_Income AC-UIDAI</t>
  </si>
  <si>
    <t>KKBK0000958</t>
  </si>
  <si>
    <t>777102010003175</t>
  </si>
  <si>
    <t>ALWS AADHAAR</t>
  </si>
  <si>
    <t>UBIN0577715</t>
  </si>
  <si>
    <t>The Lakshmi Vilas Bank</t>
  </si>
  <si>
    <t>0999699000000421</t>
  </si>
  <si>
    <t>UIDAI Payment Assistance</t>
  </si>
  <si>
    <t>LAVB0000999</t>
  </si>
  <si>
    <t>07172121008746</t>
  </si>
  <si>
    <t>UID Project Madhya Pradesh Bhopal</t>
  </si>
  <si>
    <t>PUNB0071710</t>
  </si>
  <si>
    <t>36986104161</t>
  </si>
  <si>
    <t>SBIN0004419</t>
  </si>
  <si>
    <t>Union Bank of India, Acharya Vihar Branch, Bhubaneswar -751013</t>
  </si>
  <si>
    <t>149311100001680</t>
  </si>
  <si>
    <t>Odisha Computer Application Centre</t>
  </si>
  <si>
    <t>UBIN0814938</t>
  </si>
  <si>
    <t xml:space="preserve">Punjab National Bank </t>
  </si>
  <si>
    <t>4821002100002286</t>
  </si>
  <si>
    <t xml:space="preserve">UIDAI Commission Account </t>
  </si>
  <si>
    <t>PUNB0482100</t>
  </si>
  <si>
    <t xml:space="preserve">Punjab &amp; Sind Bank  </t>
  </si>
  <si>
    <t>06061100068235</t>
  </si>
  <si>
    <t xml:space="preserve"> Enrolment Fund </t>
  </si>
  <si>
    <t>PSIB0000606</t>
  </si>
  <si>
    <t>RBL Bank</t>
  </si>
  <si>
    <t>409900000050</t>
  </si>
  <si>
    <t>UIDAI Incentive Income Receipt GL</t>
  </si>
  <si>
    <t>RATN0000990</t>
  </si>
  <si>
    <t>1154010110044</t>
  </si>
  <si>
    <t xml:space="preserve">Chief Engineer Rural Development Department Govt of Tripura Agartala </t>
  </si>
  <si>
    <t>PUNB0115420</t>
  </si>
  <si>
    <t>50200047653683</t>
  </si>
  <si>
    <t>RDPR PAYMENTS SOLUTIONS</t>
  </si>
  <si>
    <t>HDFC0004075</t>
  </si>
  <si>
    <t>Kotak Mahindra Bank, Exhibition Road, Patna, Branch Code (0351)</t>
  </si>
  <si>
    <t>1211822733</t>
  </si>
  <si>
    <t>Bihar Rural Development Society- UIDAI PEC Enrollment.</t>
  </si>
  <si>
    <t xml:space="preserve">KKBK0000351
</t>
  </si>
  <si>
    <t>1861101017719</t>
  </si>
  <si>
    <t>Axom Sarba Siksha Abhiyan Mission Aadhar</t>
  </si>
  <si>
    <t>CNRB0001861</t>
  </si>
  <si>
    <t>IDBI Bank Ltd, Hinjewadi</t>
  </si>
  <si>
    <t>0250102000015367</t>
  </si>
  <si>
    <t>Directorate of Primary Education Aadhar Enrollment</t>
  </si>
  <si>
    <t>IBKL0000250</t>
  </si>
  <si>
    <t>State Bank of India, Civil Lines, Allahabad</t>
  </si>
  <si>
    <t>32733587361</t>
  </si>
  <si>
    <t>Secretary, Basic Siksha Parishad</t>
  </si>
  <si>
    <t>SBIN0003126</t>
  </si>
  <si>
    <t>HDFC Bank, Main Branch Leh</t>
  </si>
  <si>
    <t>50100338521848</t>
  </si>
  <si>
    <t>Secretary IT Registrar UIDAI Ladakh</t>
  </si>
  <si>
    <t>HDFC0002369</t>
  </si>
  <si>
    <t>The South Indian Bank Limited</t>
  </si>
  <si>
    <t>0224073000005328</t>
  </si>
  <si>
    <t> TRANSACTION BANKING DEPT</t>
  </si>
  <si>
    <t>SIBL0000224</t>
  </si>
  <si>
    <t xml:space="preserve">State Bank of India, Secretariat Branch, </t>
  </si>
  <si>
    <t>37262971800</t>
  </si>
  <si>
    <t>State Registrar for Aadhaar Enrolment</t>
  </si>
  <si>
    <t>SBI, Madam Kama Road Branch, Mumbai</t>
  </si>
  <si>
    <t>31694211603</t>
  </si>
  <si>
    <t>SBI UID Enrollment Account</t>
  </si>
  <si>
    <t>SBIN0008586</t>
  </si>
  <si>
    <t>J&amp;K Bank, New Secretariat Road, Srinagar</t>
  </si>
  <si>
    <t>0084010200002253</t>
  </si>
  <si>
    <t>State Mission Director ICDS J&amp;K</t>
  </si>
  <si>
    <t>JAKA0PROMPT</t>
  </si>
  <si>
    <t>916010030819077</t>
  </si>
  <si>
    <t>State Project Director Sarva Shiksha Abhiyan J&amp;K Jammu</t>
  </si>
  <si>
    <t>UTIB0000147</t>
  </si>
  <si>
    <t>6498815311</t>
  </si>
  <si>
    <t>Tamil Nadu e-Gov agency PEC</t>
  </si>
  <si>
    <t>IDIB000N078</t>
  </si>
  <si>
    <t>Tamilnad Mercantile Bank Ltd.</t>
  </si>
  <si>
    <t>999430250803140</t>
  </si>
  <si>
    <t>INTER SOL TRANSACTION A/C</t>
  </si>
  <si>
    <t xml:space="preserve">The Nainital Bank Ltd </t>
  </si>
  <si>
    <t xml:space="preserve">0801000000000001 </t>
  </si>
  <si>
    <t xml:space="preserve">Aadhar Enrolment Comm </t>
  </si>
  <si>
    <t>00020210002131</t>
  </si>
  <si>
    <t>UCO Bank Finance Department</t>
  </si>
  <si>
    <t>UCBA0000190</t>
  </si>
  <si>
    <t>10001013035001</t>
  </si>
  <si>
    <t>Sundry Liabilities account</t>
  </si>
  <si>
    <t>UJVN0099999</t>
  </si>
  <si>
    <t>Union Bank of India, Mumbai Main Branch, Narimon Point, Mumbai 400021</t>
  </si>
  <si>
    <t>378901010036976</t>
  </si>
  <si>
    <t>FINANCIAL INCLUSION DEPARTMENT UNION BANK</t>
  </si>
  <si>
    <t>UBIN0537896</t>
  </si>
  <si>
    <t>Dena Bank, Silvasa Branch</t>
  </si>
  <si>
    <t>025010076155</t>
  </si>
  <si>
    <t>COLLECTOR DNH NODAL OFFICER FOR UIDAI</t>
  </si>
  <si>
    <t>BKDN0240250</t>
  </si>
  <si>
    <t>31616435853</t>
  </si>
  <si>
    <t>Collector Nodal Officer UIDAI</t>
  </si>
  <si>
    <t>SBIN0002671</t>
  </si>
  <si>
    <t>Indian Bank, Pakkamudayanpet Puducherry</t>
  </si>
  <si>
    <t>6472348627</t>
  </si>
  <si>
    <t>DIRECTOR (PLANNING) - CUM REGISTRAR (UIDAI)</t>
  </si>
  <si>
    <t>IDIB000S129</t>
  </si>
  <si>
    <t>Axis bank Ltd, CBD Belapur Branch</t>
  </si>
  <si>
    <t>910020005096462</t>
  </si>
  <si>
    <t>UTI INFRASTRUCTURE TECHNOLOGY AND SERVICES LIMITED</t>
  </si>
  <si>
    <t>UTIB0000861</t>
  </si>
  <si>
    <t>2534002100354889</t>
  </si>
  <si>
    <t>Accounts Officer(cash) O/O CGMT UP(W) Circle Meerut</t>
  </si>
  <si>
    <t>PUNB0253400</t>
  </si>
  <si>
    <t>583202010021172</t>
  </si>
  <si>
    <t>Registrar Women and Child Development MP</t>
  </si>
  <si>
    <t>UBIN0558320</t>
  </si>
  <si>
    <t>ICICI BANK</t>
  </si>
  <si>
    <t>038601002521</t>
  </si>
  <si>
    <t>DEPUTY DIRECTOR, ICDS</t>
  </si>
  <si>
    <t>ICIC0000386</t>
  </si>
  <si>
    <t>Bank of India, CBD Belapur, Navi Mumbai</t>
  </si>
  <si>
    <t>011620110000864</t>
  </si>
  <si>
    <t>Accounts Officer, ICDS MHS Navi Mumbai</t>
  </si>
  <si>
    <t>BKIDN000116</t>
  </si>
  <si>
    <t>Bank of Baroda, Sector-21, Gandhinagar</t>
  </si>
  <si>
    <t>01460100030023</t>
  </si>
  <si>
    <t>AADHAAR ENROLMENT AC, ICDS, GUJARAT</t>
  </si>
  <si>
    <t>State Bank of India, Yousufguda Branch, Hyderabad-500038</t>
  </si>
  <si>
    <t>39827914428</t>
  </si>
  <si>
    <t>Commissioner &amp; Registrar, UIDAI, WD &amp; CD Department</t>
  </si>
  <si>
    <t>SBIN0011662</t>
  </si>
  <si>
    <t>YES Bank Ltd ,Ground Floor, Tower 2, Indiabulls Finance Centre, Senapati Bapat Marg Lower Parel, Mumbai, Maharashtra 400013</t>
  </si>
  <si>
    <t>041989900000792</t>
  </si>
  <si>
    <t>YBL AADHAAR ENROLMENT CENTRES INCOME</t>
  </si>
  <si>
    <t>YESB0000419</t>
  </si>
  <si>
    <t>Bank detail not available. Gross- Rs.1350/-, Recovery-Rs.135/- &amp; Net- Rs.1215/- will be released on receipt of the same</t>
  </si>
  <si>
    <t>Bank detail not available. Gross- Rs.33900/-, Recovery-Rs.450/- &amp; Net- Rs.33450/- will be released on receipt of the same</t>
  </si>
  <si>
    <t>Bank detail not available. Gross- Rs.1700/-, Recovery-Rs.50/- &amp; Net- Rs.1650/- will be released on receipt of the same</t>
  </si>
  <si>
    <t>Bank detail not available. Gross- Rs.2550/-, Recovery-Rs.255/- &amp; Net- Rs.2295/- will be released on receipt of the same</t>
  </si>
  <si>
    <t>Bank detail not available. Gross- Rs.148950/-, Recovery-Rs.14895/- &amp; Net- Rs.134055/- will be released on receipt of the same</t>
  </si>
  <si>
    <t>Bank detail not available. Gross- Rs.774000/-, Recovery-Rs.46700/- &amp; Net- Rs.727300/- will be released on receipt of the same</t>
  </si>
  <si>
    <t>Bank detail not available. Gross- Rs.1000/-, Recovery-Rs.25/- &amp; Net- Rs.975/- will be released on receipt of the same</t>
  </si>
  <si>
    <t>Bank detail not available. Gross- Rs.198950/-, Recovery-Rs.15200/- &amp; Net- Rs.183750/- will be released on receipt of the same</t>
  </si>
  <si>
    <t>Bank detail not available. Gross- Rs.65300/-, Recovery-Rs.6530/- &amp; Net- Rs.58770/- will be released on receipt of the same</t>
  </si>
  <si>
    <t>Bank detail not available. Gross- Rs.45550/-, Recovery-Rs.750/- &amp; Net- Rs.44800/- will be released on receipt of the same</t>
  </si>
  <si>
    <t>Bank detail not available. Gross- Rs.182900/-, Recovery-Rs.12175/- &amp; Net- Rs.170725/- will be released on receipt of the same</t>
  </si>
  <si>
    <t>Bank detail not available. Gross- Rs.23900/-, Recovery-Rs.250/- &amp; Net- Rs.23650/- will be released on receipt of the same</t>
  </si>
  <si>
    <t>Bank detail not available. Gross- Rs.455950/-, Recovery-Rs.8725/- &amp; Net- Rs.447225/- will be released on receipt of the same</t>
  </si>
  <si>
    <t>Bank detail not available. Gross- Rs.50/-, Recovery-Rs.5/- &amp; Net- Rs.45/- will be released on receipt of the same</t>
  </si>
  <si>
    <t>Bank detail not available. Gross- Rs.43600/-, Recovery-Rs.2700/- &amp; Net- Rs.40900/- will be released on receipt of the same</t>
  </si>
  <si>
    <t>Bank detail not available. Gross- Rs.17700/-, Recovery-Rs.1770/- &amp; Net- Rs.15930/- will be released on receipt of the same</t>
  </si>
  <si>
    <t>Bank detail not available. Gross- Rs.468350/-, Recovery-Rs.46835/- &amp; Net- Rs.421515/- will be released on receipt of the same</t>
  </si>
  <si>
    <t>As per the request of the Registrar, Gross- Rs.43904900/-, Recovery-Rs.3899180/- &amp; Net- Rs.40005720/- will be released separately.</t>
  </si>
  <si>
    <t>Bank detail not available. Gross- Rs.72500/-, Recovery-Rs.7250/- &amp; Net- Rs.65250/- will be released on receipt of the same</t>
  </si>
  <si>
    <t>Bank detail not available. Gross- Rs.10350/-, Recovery-Rs.1025/- &amp; Net- Rs.9325/- will be released on receipt of the same</t>
  </si>
  <si>
    <t>Bank detail not available. An amount of Rs.100/- will be released on receipt of the same</t>
  </si>
  <si>
    <t>Bank detail not available. Gross- Rs.5400/-, Recovery-Rs.200/- &amp; Net- Rs.5200/- will be released on receipt of the same</t>
  </si>
  <si>
    <t>Bank detail not available. An amount of Rs.350/- will be released on receipt of the same</t>
  </si>
  <si>
    <t>Bank detail not available. Gross- Rs.792700/-, Recovery-Rs.79270/- &amp; Net- Rs.713430/- will be released on receipt of the same</t>
  </si>
  <si>
    <t>Bank detail not available. Gross- Rs.136400/-, Recovery-Rs.13640/- &amp; Net- Rs.122760/- will be released on receipt of the same</t>
  </si>
  <si>
    <t>Bank detail not available. Gross- Rs.84100/-, Recovery-Rs.8410/- &amp; Net- Rs.75690/- will be released on receipt of the same</t>
  </si>
  <si>
    <t>Bank detail not available. Gross- Rs.7850/-, Recovery-Rs.425/- &amp; Net- Rs.7425/- will be released on receipt of the same</t>
  </si>
  <si>
    <t>Bank detail not available. Gross- Rs.32650/-, Recovery-Rs.1700/- &amp; Net- Rs.30950/- will be released on receipt of the same</t>
  </si>
  <si>
    <t>IFS Code</t>
  </si>
  <si>
    <t xml:space="preserve">BARB0BUPGBX </t>
  </si>
  <si>
    <t>ICIC0000171</t>
  </si>
  <si>
    <t>DCBL0000037</t>
  </si>
  <si>
    <t>PUNB0042410</t>
  </si>
  <si>
    <t>PUNB0011500</t>
  </si>
  <si>
    <t>SBIN0005844</t>
  </si>
  <si>
    <t>SYNB0009909</t>
  </si>
  <si>
    <t>SBIN0010755</t>
  </si>
  <si>
    <t>ICIC0000004</t>
  </si>
  <si>
    <t>KARB0000001</t>
  </si>
  <si>
    <t>SBIN0004562</t>
  </si>
  <si>
    <t>TMBL0000999</t>
  </si>
  <si>
    <t>NTBL0DEL080</t>
  </si>
  <si>
    <t>BARB0GANDHI</t>
  </si>
  <si>
    <t>(Prabhakaran C. R.)</t>
  </si>
  <si>
    <t>Deputy Director E&amp;U-I)</t>
  </si>
  <si>
    <t>F.No. HQ-16042/3/2020-EU-I-HQ</t>
  </si>
  <si>
    <t>Unique Identification Authority of India</t>
  </si>
  <si>
    <t>Annexure</t>
  </si>
  <si>
    <t>Assistance towards Aadhaar Generation &amp; Mandatory Biometric Updates for the Month of August-2021</t>
  </si>
  <si>
    <t>Verified &amp; accepted by</t>
  </si>
  <si>
    <t>CSC-Bank BC</t>
  </si>
  <si>
    <t>CSC Bank BC</t>
  </si>
  <si>
    <t>Bank detail not available. Gross- Rs.77250/-, Recovery-Rs.77255/- &amp; Net- Rs.69525/- will be released on receipt of the same</t>
  </si>
  <si>
    <t>(Rupees Forty Five Crore Four Lakh Only)</t>
  </si>
  <si>
    <t>(Rupees Four Crore Seventy Four Lakh Ninety Three Thousand Ninety Only)</t>
  </si>
  <si>
    <t>(Rupees Forty Crore Twenty Nine Lakh Six Thousand Nine Hundred Ten Only)</t>
  </si>
</sst>
</file>

<file path=xl/styles.xml><?xml version="1.0" encoding="utf-8"?>
<styleSheet xmlns="http://schemas.openxmlformats.org/spreadsheetml/2006/main">
  <numFmts count="3">
    <numFmt numFmtId="43" formatCode="_ * #,##0.00_ ;_ * \-#,##0.00_ ;_ * &quot;-&quot;??_ ;_ @_ "/>
    <numFmt numFmtId="164" formatCode="_(* #,##0.00_);_(* \(#,##0.00\);_(* &quot;-&quot;??_);_(@_)"/>
    <numFmt numFmtId="165" formatCode="&quot;₹&quot;\ #,##0"/>
  </numFmts>
  <fonts count="20">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charset val="1"/>
    </font>
    <font>
      <b/>
      <sz val="18"/>
      <color theme="3"/>
      <name val="Cambria"/>
      <family val="2"/>
      <scheme val="major"/>
    </font>
    <font>
      <sz val="11"/>
      <color rgb="FF000000"/>
      <name val="Trebuchet MS"/>
      <family val="2"/>
    </font>
    <font>
      <b/>
      <sz val="11"/>
      <color rgb="FF000000"/>
      <name val="Trebuchet MS"/>
      <family val="2"/>
    </font>
    <font>
      <b/>
      <sz val="11"/>
      <color theme="1"/>
      <name val="Trebuchet MS"/>
      <family val="2"/>
    </font>
    <font>
      <sz val="11"/>
      <color theme="1"/>
      <name val="Trebuchet MS"/>
      <family val="2"/>
    </font>
    <font>
      <sz val="10"/>
      <name val="Arial"/>
      <family val="2"/>
    </font>
    <font>
      <sz val="11"/>
      <color rgb="FF000000"/>
      <name val="Calibri"/>
      <family val="2"/>
    </font>
    <font>
      <sz val="9"/>
      <color indexed="81"/>
      <name val="Tahoma"/>
      <family val="2"/>
    </font>
    <font>
      <b/>
      <sz val="9"/>
      <color indexed="81"/>
      <name val="Tahoma"/>
      <family val="2"/>
    </font>
    <font>
      <sz val="11"/>
      <color rgb="FF9C0006"/>
      <name val="Calibri"/>
      <family val="2"/>
      <scheme val="minor"/>
    </font>
    <font>
      <sz val="11"/>
      <color rgb="FF9C0006"/>
      <name val="Trebuchet MS"/>
      <family val="2"/>
    </font>
    <font>
      <sz val="11"/>
      <color rgb="FFFF0000"/>
      <name val="Trebuchet MS"/>
      <family val="2"/>
    </font>
    <font>
      <sz val="11"/>
      <name val="Trebuchet MS"/>
      <family val="2"/>
    </font>
    <font>
      <b/>
      <sz val="11"/>
      <name val="Trebuchet MS"/>
      <family val="2"/>
    </font>
    <font>
      <b/>
      <sz val="15"/>
      <color rgb="FF000000"/>
      <name val="Trebuchet MS"/>
      <family val="2"/>
    </font>
  </fonts>
  <fills count="7">
    <fill>
      <patternFill patternType="none"/>
    </fill>
    <fill>
      <patternFill patternType="gray125"/>
    </fill>
    <fill>
      <patternFill patternType="solid">
        <fgColor rgb="FFFBE5D6"/>
        <bgColor rgb="FFFFFFFF"/>
      </patternFill>
    </fill>
    <fill>
      <patternFill patternType="solid">
        <fgColor theme="0"/>
        <bgColor indexed="64"/>
      </patternFill>
    </fill>
    <fill>
      <patternFill patternType="solid">
        <fgColor theme="9" tint="0.79998168889431442"/>
        <bgColor indexed="64"/>
      </patternFill>
    </fill>
    <fill>
      <patternFill patternType="solid">
        <fgColor rgb="FFFFC7CE"/>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s>
  <cellStyleXfs count="26">
    <xf numFmtId="0" fontId="0" fillId="0" borderId="0"/>
    <xf numFmtId="9" fontId="4" fillId="0" borderId="0" applyBorder="0" applyProtection="0"/>
    <xf numFmtId="0" fontId="3" fillId="0" borderId="0"/>
    <xf numFmtId="43" fontId="3" fillId="0" borderId="0" applyFont="0" applyFill="0" applyBorder="0" applyAlignment="0" applyProtection="0"/>
    <xf numFmtId="43" fontId="10"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0" fillId="0" borderId="0"/>
    <xf numFmtId="0" fontId="10" fillId="0" borderId="0"/>
    <xf numFmtId="0" fontId="11" fillId="0" borderId="0"/>
    <xf numFmtId="0" fontId="10" fillId="0" borderId="0"/>
    <xf numFmtId="0" fontId="10" fillId="0" borderId="0"/>
    <xf numFmtId="0" fontId="1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 fillId="0" borderId="0"/>
    <xf numFmtId="0" fontId="14" fillId="5" borderId="0" applyNumberFormat="0" applyBorder="0" applyAlignment="0" applyProtection="0"/>
    <xf numFmtId="0" fontId="1" fillId="0" borderId="0"/>
    <xf numFmtId="164" fontId="1" fillId="0" borderId="0" applyFont="0" applyFill="0" applyBorder="0" applyAlignment="0" applyProtection="0"/>
  </cellStyleXfs>
  <cellXfs count="130">
    <xf numFmtId="0" fontId="0" fillId="0" borderId="0" xfId="0"/>
    <xf numFmtId="0" fontId="6" fillId="0" borderId="0" xfId="0" applyFont="1" applyAlignment="1">
      <alignment vertical="center"/>
    </xf>
    <xf numFmtId="0" fontId="6" fillId="0" borderId="3" xfId="0" applyFont="1" applyBorder="1" applyAlignment="1">
      <alignment horizontal="left" vertical="center"/>
    </xf>
    <xf numFmtId="0" fontId="6" fillId="0" borderId="3" xfId="0" applyNumberFormat="1" applyFont="1" applyBorder="1" applyAlignment="1">
      <alignment vertical="center"/>
    </xf>
    <xf numFmtId="0" fontId="6" fillId="0" borderId="3" xfId="0" applyFont="1" applyBorder="1" applyAlignment="1">
      <alignment vertical="center"/>
    </xf>
    <xf numFmtId="0" fontId="7" fillId="0" borderId="3" xfId="0" applyFont="1" applyBorder="1" applyAlignment="1">
      <alignment horizontal="left" vertical="center"/>
    </xf>
    <xf numFmtId="0" fontId="7" fillId="0" borderId="3" xfId="0" applyNumberFormat="1" applyFont="1" applyBorder="1" applyAlignment="1">
      <alignment vertical="center"/>
    </xf>
    <xf numFmtId="0" fontId="9" fillId="3" borderId="0" xfId="2" applyFont="1" applyFill="1"/>
    <xf numFmtId="49" fontId="9" fillId="3" borderId="3" xfId="2" applyNumberFormat="1" applyFont="1" applyFill="1" applyBorder="1" applyAlignment="1">
      <alignment horizontal="center" vertical="top"/>
    </xf>
    <xf numFmtId="49" fontId="9" fillId="3" borderId="3" xfId="2" applyNumberFormat="1" applyFont="1" applyFill="1" applyBorder="1" applyAlignment="1">
      <alignment vertical="top"/>
    </xf>
    <xf numFmtId="0" fontId="9" fillId="3" borderId="3" xfId="2" applyFont="1" applyFill="1" applyBorder="1" applyAlignment="1">
      <alignment horizontal="center"/>
    </xf>
    <xf numFmtId="1" fontId="9" fillId="3" borderId="3" xfId="2" quotePrefix="1" applyNumberFormat="1" applyFont="1" applyFill="1" applyBorder="1" applyAlignment="1">
      <alignment horizontal="center" vertical="top"/>
    </xf>
    <xf numFmtId="0" fontId="9" fillId="3" borderId="3" xfId="2" applyFont="1" applyFill="1" applyBorder="1" applyAlignment="1">
      <alignment vertical="top"/>
    </xf>
    <xf numFmtId="0" fontId="9" fillId="3" borderId="3" xfId="2" applyFont="1" applyFill="1" applyBorder="1" applyAlignment="1">
      <alignment horizontal="center" vertical="top"/>
    </xf>
    <xf numFmtId="1" fontId="9" fillId="3" borderId="3" xfId="2" applyNumberFormat="1" applyFont="1" applyFill="1" applyBorder="1" applyAlignment="1">
      <alignment horizontal="center" vertical="top"/>
    </xf>
    <xf numFmtId="0" fontId="9" fillId="3" borderId="3" xfId="2" applyFont="1" applyFill="1" applyBorder="1"/>
    <xf numFmtId="0" fontId="9" fillId="3" borderId="3" xfId="2" applyNumberFormat="1" applyFont="1" applyFill="1" applyBorder="1" applyAlignment="1">
      <alignment horizontal="left" vertical="top"/>
    </xf>
    <xf numFmtId="0" fontId="9" fillId="3" borderId="3" xfId="2" applyNumberFormat="1" applyFont="1" applyFill="1" applyBorder="1" applyAlignment="1">
      <alignment horizontal="center" vertical="top"/>
    </xf>
    <xf numFmtId="0" fontId="9" fillId="3" borderId="3" xfId="2" applyFont="1" applyFill="1" applyBorder="1" applyAlignment="1">
      <alignment horizontal="left" vertical="top"/>
    </xf>
    <xf numFmtId="0" fontId="9" fillId="3" borderId="3" xfId="2" applyFont="1" applyFill="1" applyBorder="1" applyAlignment="1">
      <alignment horizontal="left" vertical="center"/>
    </xf>
    <xf numFmtId="0" fontId="6" fillId="0" borderId="3" xfId="0" applyNumberFormat="1" applyFont="1" applyBorder="1" applyAlignment="1">
      <alignment horizontal="center" vertical="center"/>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2" borderId="1" xfId="0" applyFont="1" applyFill="1" applyBorder="1" applyAlignment="1">
      <alignment horizontal="center" vertical="center" wrapText="1"/>
    </xf>
    <xf numFmtId="0" fontId="6" fillId="0" borderId="0" xfId="0" applyFont="1"/>
    <xf numFmtId="0" fontId="6" fillId="0" borderId="1" xfId="0" applyFont="1" applyBorder="1" applyAlignment="1">
      <alignment horizontal="center"/>
    </xf>
    <xf numFmtId="0" fontId="6" fillId="0" borderId="1" xfId="0" applyFont="1" applyBorder="1"/>
    <xf numFmtId="0" fontId="6" fillId="0" borderId="2" xfId="0" applyFont="1" applyBorder="1"/>
    <xf numFmtId="0" fontId="7" fillId="2" borderId="1" xfId="0" applyFont="1" applyFill="1" applyBorder="1" applyAlignment="1">
      <alignment vertical="center" wrapText="1"/>
    </xf>
    <xf numFmtId="0" fontId="6" fillId="0" borderId="0" xfId="0" applyFont="1" applyAlignment="1">
      <alignment wrapText="1"/>
    </xf>
    <xf numFmtId="0" fontId="7" fillId="0" borderId="5" xfId="0" applyFont="1" applyBorder="1"/>
    <xf numFmtId="0" fontId="8" fillId="3" borderId="0" xfId="22" applyFont="1" applyFill="1" applyAlignment="1">
      <alignment vertical="center"/>
    </xf>
    <xf numFmtId="0" fontId="9" fillId="3" borderId="0" xfId="22" applyFont="1" applyFill="1" applyAlignment="1">
      <alignment vertical="center"/>
    </xf>
    <xf numFmtId="0" fontId="9" fillId="3" borderId="0" xfId="22" applyFont="1" applyFill="1" applyAlignment="1">
      <alignment vertical="center" wrapText="1"/>
    </xf>
    <xf numFmtId="0" fontId="9" fillId="3" borderId="0" xfId="22" applyFont="1" applyFill="1" applyAlignment="1">
      <alignment horizontal="left" vertical="center" wrapText="1"/>
    </xf>
    <xf numFmtId="0" fontId="8" fillId="3" borderId="0" xfId="22" applyFont="1" applyFill="1" applyBorder="1" applyAlignment="1">
      <alignment horizontal="left" vertical="top" wrapText="1"/>
    </xf>
    <xf numFmtId="0" fontId="9" fillId="3" borderId="0" xfId="22" applyFont="1" applyFill="1" applyBorder="1" applyAlignment="1">
      <alignment horizontal="left" vertical="center" wrapText="1"/>
    </xf>
    <xf numFmtId="0" fontId="8" fillId="3" borderId="3" xfId="22" applyFont="1" applyFill="1" applyBorder="1" applyAlignment="1">
      <alignment horizontal="center" vertical="center"/>
    </xf>
    <xf numFmtId="0" fontId="9" fillId="3" borderId="3" xfId="22" applyFont="1" applyFill="1" applyBorder="1" applyAlignment="1">
      <alignment vertical="center"/>
    </xf>
    <xf numFmtId="0" fontId="9" fillId="3" borderId="3" xfId="22" applyFont="1" applyFill="1" applyBorder="1" applyAlignment="1">
      <alignment horizontal="center" vertical="center"/>
    </xf>
    <xf numFmtId="0" fontId="9" fillId="3" borderId="0" xfId="22" applyFont="1" applyFill="1" applyBorder="1" applyAlignment="1">
      <alignment horizontal="left" vertical="center"/>
    </xf>
    <xf numFmtId="0" fontId="8" fillId="3" borderId="5" xfId="22" applyFont="1" applyFill="1" applyBorder="1" applyAlignment="1">
      <alignment vertical="center"/>
    </xf>
    <xf numFmtId="0" fontId="8" fillId="3" borderId="0" xfId="22" applyFont="1" applyFill="1" applyBorder="1" applyAlignment="1">
      <alignment horizontal="center" vertical="center"/>
    </xf>
    <xf numFmtId="0" fontId="8" fillId="3" borderId="0" xfId="22" applyFont="1" applyFill="1" applyBorder="1" applyAlignment="1">
      <alignment vertical="center"/>
    </xf>
    <xf numFmtId="0" fontId="8" fillId="3" borderId="8" xfId="22" applyFont="1" applyFill="1" applyBorder="1" applyAlignment="1">
      <alignment horizontal="center" vertical="center"/>
    </xf>
    <xf numFmtId="0" fontId="9" fillId="3" borderId="0" xfId="22" applyFont="1" applyFill="1" applyAlignment="1">
      <alignment horizontal="left" vertical="center"/>
    </xf>
    <xf numFmtId="0" fontId="9" fillId="3" borderId="3" xfId="22" applyFont="1" applyFill="1" applyBorder="1"/>
    <xf numFmtId="0" fontId="9" fillId="3" borderId="9" xfId="22" applyFont="1" applyFill="1" applyBorder="1" applyAlignment="1">
      <alignment vertical="center"/>
    </xf>
    <xf numFmtId="0" fontId="9" fillId="3" borderId="0" xfId="22" applyFont="1" applyFill="1" applyBorder="1" applyAlignment="1">
      <alignment vertical="center"/>
    </xf>
    <xf numFmtId="0" fontId="8" fillId="3" borderId="0" xfId="22" applyFont="1" applyFill="1" applyBorder="1" applyAlignment="1">
      <alignment horizontal="left" vertical="center"/>
    </xf>
    <xf numFmtId="0" fontId="9" fillId="3" borderId="0" xfId="22" applyFont="1" applyFill="1" applyAlignment="1">
      <alignment horizontal="center" vertical="center"/>
    </xf>
    <xf numFmtId="0" fontId="9" fillId="3" borderId="3" xfId="22" applyFont="1" applyFill="1" applyBorder="1" applyAlignment="1">
      <alignment horizontal="center"/>
    </xf>
    <xf numFmtId="0" fontId="8" fillId="3" borderId="5" xfId="22" applyFont="1" applyFill="1" applyBorder="1" applyAlignment="1">
      <alignment horizontal="center" vertical="center"/>
    </xf>
    <xf numFmtId="0" fontId="7" fillId="2" borderId="2" xfId="0" applyFont="1" applyFill="1" applyBorder="1" applyAlignment="1">
      <alignment horizontal="center" vertical="center" wrapText="1"/>
    </xf>
    <xf numFmtId="0" fontId="6" fillId="0" borderId="0" xfId="0" applyFont="1" applyBorder="1"/>
    <xf numFmtId="9" fontId="7" fillId="2" borderId="1" xfId="1" applyFont="1" applyFill="1" applyBorder="1" applyAlignment="1" applyProtection="1">
      <alignment horizontal="center" vertical="center" wrapText="1"/>
    </xf>
    <xf numFmtId="0" fontId="6" fillId="0" borderId="0" xfId="0" applyFont="1" applyBorder="1" applyAlignment="1">
      <alignment wrapText="1"/>
    </xf>
    <xf numFmtId="0"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0" fontId="6" fillId="0" borderId="3" xfId="0" applyNumberFormat="1" applyFont="1" applyFill="1" applyBorder="1" applyAlignment="1">
      <alignment vertical="center"/>
    </xf>
    <xf numFmtId="0" fontId="6" fillId="0" borderId="3" xfId="0" applyFont="1" applyFill="1" applyBorder="1" applyAlignment="1">
      <alignment vertical="center"/>
    </xf>
    <xf numFmtId="0" fontId="6" fillId="0" borderId="0" xfId="0" applyFont="1" applyFill="1" applyAlignment="1">
      <alignment vertical="center"/>
    </xf>
    <xf numFmtId="0" fontId="8" fillId="0" borderId="3" xfId="24" applyFont="1" applyBorder="1" applyAlignment="1">
      <alignment horizontal="center" vertical="center" wrapText="1"/>
    </xf>
    <xf numFmtId="0" fontId="9" fillId="0" borderId="0" xfId="24" applyFont="1" applyAlignment="1">
      <alignment horizontal="center" vertical="center" wrapText="1"/>
    </xf>
    <xf numFmtId="0" fontId="15" fillId="5" borderId="3" xfId="23" applyFont="1" applyBorder="1" applyAlignment="1">
      <alignment horizontal="center" vertical="center" wrapText="1"/>
    </xf>
    <xf numFmtId="165" fontId="15" fillId="5" borderId="3" xfId="23" applyNumberFormat="1" applyFont="1" applyBorder="1" applyAlignment="1">
      <alignment horizontal="center" vertical="center" wrapText="1"/>
    </xf>
    <xf numFmtId="0" fontId="8" fillId="0" borderId="3" xfId="24" applyFont="1" applyBorder="1" applyAlignment="1">
      <alignment horizontal="center" vertical="center"/>
    </xf>
    <xf numFmtId="0" fontId="8" fillId="0" borderId="3" xfId="24" applyNumberFormat="1" applyFont="1" applyBorder="1" applyAlignment="1">
      <alignment horizontal="center" vertical="center"/>
    </xf>
    <xf numFmtId="0" fontId="9" fillId="0" borderId="3" xfId="24" applyFont="1" applyBorder="1" applyAlignment="1">
      <alignment horizontal="left" vertical="center"/>
    </xf>
    <xf numFmtId="0" fontId="9" fillId="0" borderId="3" xfId="24" applyNumberFormat="1" applyFont="1" applyBorder="1" applyAlignment="1">
      <alignment vertical="center"/>
    </xf>
    <xf numFmtId="165" fontId="8" fillId="0" borderId="3" xfId="24" applyNumberFormat="1" applyFont="1" applyBorder="1" applyAlignment="1">
      <alignment vertical="center"/>
    </xf>
    <xf numFmtId="0" fontId="9" fillId="0" borderId="0" xfId="24" applyFont="1" applyAlignment="1">
      <alignment vertical="center"/>
    </xf>
    <xf numFmtId="0" fontId="9" fillId="0" borderId="3" xfId="24" applyFont="1" applyBorder="1" applyAlignment="1">
      <alignment vertical="center"/>
    </xf>
    <xf numFmtId="0" fontId="8" fillId="0" borderId="5" xfId="24" applyFont="1" applyBorder="1" applyAlignment="1">
      <alignment horizontal="left" vertical="center"/>
    </xf>
    <xf numFmtId="0" fontId="8" fillId="0" borderId="5" xfId="24" applyNumberFormat="1" applyFont="1" applyBorder="1" applyAlignment="1">
      <alignment vertical="center"/>
    </xf>
    <xf numFmtId="165" fontId="8" fillId="0" borderId="5" xfId="24" applyNumberFormat="1" applyFont="1" applyBorder="1" applyAlignment="1">
      <alignment vertical="center"/>
    </xf>
    <xf numFmtId="0" fontId="17" fillId="0" borderId="3" xfId="0" applyNumberFormat="1" applyFont="1" applyBorder="1" applyAlignment="1">
      <alignment horizontal="center" vertical="center"/>
    </xf>
    <xf numFmtId="0" fontId="17" fillId="0" borderId="3" xfId="0" applyNumberFormat="1" applyFont="1" applyFill="1" applyBorder="1" applyAlignment="1">
      <alignment horizontal="center" vertical="center"/>
    </xf>
    <xf numFmtId="0" fontId="18" fillId="4" borderId="3" xfId="0" applyFont="1" applyFill="1" applyBorder="1" applyAlignment="1">
      <alignment vertical="center" wrapText="1"/>
    </xf>
    <xf numFmtId="0" fontId="17" fillId="0" borderId="3" xfId="0" applyFont="1" applyBorder="1" applyAlignment="1">
      <alignment horizontal="left" vertical="center"/>
    </xf>
    <xf numFmtId="0" fontId="17" fillId="0" borderId="3" xfId="0" applyFont="1" applyFill="1" applyBorder="1" applyAlignment="1">
      <alignment horizontal="left" vertical="center"/>
    </xf>
    <xf numFmtId="0" fontId="17" fillId="0" borderId="3" xfId="0" applyFont="1" applyFill="1" applyBorder="1" applyAlignment="1">
      <alignment vertical="center"/>
    </xf>
    <xf numFmtId="0" fontId="17" fillId="0" borderId="0" xfId="0" applyFont="1"/>
    <xf numFmtId="0" fontId="7" fillId="0" borderId="5" xfId="0" applyFont="1" applyBorder="1" applyAlignment="1">
      <alignment horizontal="center"/>
    </xf>
    <xf numFmtId="0" fontId="17" fillId="0" borderId="3" xfId="0" applyFont="1" applyBorder="1" applyAlignment="1">
      <alignment horizontal="center" vertical="center"/>
    </xf>
    <xf numFmtId="0" fontId="18" fillId="4" borderId="3" xfId="0" applyFont="1" applyFill="1" applyBorder="1" applyAlignment="1">
      <alignment horizontal="center" vertical="center" wrapText="1"/>
    </xf>
    <xf numFmtId="0" fontId="6" fillId="3" borderId="0" xfId="0" applyFont="1" applyFill="1" applyAlignment="1">
      <alignment vertical="center"/>
    </xf>
    <xf numFmtId="0" fontId="6" fillId="3" borderId="3" xfId="0" applyNumberFormat="1" applyFont="1" applyFill="1" applyBorder="1" applyAlignment="1">
      <alignment horizontal="center" vertical="center"/>
    </xf>
    <xf numFmtId="0" fontId="6" fillId="3" borderId="3" xfId="0" applyFont="1" applyFill="1" applyBorder="1" applyAlignment="1">
      <alignment vertical="center"/>
    </xf>
    <xf numFmtId="0" fontId="6" fillId="3" borderId="3" xfId="0" applyFont="1" applyFill="1" applyBorder="1" applyAlignment="1">
      <alignment horizontal="right" vertical="center"/>
    </xf>
    <xf numFmtId="0" fontId="6" fillId="3" borderId="3" xfId="0" applyFont="1" applyFill="1" applyBorder="1" applyAlignment="1">
      <alignment vertical="center" wrapText="1"/>
    </xf>
    <xf numFmtId="0" fontId="16" fillId="3" borderId="3" xfId="0" applyNumberFormat="1" applyFont="1" applyFill="1" applyBorder="1" applyAlignment="1">
      <alignment horizontal="center" vertical="center"/>
    </xf>
    <xf numFmtId="0" fontId="16" fillId="3" borderId="3" xfId="0" applyFont="1" applyFill="1" applyBorder="1" applyAlignment="1">
      <alignment vertical="center"/>
    </xf>
    <xf numFmtId="0" fontId="16" fillId="3" borderId="3" xfId="0" applyFont="1" applyFill="1" applyBorder="1" applyAlignment="1">
      <alignment horizontal="right" vertical="center"/>
    </xf>
    <xf numFmtId="0" fontId="16" fillId="3" borderId="3" xfId="0" applyFont="1" applyFill="1" applyBorder="1" applyAlignment="1">
      <alignment vertical="center" wrapText="1"/>
    </xf>
    <xf numFmtId="0" fontId="16" fillId="3" borderId="0" xfId="0" applyFont="1" applyFill="1" applyAlignment="1">
      <alignment vertical="center"/>
    </xf>
    <xf numFmtId="0" fontId="7" fillId="3" borderId="3" xfId="0" applyNumberFormat="1" applyFont="1" applyFill="1" applyBorder="1" applyAlignment="1">
      <alignment vertical="center"/>
    </xf>
    <xf numFmtId="0" fontId="7" fillId="3" borderId="3" xfId="0" applyFont="1" applyFill="1" applyBorder="1" applyAlignment="1">
      <alignment horizontal="center" vertical="center"/>
    </xf>
    <xf numFmtId="165" fontId="7" fillId="3" borderId="3" xfId="0" applyNumberFormat="1" applyFont="1" applyFill="1" applyBorder="1" applyAlignment="1">
      <alignment vertical="center"/>
    </xf>
    <xf numFmtId="0" fontId="7" fillId="3" borderId="3" xfId="0" applyFont="1" applyFill="1" applyBorder="1" applyAlignment="1">
      <alignment vertical="center"/>
    </xf>
    <xf numFmtId="0" fontId="19" fillId="3" borderId="0" xfId="0" applyFont="1" applyFill="1" applyAlignment="1">
      <alignment horizontal="center" vertical="center"/>
    </xf>
    <xf numFmtId="0" fontId="6"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9" fillId="3" borderId="0" xfId="0" applyFont="1" applyFill="1" applyAlignment="1">
      <alignment horizontal="left" vertical="center"/>
    </xf>
    <xf numFmtId="0" fontId="9" fillId="3" borderId="0" xfId="0" applyFont="1" applyFill="1" applyAlignment="1">
      <alignment horizontal="center" vertical="center"/>
    </xf>
    <xf numFmtId="0" fontId="9" fillId="3" borderId="0" xfId="0" applyFont="1" applyFill="1" applyAlignment="1">
      <alignment horizontal="left" vertical="center" wrapText="1"/>
    </xf>
    <xf numFmtId="0" fontId="9" fillId="3" borderId="0" xfId="0" applyFont="1" applyFill="1" applyAlignment="1">
      <alignment vertical="center" wrapText="1"/>
    </xf>
    <xf numFmtId="0" fontId="8" fillId="3" borderId="0" xfId="0" applyFont="1" applyFill="1" applyAlignment="1">
      <alignment horizontal="center" vertical="center"/>
    </xf>
    <xf numFmtId="0" fontId="6" fillId="6" borderId="3" xfId="0" applyNumberFormat="1" applyFont="1" applyFill="1" applyBorder="1" applyAlignment="1">
      <alignment horizontal="center" vertical="center"/>
    </xf>
    <xf numFmtId="0" fontId="6" fillId="6" borderId="3" xfId="0" applyFont="1" applyFill="1" applyBorder="1" applyAlignment="1">
      <alignment vertical="center"/>
    </xf>
    <xf numFmtId="0" fontId="6" fillId="6" borderId="0" xfId="0" applyFont="1" applyFill="1" applyAlignment="1">
      <alignment vertical="center"/>
    </xf>
    <xf numFmtId="0" fontId="6" fillId="6" borderId="3" xfId="0" applyFont="1" applyFill="1" applyBorder="1" applyAlignment="1">
      <alignment horizontal="left" vertical="center"/>
    </xf>
    <xf numFmtId="0" fontId="6" fillId="6" borderId="3" xfId="0" applyNumberFormat="1" applyFont="1" applyFill="1" applyBorder="1" applyAlignment="1">
      <alignment vertical="center"/>
    </xf>
    <xf numFmtId="0" fontId="16" fillId="0" borderId="3" xfId="0" applyFont="1" applyFill="1" applyBorder="1" applyAlignment="1">
      <alignment vertical="center"/>
    </xf>
    <xf numFmtId="0" fontId="6" fillId="0" borderId="3" xfId="0" applyFont="1" applyFill="1" applyBorder="1" applyAlignment="1">
      <alignment horizontal="right" vertical="center"/>
    </xf>
    <xf numFmtId="0" fontId="6" fillId="0" borderId="3" xfId="0" applyFont="1" applyFill="1" applyBorder="1" applyAlignment="1">
      <alignment vertical="center" wrapText="1"/>
    </xf>
    <xf numFmtId="0" fontId="16" fillId="0" borderId="3" xfId="0" applyNumberFormat="1" applyFont="1" applyFill="1" applyBorder="1" applyAlignment="1">
      <alignment horizontal="center" vertical="center"/>
    </xf>
    <xf numFmtId="0" fontId="16" fillId="0" borderId="3" xfId="0" applyFont="1" applyFill="1" applyBorder="1" applyAlignment="1">
      <alignment horizontal="left" vertical="center" wrapText="1"/>
    </xf>
    <xf numFmtId="0" fontId="6" fillId="3" borderId="0" xfId="0" applyFont="1" applyFill="1" applyBorder="1" applyAlignment="1">
      <alignment vertical="center"/>
    </xf>
    <xf numFmtId="0" fontId="7" fillId="3" borderId="0" xfId="0" applyFont="1" applyFill="1" applyBorder="1" applyAlignment="1">
      <alignment horizontal="left" vertical="center" wrapText="1"/>
    </xf>
    <xf numFmtId="0" fontId="7" fillId="3" borderId="0" xfId="0" applyNumberFormat="1" applyFont="1" applyFill="1" applyBorder="1" applyAlignment="1">
      <alignment vertical="center"/>
    </xf>
    <xf numFmtId="0" fontId="8" fillId="3" borderId="0" xfId="2" applyFont="1" applyFill="1" applyAlignment="1">
      <alignment horizontal="center"/>
    </xf>
    <xf numFmtId="0" fontId="9" fillId="3" borderId="0" xfId="22" applyFont="1" applyFill="1" applyAlignment="1">
      <alignment horizontal="left" vertical="center" wrapText="1"/>
    </xf>
    <xf numFmtId="0" fontId="8" fillId="3" borderId="0" xfId="22" applyFont="1" applyFill="1" applyBorder="1" applyAlignment="1">
      <alignment horizontal="left" vertical="top" wrapText="1"/>
    </xf>
    <xf numFmtId="0" fontId="9" fillId="3" borderId="0" xfId="22" applyFont="1" applyFill="1" applyBorder="1" applyAlignment="1">
      <alignment horizontal="left" vertical="center" wrapText="1"/>
    </xf>
    <xf numFmtId="0" fontId="8" fillId="3" borderId="6" xfId="22" applyFont="1" applyFill="1" applyBorder="1" applyAlignment="1">
      <alignment horizontal="center" vertical="center"/>
    </xf>
    <xf numFmtId="0" fontId="8" fillId="3" borderId="7" xfId="22" applyFont="1" applyFill="1" applyBorder="1" applyAlignment="1">
      <alignment horizontal="center" vertical="center"/>
    </xf>
    <xf numFmtId="0" fontId="8" fillId="3" borderId="8" xfId="22" applyFont="1" applyFill="1" applyBorder="1" applyAlignment="1">
      <alignment horizontal="center" vertical="center"/>
    </xf>
    <xf numFmtId="0" fontId="8" fillId="3" borderId="0" xfId="0" applyFont="1" applyFill="1" applyAlignment="1">
      <alignment horizontal="center" vertical="center"/>
    </xf>
  </cellXfs>
  <cellStyles count="26">
    <cellStyle name="Bad" xfId="23" builtinId="27"/>
    <cellStyle name="Comma 2" xfId="3"/>
    <cellStyle name="Comma 2 2" xfId="4"/>
    <cellStyle name="Comma 2 3" xfId="5"/>
    <cellStyle name="Comma 3" xfId="6"/>
    <cellStyle name="Comma 4" xfId="7"/>
    <cellStyle name="Comma 5" xfId="8"/>
    <cellStyle name="Comma 6" xfId="25"/>
    <cellStyle name="Normal" xfId="0" builtinId="0"/>
    <cellStyle name="Normal 10" xfId="24"/>
    <cellStyle name="Normal 2" xfId="2"/>
    <cellStyle name="Normal 2 2" xfId="9"/>
    <cellStyle name="Normal 3" xfId="10"/>
    <cellStyle name="Normal 3 2" xfId="11"/>
    <cellStyle name="Normal 4" xfId="12"/>
    <cellStyle name="Normal 5" xfId="13"/>
    <cellStyle name="Normal 6" xfId="14"/>
    <cellStyle name="Normal 7" xfId="15"/>
    <cellStyle name="Normal 8" xfId="16"/>
    <cellStyle name="Normal 9" xfId="22"/>
    <cellStyle name="Percent" xfId="1" builtinId="5"/>
    <cellStyle name="Title 2" xfId="17"/>
    <cellStyle name="Title 3" xfId="18"/>
    <cellStyle name="Title 4" xfId="19"/>
    <cellStyle name="Title 5" xfId="20"/>
    <cellStyle name="Title 6" xfId="2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MJ474"/>
  <sheetViews>
    <sheetView tabSelected="1" zoomScale="85" zoomScaleNormal="85" workbookViewId="0">
      <pane xSplit="5" ySplit="1" topLeftCell="F2" activePane="bottomRight" state="frozen"/>
      <selection pane="topRight" activeCell="F1" sqref="F1"/>
      <selection pane="bottomLeft" activeCell="A2" sqref="A2"/>
      <selection pane="bottomRight" activeCell="F2" sqref="F2"/>
    </sheetView>
  </sheetViews>
  <sheetFormatPr defaultColWidth="9.140625" defaultRowHeight="16.5"/>
  <cols>
    <col min="1" max="1" width="6.5703125" style="54" customWidth="1"/>
    <col min="2" max="2" width="11.140625" style="54" customWidth="1"/>
    <col min="3" max="3" width="17.85546875" style="54" customWidth="1"/>
    <col min="4" max="4" width="8.28515625" style="54" customWidth="1"/>
    <col min="5" max="5" width="24" style="54" customWidth="1"/>
    <col min="6" max="6" width="19.5703125" style="54" customWidth="1"/>
    <col min="7" max="7" width="18.42578125" style="54" customWidth="1"/>
    <col min="8" max="9" width="8.5703125" style="54" customWidth="1"/>
    <col min="10" max="10" width="8.85546875" style="54" customWidth="1"/>
    <col min="11" max="11" width="18.28515625" style="54" customWidth="1"/>
    <col min="12" max="12" width="17.42578125" style="54" customWidth="1"/>
    <col min="13" max="13" width="18" style="54" customWidth="1"/>
    <col min="14" max="14" width="17" style="54" customWidth="1"/>
    <col min="15" max="1024" width="9.140625" style="54"/>
    <col min="1025" max="16384" width="9.140625" style="24"/>
  </cols>
  <sheetData>
    <row r="1" spans="1:1024" s="29" customFormat="1" ht="82.5">
      <c r="A1" s="23" t="s">
        <v>0</v>
      </c>
      <c r="B1" s="23" t="s">
        <v>1</v>
      </c>
      <c r="C1" s="23" t="s">
        <v>2</v>
      </c>
      <c r="D1" s="23" t="s">
        <v>3</v>
      </c>
      <c r="E1" s="53" t="s">
        <v>4</v>
      </c>
      <c r="F1" s="55" t="s">
        <v>5</v>
      </c>
      <c r="G1" s="28" t="s">
        <v>6</v>
      </c>
      <c r="H1" s="23" t="s">
        <v>7</v>
      </c>
      <c r="I1" s="23" t="s">
        <v>8</v>
      </c>
      <c r="J1" s="23" t="s">
        <v>9</v>
      </c>
      <c r="K1" s="23" t="s">
        <v>10</v>
      </c>
      <c r="L1" s="23" t="s">
        <v>11</v>
      </c>
      <c r="M1" s="23" t="s">
        <v>12</v>
      </c>
      <c r="N1" s="23" t="s">
        <v>13</v>
      </c>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c r="SY1" s="56"/>
      <c r="SZ1" s="56"/>
      <c r="TA1" s="56"/>
      <c r="TB1" s="56"/>
      <c r="TC1" s="56"/>
      <c r="TD1" s="56"/>
      <c r="TE1" s="56"/>
      <c r="TF1" s="56"/>
      <c r="TG1" s="56"/>
      <c r="TH1" s="56"/>
      <c r="TI1" s="56"/>
      <c r="TJ1" s="56"/>
      <c r="TK1" s="56"/>
      <c r="TL1" s="56"/>
      <c r="TM1" s="56"/>
      <c r="TN1" s="56"/>
      <c r="TO1" s="56"/>
      <c r="TP1" s="56"/>
      <c r="TQ1" s="56"/>
      <c r="TR1" s="56"/>
      <c r="TS1" s="56"/>
      <c r="TT1" s="56"/>
      <c r="TU1" s="56"/>
      <c r="TV1" s="56"/>
      <c r="TW1" s="56"/>
      <c r="TX1" s="56"/>
      <c r="TY1" s="56"/>
      <c r="TZ1" s="56"/>
      <c r="UA1" s="56"/>
      <c r="UB1" s="56"/>
      <c r="UC1" s="56"/>
      <c r="UD1" s="56"/>
      <c r="UE1" s="56"/>
      <c r="UF1" s="56"/>
      <c r="UG1" s="56"/>
      <c r="UH1" s="56"/>
      <c r="UI1" s="56"/>
      <c r="UJ1" s="56"/>
      <c r="UK1" s="56"/>
      <c r="UL1" s="56"/>
      <c r="UM1" s="56"/>
      <c r="UN1" s="56"/>
      <c r="UO1" s="56"/>
      <c r="UP1" s="56"/>
      <c r="UQ1" s="56"/>
      <c r="UR1" s="56"/>
      <c r="US1" s="56"/>
      <c r="UT1" s="56"/>
      <c r="UU1" s="56"/>
      <c r="UV1" s="56"/>
      <c r="UW1" s="56"/>
      <c r="UX1" s="56"/>
      <c r="UY1" s="56"/>
      <c r="UZ1" s="56"/>
      <c r="VA1" s="56"/>
      <c r="VB1" s="56"/>
      <c r="VC1" s="56"/>
      <c r="VD1" s="56"/>
      <c r="VE1" s="56"/>
      <c r="VF1" s="56"/>
      <c r="VG1" s="56"/>
      <c r="VH1" s="56"/>
      <c r="VI1" s="56"/>
      <c r="VJ1" s="56"/>
      <c r="VK1" s="56"/>
      <c r="VL1" s="56"/>
      <c r="VM1" s="56"/>
      <c r="VN1" s="56"/>
      <c r="VO1" s="56"/>
      <c r="VP1" s="56"/>
      <c r="VQ1" s="56"/>
      <c r="VR1" s="56"/>
      <c r="VS1" s="56"/>
      <c r="VT1" s="56"/>
      <c r="VU1" s="56"/>
      <c r="VV1" s="56"/>
      <c r="VW1" s="56"/>
      <c r="VX1" s="56"/>
      <c r="VY1" s="56"/>
      <c r="VZ1" s="56"/>
      <c r="WA1" s="56"/>
      <c r="WB1" s="56"/>
      <c r="WC1" s="56"/>
      <c r="WD1" s="56"/>
      <c r="WE1" s="56"/>
      <c r="WF1" s="56"/>
      <c r="WG1" s="56"/>
      <c r="WH1" s="56"/>
      <c r="WI1" s="56"/>
      <c r="WJ1" s="56"/>
      <c r="WK1" s="56"/>
      <c r="WL1" s="56"/>
      <c r="WM1" s="56"/>
      <c r="WN1" s="56"/>
      <c r="WO1" s="56"/>
      <c r="WP1" s="56"/>
      <c r="WQ1" s="56"/>
      <c r="WR1" s="56"/>
      <c r="WS1" s="56"/>
      <c r="WT1" s="56"/>
      <c r="WU1" s="56"/>
      <c r="WV1" s="56"/>
      <c r="WW1" s="56"/>
      <c r="WX1" s="56"/>
      <c r="WY1" s="56"/>
      <c r="WZ1" s="56"/>
      <c r="XA1" s="56"/>
      <c r="XB1" s="56"/>
      <c r="XC1" s="56"/>
      <c r="XD1" s="56"/>
      <c r="XE1" s="56"/>
      <c r="XF1" s="56"/>
      <c r="XG1" s="56"/>
      <c r="XH1" s="56"/>
      <c r="XI1" s="56"/>
      <c r="XJ1" s="56"/>
      <c r="XK1" s="56"/>
      <c r="XL1" s="56"/>
      <c r="XM1" s="56"/>
      <c r="XN1" s="56"/>
      <c r="XO1" s="56"/>
      <c r="XP1" s="56"/>
      <c r="XQ1" s="56"/>
      <c r="XR1" s="56"/>
      <c r="XS1" s="56"/>
      <c r="XT1" s="56"/>
      <c r="XU1" s="56"/>
      <c r="XV1" s="56"/>
      <c r="XW1" s="56"/>
      <c r="XX1" s="56"/>
      <c r="XY1" s="56"/>
      <c r="XZ1" s="56"/>
      <c r="YA1" s="56"/>
      <c r="YB1" s="56"/>
      <c r="YC1" s="56"/>
      <c r="YD1" s="56"/>
      <c r="YE1" s="56"/>
      <c r="YF1" s="56"/>
      <c r="YG1" s="56"/>
      <c r="YH1" s="56"/>
      <c r="YI1" s="56"/>
      <c r="YJ1" s="56"/>
      <c r="YK1" s="56"/>
      <c r="YL1" s="56"/>
      <c r="YM1" s="56"/>
      <c r="YN1" s="56"/>
      <c r="YO1" s="56"/>
      <c r="YP1" s="56"/>
      <c r="YQ1" s="56"/>
      <c r="YR1" s="56"/>
      <c r="YS1" s="56"/>
      <c r="YT1" s="56"/>
      <c r="YU1" s="56"/>
      <c r="YV1" s="56"/>
      <c r="YW1" s="56"/>
      <c r="YX1" s="56"/>
      <c r="YY1" s="56"/>
      <c r="YZ1" s="56"/>
      <c r="ZA1" s="56"/>
      <c r="ZB1" s="56"/>
      <c r="ZC1" s="56"/>
      <c r="ZD1" s="56"/>
      <c r="ZE1" s="56"/>
      <c r="ZF1" s="56"/>
      <c r="ZG1" s="56"/>
      <c r="ZH1" s="56"/>
      <c r="ZI1" s="56"/>
      <c r="ZJ1" s="56"/>
      <c r="ZK1" s="56"/>
      <c r="ZL1" s="56"/>
      <c r="ZM1" s="56"/>
      <c r="ZN1" s="56"/>
      <c r="ZO1" s="56"/>
      <c r="ZP1" s="56"/>
      <c r="ZQ1" s="56"/>
      <c r="ZR1" s="56"/>
      <c r="ZS1" s="56"/>
      <c r="ZT1" s="56"/>
      <c r="ZU1" s="56"/>
      <c r="ZV1" s="56"/>
      <c r="ZW1" s="56"/>
      <c r="ZX1" s="56"/>
      <c r="ZY1" s="56"/>
      <c r="ZZ1" s="56"/>
      <c r="AAA1" s="56"/>
      <c r="AAB1" s="56"/>
      <c r="AAC1" s="56"/>
      <c r="AAD1" s="56"/>
      <c r="AAE1" s="56"/>
      <c r="AAF1" s="56"/>
      <c r="AAG1" s="56"/>
      <c r="AAH1" s="56"/>
      <c r="AAI1" s="56"/>
      <c r="AAJ1" s="56"/>
      <c r="AAK1" s="56"/>
      <c r="AAL1" s="56"/>
      <c r="AAM1" s="56"/>
      <c r="AAN1" s="56"/>
      <c r="AAO1" s="56"/>
      <c r="AAP1" s="56"/>
      <c r="AAQ1" s="56"/>
      <c r="AAR1" s="56"/>
      <c r="AAS1" s="56"/>
      <c r="AAT1" s="56"/>
      <c r="AAU1" s="56"/>
      <c r="AAV1" s="56"/>
      <c r="AAW1" s="56"/>
      <c r="AAX1" s="56"/>
      <c r="AAY1" s="56"/>
      <c r="AAZ1" s="56"/>
      <c r="ABA1" s="56"/>
      <c r="ABB1" s="56"/>
      <c r="ABC1" s="56"/>
      <c r="ABD1" s="56"/>
      <c r="ABE1" s="56"/>
      <c r="ABF1" s="56"/>
      <c r="ABG1" s="56"/>
      <c r="ABH1" s="56"/>
      <c r="ABI1" s="56"/>
      <c r="ABJ1" s="56"/>
      <c r="ABK1" s="56"/>
      <c r="ABL1" s="56"/>
      <c r="ABM1" s="56"/>
      <c r="ABN1" s="56"/>
      <c r="ABO1" s="56"/>
      <c r="ABP1" s="56"/>
      <c r="ABQ1" s="56"/>
      <c r="ABR1" s="56"/>
      <c r="ABS1" s="56"/>
      <c r="ABT1" s="56"/>
      <c r="ABU1" s="56"/>
      <c r="ABV1" s="56"/>
      <c r="ABW1" s="56"/>
      <c r="ABX1" s="56"/>
      <c r="ABY1" s="56"/>
      <c r="ABZ1" s="56"/>
      <c r="ACA1" s="56"/>
      <c r="ACB1" s="56"/>
      <c r="ACC1" s="56"/>
      <c r="ACD1" s="56"/>
      <c r="ACE1" s="56"/>
      <c r="ACF1" s="56"/>
      <c r="ACG1" s="56"/>
      <c r="ACH1" s="56"/>
      <c r="ACI1" s="56"/>
      <c r="ACJ1" s="56"/>
      <c r="ACK1" s="56"/>
      <c r="ACL1" s="56"/>
      <c r="ACM1" s="56"/>
      <c r="ACN1" s="56"/>
      <c r="ACO1" s="56"/>
      <c r="ACP1" s="56"/>
      <c r="ACQ1" s="56"/>
      <c r="ACR1" s="56"/>
      <c r="ACS1" s="56"/>
      <c r="ACT1" s="56"/>
      <c r="ACU1" s="56"/>
      <c r="ACV1" s="56"/>
      <c r="ACW1" s="56"/>
      <c r="ACX1" s="56"/>
      <c r="ACY1" s="56"/>
      <c r="ACZ1" s="56"/>
      <c r="ADA1" s="56"/>
      <c r="ADB1" s="56"/>
      <c r="ADC1" s="56"/>
      <c r="ADD1" s="56"/>
      <c r="ADE1" s="56"/>
      <c r="ADF1" s="56"/>
      <c r="ADG1" s="56"/>
      <c r="ADH1" s="56"/>
      <c r="ADI1" s="56"/>
      <c r="ADJ1" s="56"/>
      <c r="ADK1" s="56"/>
      <c r="ADL1" s="56"/>
      <c r="ADM1" s="56"/>
      <c r="ADN1" s="56"/>
      <c r="ADO1" s="56"/>
      <c r="ADP1" s="56"/>
      <c r="ADQ1" s="56"/>
      <c r="ADR1" s="56"/>
      <c r="ADS1" s="56"/>
      <c r="ADT1" s="56"/>
      <c r="ADU1" s="56"/>
      <c r="ADV1" s="56"/>
      <c r="ADW1" s="56"/>
      <c r="ADX1" s="56"/>
      <c r="ADY1" s="56"/>
      <c r="ADZ1" s="56"/>
      <c r="AEA1" s="56"/>
      <c r="AEB1" s="56"/>
      <c r="AEC1" s="56"/>
      <c r="AED1" s="56"/>
      <c r="AEE1" s="56"/>
      <c r="AEF1" s="56"/>
      <c r="AEG1" s="56"/>
      <c r="AEH1" s="56"/>
      <c r="AEI1" s="56"/>
      <c r="AEJ1" s="56"/>
      <c r="AEK1" s="56"/>
      <c r="AEL1" s="56"/>
      <c r="AEM1" s="56"/>
      <c r="AEN1" s="56"/>
      <c r="AEO1" s="56"/>
      <c r="AEP1" s="56"/>
      <c r="AEQ1" s="56"/>
      <c r="AER1" s="56"/>
      <c r="AES1" s="56"/>
      <c r="AET1" s="56"/>
      <c r="AEU1" s="56"/>
      <c r="AEV1" s="56"/>
      <c r="AEW1" s="56"/>
      <c r="AEX1" s="56"/>
      <c r="AEY1" s="56"/>
      <c r="AEZ1" s="56"/>
      <c r="AFA1" s="56"/>
      <c r="AFB1" s="56"/>
      <c r="AFC1" s="56"/>
      <c r="AFD1" s="56"/>
      <c r="AFE1" s="56"/>
      <c r="AFF1" s="56"/>
      <c r="AFG1" s="56"/>
      <c r="AFH1" s="56"/>
      <c r="AFI1" s="56"/>
      <c r="AFJ1" s="56"/>
      <c r="AFK1" s="56"/>
      <c r="AFL1" s="56"/>
      <c r="AFM1" s="56"/>
      <c r="AFN1" s="56"/>
      <c r="AFO1" s="56"/>
      <c r="AFP1" s="56"/>
      <c r="AFQ1" s="56"/>
      <c r="AFR1" s="56"/>
      <c r="AFS1" s="56"/>
      <c r="AFT1" s="56"/>
      <c r="AFU1" s="56"/>
      <c r="AFV1" s="56"/>
      <c r="AFW1" s="56"/>
      <c r="AFX1" s="56"/>
      <c r="AFY1" s="56"/>
      <c r="AFZ1" s="56"/>
      <c r="AGA1" s="56"/>
      <c r="AGB1" s="56"/>
      <c r="AGC1" s="56"/>
      <c r="AGD1" s="56"/>
      <c r="AGE1" s="56"/>
      <c r="AGF1" s="56"/>
      <c r="AGG1" s="56"/>
      <c r="AGH1" s="56"/>
      <c r="AGI1" s="56"/>
      <c r="AGJ1" s="56"/>
      <c r="AGK1" s="56"/>
      <c r="AGL1" s="56"/>
      <c r="AGM1" s="56"/>
      <c r="AGN1" s="56"/>
      <c r="AGO1" s="56"/>
      <c r="AGP1" s="56"/>
      <c r="AGQ1" s="56"/>
      <c r="AGR1" s="56"/>
      <c r="AGS1" s="56"/>
      <c r="AGT1" s="56"/>
      <c r="AGU1" s="56"/>
      <c r="AGV1" s="56"/>
      <c r="AGW1" s="56"/>
      <c r="AGX1" s="56"/>
      <c r="AGY1" s="56"/>
      <c r="AGZ1" s="56"/>
      <c r="AHA1" s="56"/>
      <c r="AHB1" s="56"/>
      <c r="AHC1" s="56"/>
      <c r="AHD1" s="56"/>
      <c r="AHE1" s="56"/>
      <c r="AHF1" s="56"/>
      <c r="AHG1" s="56"/>
      <c r="AHH1" s="56"/>
      <c r="AHI1" s="56"/>
      <c r="AHJ1" s="56"/>
      <c r="AHK1" s="56"/>
      <c r="AHL1" s="56"/>
      <c r="AHM1" s="56"/>
      <c r="AHN1" s="56"/>
      <c r="AHO1" s="56"/>
      <c r="AHP1" s="56"/>
      <c r="AHQ1" s="56"/>
      <c r="AHR1" s="56"/>
      <c r="AHS1" s="56"/>
      <c r="AHT1" s="56"/>
      <c r="AHU1" s="56"/>
      <c r="AHV1" s="56"/>
      <c r="AHW1" s="56"/>
      <c r="AHX1" s="56"/>
      <c r="AHY1" s="56"/>
      <c r="AHZ1" s="56"/>
      <c r="AIA1" s="56"/>
      <c r="AIB1" s="56"/>
      <c r="AIC1" s="56"/>
      <c r="AID1" s="56"/>
      <c r="AIE1" s="56"/>
      <c r="AIF1" s="56"/>
      <c r="AIG1" s="56"/>
      <c r="AIH1" s="56"/>
      <c r="AII1" s="56"/>
      <c r="AIJ1" s="56"/>
      <c r="AIK1" s="56"/>
      <c r="AIL1" s="56"/>
      <c r="AIM1" s="56"/>
      <c r="AIN1" s="56"/>
      <c r="AIO1" s="56"/>
      <c r="AIP1" s="56"/>
      <c r="AIQ1" s="56"/>
      <c r="AIR1" s="56"/>
      <c r="AIS1" s="56"/>
      <c r="AIT1" s="56"/>
      <c r="AIU1" s="56"/>
      <c r="AIV1" s="56"/>
      <c r="AIW1" s="56"/>
      <c r="AIX1" s="56"/>
      <c r="AIY1" s="56"/>
      <c r="AIZ1" s="56"/>
      <c r="AJA1" s="56"/>
      <c r="AJB1" s="56"/>
      <c r="AJC1" s="56"/>
      <c r="AJD1" s="56"/>
      <c r="AJE1" s="56"/>
      <c r="AJF1" s="56"/>
      <c r="AJG1" s="56"/>
      <c r="AJH1" s="56"/>
      <c r="AJI1" s="56"/>
      <c r="AJJ1" s="56"/>
      <c r="AJK1" s="56"/>
      <c r="AJL1" s="56"/>
      <c r="AJM1" s="56"/>
      <c r="AJN1" s="56"/>
      <c r="AJO1" s="56"/>
      <c r="AJP1" s="56"/>
      <c r="AJQ1" s="56"/>
      <c r="AJR1" s="56"/>
      <c r="AJS1" s="56"/>
      <c r="AJT1" s="56"/>
      <c r="AJU1" s="56"/>
      <c r="AJV1" s="56"/>
      <c r="AJW1" s="56"/>
      <c r="AJX1" s="56"/>
      <c r="AJY1" s="56"/>
      <c r="AJZ1" s="56"/>
      <c r="AKA1" s="56"/>
      <c r="AKB1" s="56"/>
      <c r="AKC1" s="56"/>
      <c r="AKD1" s="56"/>
      <c r="AKE1" s="56"/>
      <c r="AKF1" s="56"/>
      <c r="AKG1" s="56"/>
      <c r="AKH1" s="56"/>
      <c r="AKI1" s="56"/>
      <c r="AKJ1" s="56"/>
      <c r="AKK1" s="56"/>
      <c r="AKL1" s="56"/>
      <c r="AKM1" s="56"/>
      <c r="AKN1" s="56"/>
      <c r="AKO1" s="56"/>
      <c r="AKP1" s="56"/>
      <c r="AKQ1" s="56"/>
      <c r="AKR1" s="56"/>
      <c r="AKS1" s="56"/>
      <c r="AKT1" s="56"/>
      <c r="AKU1" s="56"/>
      <c r="AKV1" s="56"/>
      <c r="AKW1" s="56"/>
      <c r="AKX1" s="56"/>
      <c r="AKY1" s="56"/>
      <c r="AKZ1" s="56"/>
      <c r="ALA1" s="56"/>
      <c r="ALB1" s="56"/>
      <c r="ALC1" s="56"/>
      <c r="ALD1" s="56"/>
      <c r="ALE1" s="56"/>
      <c r="ALF1" s="56"/>
      <c r="ALG1" s="56"/>
      <c r="ALH1" s="56"/>
      <c r="ALI1" s="56"/>
      <c r="ALJ1" s="56"/>
      <c r="ALK1" s="56"/>
      <c r="ALL1" s="56"/>
      <c r="ALM1" s="56"/>
      <c r="ALN1" s="56"/>
      <c r="ALO1" s="56"/>
      <c r="ALP1" s="56"/>
      <c r="ALQ1" s="56"/>
      <c r="ALR1" s="56"/>
      <c r="ALS1" s="56"/>
      <c r="ALT1" s="56"/>
      <c r="ALU1" s="56"/>
      <c r="ALV1" s="56"/>
      <c r="ALW1" s="56"/>
      <c r="ALX1" s="56"/>
      <c r="ALY1" s="56"/>
      <c r="ALZ1" s="56"/>
      <c r="AMA1" s="56"/>
      <c r="AMB1" s="56"/>
      <c r="AMC1" s="56"/>
      <c r="AMD1" s="56"/>
      <c r="AME1" s="56"/>
      <c r="AMF1" s="56"/>
      <c r="AMG1" s="56"/>
      <c r="AMH1" s="56"/>
      <c r="AMI1" s="56"/>
      <c r="AMJ1" s="56"/>
    </row>
    <row r="2" spans="1:1024">
      <c r="A2" s="25">
        <v>1</v>
      </c>
      <c r="B2" s="26" t="s">
        <v>14</v>
      </c>
      <c r="C2" s="26" t="s">
        <v>15</v>
      </c>
      <c r="D2" s="26" t="s">
        <v>16</v>
      </c>
      <c r="E2" s="27" t="s">
        <v>17</v>
      </c>
      <c r="F2" s="26">
        <v>0</v>
      </c>
      <c r="G2" s="26">
        <v>20</v>
      </c>
      <c r="H2" s="26">
        <v>0</v>
      </c>
      <c r="I2" s="26">
        <v>0</v>
      </c>
      <c r="J2" s="26">
        <v>18</v>
      </c>
      <c r="K2" s="26">
        <v>4</v>
      </c>
      <c r="L2" s="26">
        <v>81</v>
      </c>
      <c r="M2" s="26">
        <v>0</v>
      </c>
      <c r="N2" s="26">
        <v>3</v>
      </c>
    </row>
    <row r="3" spans="1:1024">
      <c r="A3" s="25">
        <v>2</v>
      </c>
      <c r="B3" s="26" t="s">
        <v>14</v>
      </c>
      <c r="C3" s="26" t="s">
        <v>15</v>
      </c>
      <c r="D3" s="26" t="s">
        <v>18</v>
      </c>
      <c r="E3" s="27" t="s">
        <v>19</v>
      </c>
      <c r="F3" s="26">
        <v>0</v>
      </c>
      <c r="G3" s="26">
        <v>37</v>
      </c>
      <c r="H3" s="26">
        <v>0</v>
      </c>
      <c r="I3" s="26">
        <v>0</v>
      </c>
      <c r="J3" s="26">
        <v>0</v>
      </c>
      <c r="K3" s="26">
        <v>239</v>
      </c>
      <c r="L3" s="26">
        <v>234</v>
      </c>
      <c r="M3" s="26">
        <v>21</v>
      </c>
      <c r="N3" s="26">
        <v>68</v>
      </c>
    </row>
    <row r="4" spans="1:1024">
      <c r="A4" s="25">
        <v>3</v>
      </c>
      <c r="B4" s="26" t="s">
        <v>14</v>
      </c>
      <c r="C4" s="26" t="s">
        <v>15</v>
      </c>
      <c r="D4" s="26" t="s">
        <v>20</v>
      </c>
      <c r="E4" s="27" t="s">
        <v>21</v>
      </c>
      <c r="F4" s="26">
        <v>0</v>
      </c>
      <c r="G4" s="26">
        <v>27</v>
      </c>
      <c r="H4" s="26">
        <v>0</v>
      </c>
      <c r="I4" s="26">
        <v>0</v>
      </c>
      <c r="J4" s="26">
        <v>8</v>
      </c>
      <c r="K4" s="26">
        <v>79</v>
      </c>
      <c r="L4" s="26">
        <v>151</v>
      </c>
      <c r="M4" s="26">
        <v>3</v>
      </c>
      <c r="N4" s="26">
        <v>31</v>
      </c>
    </row>
    <row r="5" spans="1:1024">
      <c r="A5" s="25">
        <v>4</v>
      </c>
      <c r="B5" s="26" t="s">
        <v>14</v>
      </c>
      <c r="C5" s="26" t="s">
        <v>15</v>
      </c>
      <c r="D5" s="26" t="s">
        <v>22</v>
      </c>
      <c r="E5" s="27" t="s">
        <v>23</v>
      </c>
      <c r="F5" s="26">
        <v>0</v>
      </c>
      <c r="G5" s="26">
        <v>29</v>
      </c>
      <c r="H5" s="26">
        <v>0</v>
      </c>
      <c r="I5" s="26">
        <v>0</v>
      </c>
      <c r="J5" s="26">
        <v>1</v>
      </c>
      <c r="K5" s="26">
        <v>147</v>
      </c>
      <c r="L5" s="26">
        <v>49</v>
      </c>
      <c r="M5" s="26">
        <v>17</v>
      </c>
      <c r="N5" s="26">
        <v>39</v>
      </c>
    </row>
    <row r="6" spans="1:1024">
      <c r="A6" s="25">
        <v>5</v>
      </c>
      <c r="B6" s="26" t="s">
        <v>14</v>
      </c>
      <c r="C6" s="26" t="s">
        <v>15</v>
      </c>
      <c r="D6" s="26" t="s">
        <v>24</v>
      </c>
      <c r="E6" s="27" t="s">
        <v>25</v>
      </c>
      <c r="F6" s="26">
        <v>0</v>
      </c>
      <c r="G6" s="26">
        <v>85</v>
      </c>
      <c r="H6" s="26">
        <v>0</v>
      </c>
      <c r="I6" s="26">
        <v>0</v>
      </c>
      <c r="J6" s="26">
        <v>1</v>
      </c>
      <c r="K6" s="26">
        <v>100</v>
      </c>
      <c r="L6" s="26">
        <v>149</v>
      </c>
      <c r="M6" s="26">
        <v>12</v>
      </c>
      <c r="N6" s="26">
        <v>28</v>
      </c>
    </row>
    <row r="7" spans="1:1024">
      <c r="A7" s="25">
        <v>6</v>
      </c>
      <c r="B7" s="26" t="s">
        <v>14</v>
      </c>
      <c r="C7" s="26" t="s">
        <v>15</v>
      </c>
      <c r="D7" s="26" t="s">
        <v>26</v>
      </c>
      <c r="E7" s="27" t="s">
        <v>27</v>
      </c>
      <c r="F7" s="26">
        <v>0</v>
      </c>
      <c r="G7" s="26">
        <v>24</v>
      </c>
      <c r="H7" s="26">
        <v>0</v>
      </c>
      <c r="I7" s="26">
        <v>0</v>
      </c>
      <c r="J7" s="26">
        <v>0</v>
      </c>
      <c r="K7" s="26">
        <v>2</v>
      </c>
      <c r="L7" s="26">
        <v>12</v>
      </c>
      <c r="M7" s="26">
        <v>0</v>
      </c>
      <c r="N7" s="26">
        <v>2</v>
      </c>
    </row>
    <row r="8" spans="1:1024">
      <c r="A8" s="25">
        <v>7</v>
      </c>
      <c r="B8" s="26" t="s">
        <v>14</v>
      </c>
      <c r="C8" s="26" t="s">
        <v>15</v>
      </c>
      <c r="D8" s="26" t="s">
        <v>28</v>
      </c>
      <c r="E8" s="27" t="s">
        <v>29</v>
      </c>
      <c r="F8" s="26">
        <v>0</v>
      </c>
      <c r="G8" s="26">
        <v>1</v>
      </c>
      <c r="H8" s="26">
        <v>0</v>
      </c>
      <c r="I8" s="26">
        <v>0</v>
      </c>
      <c r="J8" s="26">
        <v>0</v>
      </c>
      <c r="K8" s="26">
        <v>1</v>
      </c>
      <c r="L8" s="26">
        <v>18</v>
      </c>
      <c r="M8" s="26">
        <v>0</v>
      </c>
      <c r="N8" s="26">
        <v>0</v>
      </c>
    </row>
    <row r="9" spans="1:1024">
      <c r="A9" s="25">
        <v>8</v>
      </c>
      <c r="B9" s="26" t="s">
        <v>14</v>
      </c>
      <c r="C9" s="26" t="s">
        <v>15</v>
      </c>
      <c r="D9" s="26" t="s">
        <v>30</v>
      </c>
      <c r="E9" s="27" t="s">
        <v>31</v>
      </c>
      <c r="F9" s="26">
        <v>0</v>
      </c>
      <c r="G9" s="26">
        <v>2</v>
      </c>
      <c r="H9" s="26">
        <v>0</v>
      </c>
      <c r="I9" s="26">
        <v>0</v>
      </c>
      <c r="J9" s="26">
        <v>0</v>
      </c>
      <c r="K9" s="26">
        <v>4</v>
      </c>
      <c r="L9" s="26">
        <v>18</v>
      </c>
      <c r="M9" s="26">
        <v>0</v>
      </c>
      <c r="N9" s="26">
        <v>1</v>
      </c>
    </row>
    <row r="10" spans="1:1024">
      <c r="A10" s="25">
        <v>9</v>
      </c>
      <c r="B10" s="26" t="s">
        <v>14</v>
      </c>
      <c r="C10" s="26" t="s">
        <v>15</v>
      </c>
      <c r="D10" s="26" t="s">
        <v>32</v>
      </c>
      <c r="E10" s="27" t="s">
        <v>33</v>
      </c>
      <c r="F10" s="26">
        <v>0</v>
      </c>
      <c r="G10" s="26">
        <v>7</v>
      </c>
      <c r="H10" s="26">
        <v>0</v>
      </c>
      <c r="I10" s="26">
        <v>0</v>
      </c>
      <c r="J10" s="26">
        <v>0</v>
      </c>
      <c r="K10" s="26">
        <v>26</v>
      </c>
      <c r="L10" s="26">
        <v>17</v>
      </c>
      <c r="M10" s="26">
        <v>1</v>
      </c>
      <c r="N10" s="26">
        <v>6</v>
      </c>
    </row>
    <row r="11" spans="1:1024">
      <c r="A11" s="25">
        <v>10</v>
      </c>
      <c r="B11" s="26" t="s">
        <v>14</v>
      </c>
      <c r="C11" s="26" t="s">
        <v>15</v>
      </c>
      <c r="D11" s="26" t="s">
        <v>34</v>
      </c>
      <c r="E11" s="27" t="s">
        <v>35</v>
      </c>
      <c r="F11" s="26">
        <v>0</v>
      </c>
      <c r="G11" s="26">
        <v>6</v>
      </c>
      <c r="H11" s="26">
        <v>0</v>
      </c>
      <c r="I11" s="26">
        <v>0</v>
      </c>
      <c r="J11" s="26">
        <v>0</v>
      </c>
      <c r="K11" s="26">
        <v>14</v>
      </c>
      <c r="L11" s="26">
        <v>32</v>
      </c>
      <c r="M11" s="26">
        <v>2</v>
      </c>
      <c r="N11" s="26">
        <v>5</v>
      </c>
    </row>
    <row r="12" spans="1:1024">
      <c r="A12" s="25">
        <v>11</v>
      </c>
      <c r="B12" s="26" t="s">
        <v>36</v>
      </c>
      <c r="C12" s="26" t="s">
        <v>37</v>
      </c>
      <c r="D12" s="26" t="s">
        <v>38</v>
      </c>
      <c r="E12" s="27" t="s">
        <v>39</v>
      </c>
      <c r="F12" s="26">
        <v>0</v>
      </c>
      <c r="G12" s="26">
        <v>15524</v>
      </c>
      <c r="H12" s="26">
        <v>0</v>
      </c>
      <c r="I12" s="26">
        <v>0</v>
      </c>
      <c r="J12" s="26">
        <v>0</v>
      </c>
      <c r="K12" s="26">
        <v>64906</v>
      </c>
      <c r="L12" s="26">
        <v>34608</v>
      </c>
      <c r="M12" s="26">
        <v>12368</v>
      </c>
      <c r="N12" s="26">
        <v>18393</v>
      </c>
    </row>
    <row r="13" spans="1:1024">
      <c r="A13" s="25">
        <v>12</v>
      </c>
      <c r="B13" s="26" t="s">
        <v>36</v>
      </c>
      <c r="C13" s="26" t="s">
        <v>37</v>
      </c>
      <c r="D13" s="26" t="s">
        <v>40</v>
      </c>
      <c r="E13" s="27" t="s">
        <v>41</v>
      </c>
      <c r="F13" s="26">
        <v>0</v>
      </c>
      <c r="G13" s="26">
        <v>110951</v>
      </c>
      <c r="H13" s="26">
        <v>0</v>
      </c>
      <c r="I13" s="26">
        <v>0</v>
      </c>
      <c r="J13" s="26">
        <v>0</v>
      </c>
      <c r="K13" s="26">
        <v>205320</v>
      </c>
      <c r="L13" s="26">
        <v>179250</v>
      </c>
      <c r="M13" s="26">
        <v>30414</v>
      </c>
      <c r="N13" s="26">
        <v>69974</v>
      </c>
    </row>
    <row r="14" spans="1:1024">
      <c r="A14" s="25">
        <v>13</v>
      </c>
      <c r="B14" s="26" t="s">
        <v>42</v>
      </c>
      <c r="C14" s="26" t="s">
        <v>43</v>
      </c>
      <c r="D14" s="26" t="s">
        <v>44</v>
      </c>
      <c r="E14" s="27" t="s">
        <v>45</v>
      </c>
      <c r="F14" s="26">
        <v>0</v>
      </c>
      <c r="G14" s="26">
        <v>707</v>
      </c>
      <c r="H14" s="26">
        <v>0</v>
      </c>
      <c r="I14" s="26">
        <v>0</v>
      </c>
      <c r="J14" s="26">
        <v>0</v>
      </c>
      <c r="K14" s="26">
        <v>1109</v>
      </c>
      <c r="L14" s="26">
        <v>3278</v>
      </c>
      <c r="M14" s="26">
        <v>73</v>
      </c>
      <c r="N14" s="26">
        <v>501</v>
      </c>
    </row>
    <row r="15" spans="1:1024">
      <c r="A15" s="25">
        <v>14</v>
      </c>
      <c r="B15" s="26" t="s">
        <v>46</v>
      </c>
      <c r="C15" s="26" t="s">
        <v>47</v>
      </c>
      <c r="D15" s="26" t="s">
        <v>48</v>
      </c>
      <c r="E15" s="27" t="s">
        <v>49</v>
      </c>
      <c r="F15" s="26">
        <v>0</v>
      </c>
      <c r="G15" s="26">
        <v>115347</v>
      </c>
      <c r="H15" s="26">
        <v>0</v>
      </c>
      <c r="I15" s="26">
        <v>0</v>
      </c>
      <c r="J15" s="26">
        <v>0</v>
      </c>
      <c r="K15" s="26">
        <v>119783</v>
      </c>
      <c r="L15" s="26">
        <v>70591</v>
      </c>
      <c r="M15" s="26">
        <v>17401</v>
      </c>
      <c r="N15" s="26">
        <v>39110</v>
      </c>
    </row>
    <row r="16" spans="1:1024">
      <c r="A16" s="25">
        <v>15</v>
      </c>
      <c r="B16" s="26" t="s">
        <v>50</v>
      </c>
      <c r="C16" s="26" t="s">
        <v>51</v>
      </c>
      <c r="D16" s="26" t="s">
        <v>52</v>
      </c>
      <c r="E16" s="27" t="s">
        <v>53</v>
      </c>
      <c r="F16" s="26">
        <v>0</v>
      </c>
      <c r="G16" s="26">
        <v>25030</v>
      </c>
      <c r="H16" s="26">
        <v>0</v>
      </c>
      <c r="I16" s="26">
        <v>0</v>
      </c>
      <c r="J16" s="26">
        <v>0</v>
      </c>
      <c r="K16" s="26">
        <v>129352</v>
      </c>
      <c r="L16" s="26">
        <v>73505</v>
      </c>
      <c r="M16" s="26">
        <v>17362</v>
      </c>
      <c r="N16" s="26">
        <v>48345</v>
      </c>
    </row>
    <row r="17" spans="1:14">
      <c r="A17" s="25">
        <v>16</v>
      </c>
      <c r="B17" s="26" t="s">
        <v>54</v>
      </c>
      <c r="C17" s="26" t="s">
        <v>55</v>
      </c>
      <c r="D17" s="26" t="s">
        <v>56</v>
      </c>
      <c r="E17" s="27" t="s">
        <v>57</v>
      </c>
      <c r="F17" s="26">
        <v>0</v>
      </c>
      <c r="G17" s="26">
        <v>6095</v>
      </c>
      <c r="H17" s="26">
        <v>0</v>
      </c>
      <c r="I17" s="26">
        <v>0</v>
      </c>
      <c r="J17" s="26">
        <v>0</v>
      </c>
      <c r="K17" s="26">
        <v>6633</v>
      </c>
      <c r="L17" s="26">
        <v>5096</v>
      </c>
      <c r="M17" s="26">
        <v>969</v>
      </c>
      <c r="N17" s="26">
        <v>2303</v>
      </c>
    </row>
    <row r="18" spans="1:14">
      <c r="A18" s="25">
        <v>17</v>
      </c>
      <c r="B18" s="26" t="s">
        <v>58</v>
      </c>
      <c r="C18" s="26" t="s">
        <v>59</v>
      </c>
      <c r="D18" s="26" t="s">
        <v>60</v>
      </c>
      <c r="E18" s="27" t="s">
        <v>61</v>
      </c>
      <c r="F18" s="26">
        <v>0</v>
      </c>
      <c r="G18" s="26">
        <v>1645</v>
      </c>
      <c r="H18" s="26">
        <v>0</v>
      </c>
      <c r="I18" s="26">
        <v>0</v>
      </c>
      <c r="J18" s="26">
        <v>0</v>
      </c>
      <c r="K18" s="26">
        <v>7452</v>
      </c>
      <c r="L18" s="26">
        <v>3224</v>
      </c>
      <c r="M18" s="26">
        <v>927</v>
      </c>
      <c r="N18" s="26">
        <v>2298</v>
      </c>
    </row>
    <row r="19" spans="1:14">
      <c r="A19" s="25">
        <v>18</v>
      </c>
      <c r="B19" s="26" t="s">
        <v>58</v>
      </c>
      <c r="C19" s="26" t="s">
        <v>59</v>
      </c>
      <c r="D19" s="26" t="s">
        <v>62</v>
      </c>
      <c r="E19" s="27" t="s">
        <v>63</v>
      </c>
      <c r="F19" s="26">
        <v>0</v>
      </c>
      <c r="G19" s="26">
        <v>1732</v>
      </c>
      <c r="H19" s="26">
        <v>0</v>
      </c>
      <c r="I19" s="26">
        <v>0</v>
      </c>
      <c r="J19" s="26">
        <v>0</v>
      </c>
      <c r="K19" s="26">
        <v>7328</v>
      </c>
      <c r="L19" s="26">
        <v>4942</v>
      </c>
      <c r="M19" s="26">
        <v>752</v>
      </c>
      <c r="N19" s="26">
        <v>2904</v>
      </c>
    </row>
    <row r="20" spans="1:14">
      <c r="A20" s="25">
        <v>19</v>
      </c>
      <c r="B20" s="26" t="s">
        <v>58</v>
      </c>
      <c r="C20" s="26" t="s">
        <v>59</v>
      </c>
      <c r="D20" s="26" t="s">
        <v>64</v>
      </c>
      <c r="E20" s="27" t="s">
        <v>65</v>
      </c>
      <c r="F20" s="26">
        <v>0</v>
      </c>
      <c r="G20" s="26">
        <v>10653</v>
      </c>
      <c r="H20" s="26">
        <v>0</v>
      </c>
      <c r="I20" s="26">
        <v>0</v>
      </c>
      <c r="J20" s="26">
        <v>0</v>
      </c>
      <c r="K20" s="26">
        <v>18310</v>
      </c>
      <c r="L20" s="26">
        <v>9337</v>
      </c>
      <c r="M20" s="26">
        <v>2248</v>
      </c>
      <c r="N20" s="26">
        <v>5843</v>
      </c>
    </row>
    <row r="21" spans="1:14">
      <c r="A21" s="25">
        <v>20</v>
      </c>
      <c r="B21" s="26" t="s">
        <v>58</v>
      </c>
      <c r="C21" s="26" t="s">
        <v>59</v>
      </c>
      <c r="D21" s="26" t="s">
        <v>66</v>
      </c>
      <c r="E21" s="27" t="s">
        <v>67</v>
      </c>
      <c r="F21" s="26">
        <v>0</v>
      </c>
      <c r="G21" s="26">
        <v>1417</v>
      </c>
      <c r="H21" s="26">
        <v>0</v>
      </c>
      <c r="I21" s="26">
        <v>0</v>
      </c>
      <c r="J21" s="26">
        <v>0</v>
      </c>
      <c r="K21" s="26">
        <v>5288</v>
      </c>
      <c r="L21" s="26">
        <v>3118</v>
      </c>
      <c r="M21" s="26">
        <v>821</v>
      </c>
      <c r="N21" s="26">
        <v>1943</v>
      </c>
    </row>
    <row r="22" spans="1:14">
      <c r="A22" s="25">
        <v>21</v>
      </c>
      <c r="B22" s="26" t="s">
        <v>58</v>
      </c>
      <c r="C22" s="26" t="s">
        <v>59</v>
      </c>
      <c r="D22" s="26" t="s">
        <v>68</v>
      </c>
      <c r="E22" s="27" t="s">
        <v>69</v>
      </c>
      <c r="F22" s="26">
        <v>0</v>
      </c>
      <c r="G22" s="26">
        <v>3723</v>
      </c>
      <c r="H22" s="26">
        <v>0</v>
      </c>
      <c r="I22" s="26">
        <v>0</v>
      </c>
      <c r="J22" s="26">
        <v>0</v>
      </c>
      <c r="K22" s="26">
        <v>7821</v>
      </c>
      <c r="L22" s="26">
        <v>10272</v>
      </c>
      <c r="M22" s="26">
        <v>980</v>
      </c>
      <c r="N22" s="26">
        <v>3147</v>
      </c>
    </row>
    <row r="23" spans="1:14">
      <c r="A23" s="25">
        <v>22</v>
      </c>
      <c r="B23" s="26" t="s">
        <v>58</v>
      </c>
      <c r="C23" s="26" t="s">
        <v>59</v>
      </c>
      <c r="D23" s="26" t="s">
        <v>70</v>
      </c>
      <c r="E23" s="27" t="s">
        <v>71</v>
      </c>
      <c r="F23" s="26">
        <v>0</v>
      </c>
      <c r="G23" s="26">
        <v>1257</v>
      </c>
      <c r="H23" s="26">
        <v>0</v>
      </c>
      <c r="I23" s="26">
        <v>0</v>
      </c>
      <c r="J23" s="26">
        <v>0</v>
      </c>
      <c r="K23" s="26">
        <v>7519</v>
      </c>
      <c r="L23" s="26">
        <v>2578</v>
      </c>
      <c r="M23" s="26">
        <v>1013</v>
      </c>
      <c r="N23" s="26">
        <v>2478</v>
      </c>
    </row>
    <row r="24" spans="1:14">
      <c r="A24" s="25">
        <v>23</v>
      </c>
      <c r="B24" s="26" t="s">
        <v>58</v>
      </c>
      <c r="C24" s="26" t="s">
        <v>59</v>
      </c>
      <c r="D24" s="26" t="s">
        <v>72</v>
      </c>
      <c r="E24" s="27" t="s">
        <v>73</v>
      </c>
      <c r="F24" s="26">
        <v>0</v>
      </c>
      <c r="G24" s="26">
        <v>3744</v>
      </c>
      <c r="H24" s="26">
        <v>0</v>
      </c>
      <c r="I24" s="26">
        <v>0</v>
      </c>
      <c r="J24" s="26">
        <v>0</v>
      </c>
      <c r="K24" s="26">
        <v>9744</v>
      </c>
      <c r="L24" s="26">
        <v>6262</v>
      </c>
      <c r="M24" s="26">
        <v>1208</v>
      </c>
      <c r="N24" s="26">
        <v>3267</v>
      </c>
    </row>
    <row r="25" spans="1:14">
      <c r="A25" s="25">
        <v>24</v>
      </c>
      <c r="B25" s="26" t="s">
        <v>58</v>
      </c>
      <c r="C25" s="26" t="s">
        <v>59</v>
      </c>
      <c r="D25" s="26" t="s">
        <v>74</v>
      </c>
      <c r="E25" s="27" t="s">
        <v>75</v>
      </c>
      <c r="F25" s="26">
        <v>0</v>
      </c>
      <c r="G25" s="26">
        <v>1967</v>
      </c>
      <c r="H25" s="26">
        <v>0</v>
      </c>
      <c r="I25" s="26">
        <v>0</v>
      </c>
      <c r="J25" s="26">
        <v>0</v>
      </c>
      <c r="K25" s="26">
        <v>7483</v>
      </c>
      <c r="L25" s="26">
        <v>4980</v>
      </c>
      <c r="M25" s="26">
        <v>1171</v>
      </c>
      <c r="N25" s="26">
        <v>2720</v>
      </c>
    </row>
    <row r="26" spans="1:14">
      <c r="A26" s="25">
        <v>25</v>
      </c>
      <c r="B26" s="26" t="s">
        <v>58</v>
      </c>
      <c r="C26" s="26" t="s">
        <v>59</v>
      </c>
      <c r="D26" s="26" t="s">
        <v>76</v>
      </c>
      <c r="E26" s="27" t="s">
        <v>77</v>
      </c>
      <c r="F26" s="26">
        <v>0</v>
      </c>
      <c r="G26" s="26">
        <v>1243</v>
      </c>
      <c r="H26" s="26">
        <v>0</v>
      </c>
      <c r="I26" s="26">
        <v>0</v>
      </c>
      <c r="J26" s="26">
        <v>0</v>
      </c>
      <c r="K26" s="26">
        <v>7093</v>
      </c>
      <c r="L26" s="26">
        <v>2752</v>
      </c>
      <c r="M26" s="26">
        <v>1131</v>
      </c>
      <c r="N26" s="26">
        <v>2334</v>
      </c>
    </row>
    <row r="27" spans="1:14">
      <c r="A27" s="25">
        <v>26</v>
      </c>
      <c r="B27" s="26" t="s">
        <v>58</v>
      </c>
      <c r="C27" s="26" t="s">
        <v>59</v>
      </c>
      <c r="D27" s="26" t="s">
        <v>78</v>
      </c>
      <c r="E27" s="27" t="s">
        <v>79</v>
      </c>
      <c r="F27" s="26">
        <v>0</v>
      </c>
      <c r="G27" s="26">
        <v>2412</v>
      </c>
      <c r="H27" s="26">
        <v>0</v>
      </c>
      <c r="I27" s="26">
        <v>0</v>
      </c>
      <c r="J27" s="26">
        <v>0</v>
      </c>
      <c r="K27" s="26">
        <v>10444</v>
      </c>
      <c r="L27" s="26">
        <v>5257</v>
      </c>
      <c r="M27" s="26">
        <v>1845</v>
      </c>
      <c r="N27" s="26">
        <v>3321</v>
      </c>
    </row>
    <row r="28" spans="1:14">
      <c r="A28" s="25">
        <v>27</v>
      </c>
      <c r="B28" s="26" t="s">
        <v>58</v>
      </c>
      <c r="C28" s="26" t="s">
        <v>59</v>
      </c>
      <c r="D28" s="26" t="s">
        <v>80</v>
      </c>
      <c r="E28" s="27" t="s">
        <v>81</v>
      </c>
      <c r="F28" s="26">
        <v>0</v>
      </c>
      <c r="G28" s="26">
        <v>1541</v>
      </c>
      <c r="H28" s="26">
        <v>0</v>
      </c>
      <c r="I28" s="26">
        <v>0</v>
      </c>
      <c r="J28" s="26">
        <v>0</v>
      </c>
      <c r="K28" s="26">
        <v>7454</v>
      </c>
      <c r="L28" s="26">
        <v>4208</v>
      </c>
      <c r="M28" s="26">
        <v>1025</v>
      </c>
      <c r="N28" s="26">
        <v>2443</v>
      </c>
    </row>
    <row r="29" spans="1:14">
      <c r="A29" s="25">
        <v>28</v>
      </c>
      <c r="B29" s="26" t="s">
        <v>58</v>
      </c>
      <c r="C29" s="26" t="s">
        <v>59</v>
      </c>
      <c r="D29" s="26" t="s">
        <v>82</v>
      </c>
      <c r="E29" s="27" t="s">
        <v>83</v>
      </c>
      <c r="F29" s="26">
        <v>0</v>
      </c>
      <c r="G29" s="26">
        <v>2033</v>
      </c>
      <c r="H29" s="26">
        <v>0</v>
      </c>
      <c r="I29" s="26">
        <v>0</v>
      </c>
      <c r="J29" s="26">
        <v>0</v>
      </c>
      <c r="K29" s="26">
        <v>5180</v>
      </c>
      <c r="L29" s="26">
        <v>4560</v>
      </c>
      <c r="M29" s="26">
        <v>534</v>
      </c>
      <c r="N29" s="26">
        <v>2178</v>
      </c>
    </row>
    <row r="30" spans="1:14">
      <c r="A30" s="25">
        <v>29</v>
      </c>
      <c r="B30" s="26" t="s">
        <v>58</v>
      </c>
      <c r="C30" s="26" t="s">
        <v>59</v>
      </c>
      <c r="D30" s="26" t="s">
        <v>84</v>
      </c>
      <c r="E30" s="27" t="s">
        <v>85</v>
      </c>
      <c r="F30" s="26">
        <v>0</v>
      </c>
      <c r="G30" s="26">
        <v>6004</v>
      </c>
      <c r="H30" s="26">
        <v>0</v>
      </c>
      <c r="I30" s="26">
        <v>0</v>
      </c>
      <c r="J30" s="26">
        <v>0</v>
      </c>
      <c r="K30" s="26">
        <v>8134</v>
      </c>
      <c r="L30" s="26">
        <v>4540</v>
      </c>
      <c r="M30" s="26">
        <v>2614</v>
      </c>
      <c r="N30" s="26">
        <v>2372</v>
      </c>
    </row>
    <row r="31" spans="1:14">
      <c r="A31" s="25">
        <v>30</v>
      </c>
      <c r="B31" s="26" t="s">
        <v>58</v>
      </c>
      <c r="C31" s="26" t="s">
        <v>59</v>
      </c>
      <c r="D31" s="26" t="s">
        <v>86</v>
      </c>
      <c r="E31" s="27" t="s">
        <v>87</v>
      </c>
      <c r="F31" s="26">
        <v>0</v>
      </c>
      <c r="G31" s="26">
        <v>3307</v>
      </c>
      <c r="H31" s="26">
        <v>0</v>
      </c>
      <c r="I31" s="26">
        <v>0</v>
      </c>
      <c r="J31" s="26">
        <v>0</v>
      </c>
      <c r="K31" s="26">
        <v>5107</v>
      </c>
      <c r="L31" s="26">
        <v>4099</v>
      </c>
      <c r="M31" s="26">
        <v>1034</v>
      </c>
      <c r="N31" s="26">
        <v>1857</v>
      </c>
    </row>
    <row r="32" spans="1:14">
      <c r="A32" s="25">
        <v>31</v>
      </c>
      <c r="B32" s="26" t="s">
        <v>58</v>
      </c>
      <c r="C32" s="26" t="s">
        <v>59</v>
      </c>
      <c r="D32" s="26" t="s">
        <v>88</v>
      </c>
      <c r="E32" s="27" t="s">
        <v>89</v>
      </c>
      <c r="F32" s="26">
        <v>0</v>
      </c>
      <c r="G32" s="26">
        <v>371</v>
      </c>
      <c r="H32" s="26">
        <v>0</v>
      </c>
      <c r="I32" s="26">
        <v>0</v>
      </c>
      <c r="J32" s="26">
        <v>0</v>
      </c>
      <c r="K32" s="26">
        <v>1527</v>
      </c>
      <c r="L32" s="26">
        <v>1471</v>
      </c>
      <c r="M32" s="26">
        <v>249</v>
      </c>
      <c r="N32" s="26">
        <v>530</v>
      </c>
    </row>
    <row r="33" spans="1:14">
      <c r="A33" s="25">
        <v>32</v>
      </c>
      <c r="B33" s="26" t="s">
        <v>58</v>
      </c>
      <c r="C33" s="26" t="s">
        <v>59</v>
      </c>
      <c r="D33" s="26" t="s">
        <v>90</v>
      </c>
      <c r="E33" s="27" t="s">
        <v>91</v>
      </c>
      <c r="F33" s="26">
        <v>0</v>
      </c>
      <c r="G33" s="26">
        <v>1704</v>
      </c>
      <c r="H33" s="26">
        <v>0</v>
      </c>
      <c r="I33" s="26">
        <v>0</v>
      </c>
      <c r="J33" s="26">
        <v>0</v>
      </c>
      <c r="K33" s="26">
        <v>5669</v>
      </c>
      <c r="L33" s="26">
        <v>4042</v>
      </c>
      <c r="M33" s="26">
        <v>946</v>
      </c>
      <c r="N33" s="26">
        <v>2003</v>
      </c>
    </row>
    <row r="34" spans="1:14">
      <c r="A34" s="25">
        <v>33</v>
      </c>
      <c r="B34" s="26" t="s">
        <v>58</v>
      </c>
      <c r="C34" s="26" t="s">
        <v>59</v>
      </c>
      <c r="D34" s="26" t="s">
        <v>92</v>
      </c>
      <c r="E34" s="27" t="s">
        <v>93</v>
      </c>
      <c r="F34" s="26">
        <v>0</v>
      </c>
      <c r="G34" s="26">
        <v>632</v>
      </c>
      <c r="H34" s="26">
        <v>0</v>
      </c>
      <c r="I34" s="26">
        <v>0</v>
      </c>
      <c r="J34" s="26">
        <v>0</v>
      </c>
      <c r="K34" s="26">
        <v>2343</v>
      </c>
      <c r="L34" s="26">
        <v>3463</v>
      </c>
      <c r="M34" s="26">
        <v>377</v>
      </c>
      <c r="N34" s="26">
        <v>1123</v>
      </c>
    </row>
    <row r="35" spans="1:14">
      <c r="A35" s="25">
        <v>34</v>
      </c>
      <c r="B35" s="26" t="s">
        <v>58</v>
      </c>
      <c r="C35" s="26" t="s">
        <v>59</v>
      </c>
      <c r="D35" s="26" t="s">
        <v>94</v>
      </c>
      <c r="E35" s="27" t="s">
        <v>95</v>
      </c>
      <c r="F35" s="26">
        <v>0</v>
      </c>
      <c r="G35" s="26">
        <v>3428</v>
      </c>
      <c r="H35" s="26">
        <v>0</v>
      </c>
      <c r="I35" s="26">
        <v>0</v>
      </c>
      <c r="J35" s="26">
        <v>0</v>
      </c>
      <c r="K35" s="26">
        <v>10551</v>
      </c>
      <c r="L35" s="26">
        <v>6045</v>
      </c>
      <c r="M35" s="26">
        <v>1111</v>
      </c>
      <c r="N35" s="26">
        <v>3394</v>
      </c>
    </row>
    <row r="36" spans="1:14">
      <c r="A36" s="25">
        <v>35</v>
      </c>
      <c r="B36" s="26" t="s">
        <v>58</v>
      </c>
      <c r="C36" s="26" t="s">
        <v>59</v>
      </c>
      <c r="D36" s="26" t="s">
        <v>96</v>
      </c>
      <c r="E36" s="27" t="s">
        <v>97</v>
      </c>
      <c r="F36" s="26">
        <v>0</v>
      </c>
      <c r="G36" s="26">
        <v>978</v>
      </c>
      <c r="H36" s="26">
        <v>0</v>
      </c>
      <c r="I36" s="26">
        <v>0</v>
      </c>
      <c r="J36" s="26">
        <v>0</v>
      </c>
      <c r="K36" s="26">
        <v>3845</v>
      </c>
      <c r="L36" s="26">
        <v>2079</v>
      </c>
      <c r="M36" s="26">
        <v>602</v>
      </c>
      <c r="N36" s="26">
        <v>1294</v>
      </c>
    </row>
    <row r="37" spans="1:14">
      <c r="A37" s="25">
        <v>36</v>
      </c>
      <c r="B37" s="26" t="s">
        <v>58</v>
      </c>
      <c r="C37" s="26" t="s">
        <v>59</v>
      </c>
      <c r="D37" s="26" t="s">
        <v>98</v>
      </c>
      <c r="E37" s="27" t="s">
        <v>99</v>
      </c>
      <c r="F37" s="26">
        <v>0</v>
      </c>
      <c r="G37" s="26">
        <v>2880</v>
      </c>
      <c r="H37" s="26">
        <v>0</v>
      </c>
      <c r="I37" s="26">
        <v>0</v>
      </c>
      <c r="J37" s="26">
        <v>0</v>
      </c>
      <c r="K37" s="26">
        <v>9874</v>
      </c>
      <c r="L37" s="26">
        <v>4554</v>
      </c>
      <c r="M37" s="26">
        <v>1341</v>
      </c>
      <c r="N37" s="26">
        <v>2883</v>
      </c>
    </row>
    <row r="38" spans="1:14">
      <c r="A38" s="25">
        <v>37</v>
      </c>
      <c r="B38" s="26" t="s">
        <v>58</v>
      </c>
      <c r="C38" s="26" t="s">
        <v>59</v>
      </c>
      <c r="D38" s="26" t="s">
        <v>100</v>
      </c>
      <c r="E38" s="27" t="s">
        <v>101</v>
      </c>
      <c r="F38" s="26">
        <v>0</v>
      </c>
      <c r="G38" s="26">
        <v>2206</v>
      </c>
      <c r="H38" s="26">
        <v>0</v>
      </c>
      <c r="I38" s="26">
        <v>0</v>
      </c>
      <c r="J38" s="26">
        <v>0</v>
      </c>
      <c r="K38" s="26">
        <v>6079</v>
      </c>
      <c r="L38" s="26">
        <v>3467</v>
      </c>
      <c r="M38" s="26">
        <v>1084</v>
      </c>
      <c r="N38" s="26">
        <v>1821</v>
      </c>
    </row>
    <row r="39" spans="1:14">
      <c r="A39" s="25">
        <v>38</v>
      </c>
      <c r="B39" s="26" t="s">
        <v>102</v>
      </c>
      <c r="C39" s="26" t="s">
        <v>103</v>
      </c>
      <c r="D39" s="26" t="s">
        <v>104</v>
      </c>
      <c r="E39" s="27" t="s">
        <v>105</v>
      </c>
      <c r="F39" s="26">
        <v>0</v>
      </c>
      <c r="G39" s="26">
        <v>158315</v>
      </c>
      <c r="H39" s="26">
        <v>0</v>
      </c>
      <c r="I39" s="26">
        <v>0</v>
      </c>
      <c r="J39" s="26">
        <v>0</v>
      </c>
      <c r="K39" s="26">
        <v>233002</v>
      </c>
      <c r="L39" s="26">
        <v>121876</v>
      </c>
      <c r="M39" s="26">
        <v>22983</v>
      </c>
      <c r="N39" s="26">
        <v>71616</v>
      </c>
    </row>
    <row r="40" spans="1:14">
      <c r="A40" s="25">
        <v>39</v>
      </c>
      <c r="B40" s="26" t="s">
        <v>102</v>
      </c>
      <c r="C40" s="26" t="s">
        <v>103</v>
      </c>
      <c r="D40" s="26" t="s">
        <v>106</v>
      </c>
      <c r="E40" s="27" t="s">
        <v>107</v>
      </c>
      <c r="F40" s="26">
        <v>0</v>
      </c>
      <c r="G40" s="26">
        <v>852</v>
      </c>
      <c r="H40" s="26">
        <v>0</v>
      </c>
      <c r="I40" s="26">
        <v>0</v>
      </c>
      <c r="J40" s="26">
        <v>0</v>
      </c>
      <c r="K40" s="26">
        <v>2040</v>
      </c>
      <c r="L40" s="26">
        <v>1455</v>
      </c>
      <c r="M40" s="26">
        <v>172</v>
      </c>
      <c r="N40" s="26">
        <v>759</v>
      </c>
    </row>
    <row r="41" spans="1:14">
      <c r="A41" s="25">
        <v>40</v>
      </c>
      <c r="B41" s="26" t="s">
        <v>102</v>
      </c>
      <c r="C41" s="26" t="s">
        <v>103</v>
      </c>
      <c r="D41" s="26" t="s">
        <v>108</v>
      </c>
      <c r="E41" s="27" t="s">
        <v>109</v>
      </c>
      <c r="F41" s="26">
        <v>0</v>
      </c>
      <c r="G41" s="26">
        <v>53462</v>
      </c>
      <c r="H41" s="26">
        <v>0</v>
      </c>
      <c r="I41" s="26">
        <v>0</v>
      </c>
      <c r="J41" s="26">
        <v>53462</v>
      </c>
      <c r="K41" s="26">
        <v>0</v>
      </c>
      <c r="L41" s="26">
        <v>122956</v>
      </c>
      <c r="M41" s="26">
        <v>0</v>
      </c>
      <c r="N41" s="26">
        <v>0</v>
      </c>
    </row>
    <row r="42" spans="1:14">
      <c r="A42" s="25">
        <v>41</v>
      </c>
      <c r="B42" s="26" t="s">
        <v>110</v>
      </c>
      <c r="C42" s="26" t="s">
        <v>111</v>
      </c>
      <c r="D42" s="26" t="s">
        <v>112</v>
      </c>
      <c r="E42" s="27" t="s">
        <v>113</v>
      </c>
      <c r="F42" s="26">
        <v>0</v>
      </c>
      <c r="G42" s="26">
        <v>443</v>
      </c>
      <c r="H42" s="26">
        <v>0</v>
      </c>
      <c r="I42" s="26">
        <v>0</v>
      </c>
      <c r="J42" s="26">
        <v>14</v>
      </c>
      <c r="K42" s="26">
        <v>930</v>
      </c>
      <c r="L42" s="26">
        <v>2296</v>
      </c>
      <c r="M42" s="26">
        <v>104</v>
      </c>
      <c r="N42" s="26">
        <v>587</v>
      </c>
    </row>
    <row r="43" spans="1:14">
      <c r="A43" s="25">
        <v>42</v>
      </c>
      <c r="B43" s="26" t="s">
        <v>114</v>
      </c>
      <c r="C43" s="26" t="s">
        <v>115</v>
      </c>
      <c r="D43" s="26" t="s">
        <v>116</v>
      </c>
      <c r="E43" s="27" t="s">
        <v>117</v>
      </c>
      <c r="F43" s="26">
        <v>0</v>
      </c>
      <c r="G43" s="26">
        <v>1128</v>
      </c>
      <c r="H43" s="26">
        <v>0</v>
      </c>
      <c r="I43" s="26">
        <v>0</v>
      </c>
      <c r="J43" s="26">
        <v>0</v>
      </c>
      <c r="K43" s="26">
        <v>1653</v>
      </c>
      <c r="L43" s="26">
        <v>1579</v>
      </c>
      <c r="M43" s="26">
        <v>230</v>
      </c>
      <c r="N43" s="26">
        <v>911</v>
      </c>
    </row>
    <row r="44" spans="1:14">
      <c r="A44" s="25">
        <v>43</v>
      </c>
      <c r="B44" s="26" t="s">
        <v>114</v>
      </c>
      <c r="C44" s="26" t="s">
        <v>115</v>
      </c>
      <c r="D44" s="26" t="s">
        <v>118</v>
      </c>
      <c r="E44" s="27" t="s">
        <v>119</v>
      </c>
      <c r="F44" s="26">
        <v>0</v>
      </c>
      <c r="G44" s="26">
        <v>758</v>
      </c>
      <c r="H44" s="26">
        <v>0</v>
      </c>
      <c r="I44" s="26">
        <v>0</v>
      </c>
      <c r="J44" s="26">
        <v>0</v>
      </c>
      <c r="K44" s="26">
        <v>1002</v>
      </c>
      <c r="L44" s="26">
        <v>651</v>
      </c>
      <c r="M44" s="26">
        <v>231</v>
      </c>
      <c r="N44" s="26">
        <v>571</v>
      </c>
    </row>
    <row r="45" spans="1:14">
      <c r="A45" s="25">
        <v>44</v>
      </c>
      <c r="B45" s="26" t="s">
        <v>114</v>
      </c>
      <c r="C45" s="26" t="s">
        <v>115</v>
      </c>
      <c r="D45" s="26" t="s">
        <v>120</v>
      </c>
      <c r="E45" s="27" t="s">
        <v>121</v>
      </c>
      <c r="F45" s="26">
        <v>0</v>
      </c>
      <c r="G45" s="26">
        <v>333</v>
      </c>
      <c r="H45" s="26">
        <v>0</v>
      </c>
      <c r="I45" s="26">
        <v>0</v>
      </c>
      <c r="J45" s="26">
        <v>0</v>
      </c>
      <c r="K45" s="26">
        <v>543</v>
      </c>
      <c r="L45" s="26">
        <v>335</v>
      </c>
      <c r="M45" s="26">
        <v>103</v>
      </c>
      <c r="N45" s="26">
        <v>311</v>
      </c>
    </row>
    <row r="46" spans="1:14">
      <c r="A46" s="25">
        <v>45</v>
      </c>
      <c r="B46" s="26" t="s">
        <v>114</v>
      </c>
      <c r="C46" s="26" t="s">
        <v>115</v>
      </c>
      <c r="D46" s="26" t="s">
        <v>122</v>
      </c>
      <c r="E46" s="27" t="s">
        <v>123</v>
      </c>
      <c r="F46" s="26">
        <v>0</v>
      </c>
      <c r="G46" s="26">
        <v>714</v>
      </c>
      <c r="H46" s="26">
        <v>0</v>
      </c>
      <c r="I46" s="26">
        <v>0</v>
      </c>
      <c r="J46" s="26">
        <v>0</v>
      </c>
      <c r="K46" s="26">
        <v>885</v>
      </c>
      <c r="L46" s="26">
        <v>772</v>
      </c>
      <c r="M46" s="26">
        <v>159</v>
      </c>
      <c r="N46" s="26">
        <v>548</v>
      </c>
    </row>
    <row r="47" spans="1:14">
      <c r="A47" s="25">
        <v>46</v>
      </c>
      <c r="B47" s="26" t="s">
        <v>114</v>
      </c>
      <c r="C47" s="26" t="s">
        <v>115</v>
      </c>
      <c r="D47" s="26" t="s">
        <v>124</v>
      </c>
      <c r="E47" s="27" t="s">
        <v>125</v>
      </c>
      <c r="F47" s="26">
        <v>0</v>
      </c>
      <c r="G47" s="26">
        <v>415</v>
      </c>
      <c r="H47" s="26">
        <v>0</v>
      </c>
      <c r="I47" s="26">
        <v>0</v>
      </c>
      <c r="J47" s="26">
        <v>0</v>
      </c>
      <c r="K47" s="26">
        <v>660</v>
      </c>
      <c r="L47" s="26">
        <v>407</v>
      </c>
      <c r="M47" s="26">
        <v>83</v>
      </c>
      <c r="N47" s="26">
        <v>373</v>
      </c>
    </row>
    <row r="48" spans="1:14">
      <c r="A48" s="25">
        <v>47</v>
      </c>
      <c r="B48" s="26" t="s">
        <v>114</v>
      </c>
      <c r="C48" s="26" t="s">
        <v>115</v>
      </c>
      <c r="D48" s="26" t="s">
        <v>126</v>
      </c>
      <c r="E48" s="27" t="s">
        <v>127</v>
      </c>
      <c r="F48" s="26">
        <v>0</v>
      </c>
      <c r="G48" s="26">
        <v>365</v>
      </c>
      <c r="H48" s="26">
        <v>0</v>
      </c>
      <c r="I48" s="26">
        <v>0</v>
      </c>
      <c r="J48" s="26">
        <v>0</v>
      </c>
      <c r="K48" s="26">
        <v>475</v>
      </c>
      <c r="L48" s="26">
        <v>457</v>
      </c>
      <c r="M48" s="26">
        <v>74</v>
      </c>
      <c r="N48" s="26">
        <v>275</v>
      </c>
    </row>
    <row r="49" spans="1:14">
      <c r="A49" s="25">
        <v>48</v>
      </c>
      <c r="B49" s="26" t="s">
        <v>114</v>
      </c>
      <c r="C49" s="26" t="s">
        <v>115</v>
      </c>
      <c r="D49" s="26" t="s">
        <v>128</v>
      </c>
      <c r="E49" s="27" t="s">
        <v>129</v>
      </c>
      <c r="F49" s="26">
        <v>0</v>
      </c>
      <c r="G49" s="26">
        <v>600</v>
      </c>
      <c r="H49" s="26">
        <v>0</v>
      </c>
      <c r="I49" s="26">
        <v>0</v>
      </c>
      <c r="J49" s="26">
        <v>0</v>
      </c>
      <c r="K49" s="26">
        <v>930</v>
      </c>
      <c r="L49" s="26">
        <v>838</v>
      </c>
      <c r="M49" s="26">
        <v>150</v>
      </c>
      <c r="N49" s="26">
        <v>526</v>
      </c>
    </row>
    <row r="50" spans="1:14">
      <c r="A50" s="25">
        <v>49</v>
      </c>
      <c r="B50" s="26" t="s">
        <v>114</v>
      </c>
      <c r="C50" s="26" t="s">
        <v>115</v>
      </c>
      <c r="D50" s="26" t="s">
        <v>130</v>
      </c>
      <c r="E50" s="27" t="s">
        <v>131</v>
      </c>
      <c r="F50" s="26">
        <v>0</v>
      </c>
      <c r="G50" s="26">
        <v>569</v>
      </c>
      <c r="H50" s="26">
        <v>0</v>
      </c>
      <c r="I50" s="26">
        <v>0</v>
      </c>
      <c r="J50" s="26">
        <v>0</v>
      </c>
      <c r="K50" s="26">
        <v>597</v>
      </c>
      <c r="L50" s="26">
        <v>530</v>
      </c>
      <c r="M50" s="26">
        <v>132</v>
      </c>
      <c r="N50" s="26">
        <v>339</v>
      </c>
    </row>
    <row r="51" spans="1:14">
      <c r="A51" s="25">
        <v>50</v>
      </c>
      <c r="B51" s="26" t="s">
        <v>132</v>
      </c>
      <c r="C51" s="26" t="s">
        <v>133</v>
      </c>
      <c r="D51" s="26" t="s">
        <v>134</v>
      </c>
      <c r="E51" s="27" t="s">
        <v>135</v>
      </c>
      <c r="F51" s="26">
        <v>0</v>
      </c>
      <c r="G51" s="26">
        <v>53603</v>
      </c>
      <c r="H51" s="26">
        <v>0</v>
      </c>
      <c r="I51" s="26">
        <v>0</v>
      </c>
      <c r="J51" s="26">
        <v>0</v>
      </c>
      <c r="K51" s="26">
        <v>396</v>
      </c>
      <c r="L51" s="26">
        <v>2279</v>
      </c>
      <c r="M51" s="26">
        <v>9</v>
      </c>
      <c r="N51" s="26">
        <v>47</v>
      </c>
    </row>
    <row r="52" spans="1:14">
      <c r="A52" s="25">
        <v>51</v>
      </c>
      <c r="B52" s="26" t="s">
        <v>132</v>
      </c>
      <c r="C52" s="26" t="s">
        <v>133</v>
      </c>
      <c r="D52" s="26" t="s">
        <v>136</v>
      </c>
      <c r="E52" s="27" t="s">
        <v>137</v>
      </c>
      <c r="F52" s="26">
        <v>0</v>
      </c>
      <c r="G52" s="26">
        <v>48482</v>
      </c>
      <c r="H52" s="26">
        <v>0</v>
      </c>
      <c r="I52" s="26">
        <v>0</v>
      </c>
      <c r="J52" s="26">
        <v>0</v>
      </c>
      <c r="K52" s="26">
        <v>886</v>
      </c>
      <c r="L52" s="26">
        <v>2332</v>
      </c>
      <c r="M52" s="26">
        <v>75</v>
      </c>
      <c r="N52" s="26">
        <v>227</v>
      </c>
    </row>
    <row r="53" spans="1:14">
      <c r="A53" s="25">
        <v>52</v>
      </c>
      <c r="B53" s="26" t="s">
        <v>132</v>
      </c>
      <c r="C53" s="26" t="s">
        <v>133</v>
      </c>
      <c r="D53" s="26" t="s">
        <v>138</v>
      </c>
      <c r="E53" s="27" t="s">
        <v>139</v>
      </c>
      <c r="F53" s="26">
        <v>0</v>
      </c>
      <c r="G53" s="26">
        <v>36653</v>
      </c>
      <c r="H53" s="26">
        <v>0</v>
      </c>
      <c r="I53" s="26">
        <v>0</v>
      </c>
      <c r="J53" s="26">
        <v>0</v>
      </c>
      <c r="K53" s="26">
        <v>280</v>
      </c>
      <c r="L53" s="26">
        <v>1781</v>
      </c>
      <c r="M53" s="26">
        <v>6</v>
      </c>
      <c r="N53" s="26">
        <v>23</v>
      </c>
    </row>
    <row r="54" spans="1:14">
      <c r="A54" s="25">
        <v>53</v>
      </c>
      <c r="B54" s="26" t="s">
        <v>132</v>
      </c>
      <c r="C54" s="26" t="s">
        <v>133</v>
      </c>
      <c r="D54" s="26" t="s">
        <v>140</v>
      </c>
      <c r="E54" s="27" t="s">
        <v>141</v>
      </c>
      <c r="F54" s="26">
        <v>0</v>
      </c>
      <c r="G54" s="26">
        <v>28720</v>
      </c>
      <c r="H54" s="26">
        <v>0</v>
      </c>
      <c r="I54" s="26">
        <v>0</v>
      </c>
      <c r="J54" s="26">
        <v>0</v>
      </c>
      <c r="K54" s="26">
        <v>557</v>
      </c>
      <c r="L54" s="26">
        <v>1330</v>
      </c>
      <c r="M54" s="26">
        <v>33</v>
      </c>
      <c r="N54" s="26">
        <v>173</v>
      </c>
    </row>
    <row r="55" spans="1:14">
      <c r="A55" s="25">
        <v>54</v>
      </c>
      <c r="B55" s="26" t="s">
        <v>132</v>
      </c>
      <c r="C55" s="26" t="s">
        <v>133</v>
      </c>
      <c r="D55" s="26" t="s">
        <v>142</v>
      </c>
      <c r="E55" s="27" t="s">
        <v>143</v>
      </c>
      <c r="F55" s="26">
        <v>0</v>
      </c>
      <c r="G55" s="26">
        <v>57042</v>
      </c>
      <c r="H55" s="26">
        <v>0</v>
      </c>
      <c r="I55" s="26">
        <v>0</v>
      </c>
      <c r="J55" s="26">
        <v>0</v>
      </c>
      <c r="K55" s="26">
        <v>13966</v>
      </c>
      <c r="L55" s="26">
        <v>10217</v>
      </c>
      <c r="M55" s="26">
        <v>2373</v>
      </c>
      <c r="N55" s="26">
        <v>3886</v>
      </c>
    </row>
    <row r="56" spans="1:14">
      <c r="A56" s="25">
        <v>55</v>
      </c>
      <c r="B56" s="26" t="s">
        <v>132</v>
      </c>
      <c r="C56" s="26" t="s">
        <v>133</v>
      </c>
      <c r="D56" s="26" t="s">
        <v>144</v>
      </c>
      <c r="E56" s="27" t="s">
        <v>145</v>
      </c>
      <c r="F56" s="26">
        <v>0</v>
      </c>
      <c r="G56" s="26">
        <v>65739</v>
      </c>
      <c r="H56" s="26">
        <v>0</v>
      </c>
      <c r="I56" s="26">
        <v>0</v>
      </c>
      <c r="J56" s="26">
        <v>0</v>
      </c>
      <c r="K56" s="26">
        <v>551</v>
      </c>
      <c r="L56" s="26">
        <v>3246</v>
      </c>
      <c r="M56" s="26">
        <v>27</v>
      </c>
      <c r="N56" s="26">
        <v>93</v>
      </c>
    </row>
    <row r="57" spans="1:14">
      <c r="A57" s="25">
        <v>56</v>
      </c>
      <c r="B57" s="26" t="s">
        <v>132</v>
      </c>
      <c r="C57" s="26" t="s">
        <v>133</v>
      </c>
      <c r="D57" s="26" t="s">
        <v>146</v>
      </c>
      <c r="E57" s="27" t="s">
        <v>147</v>
      </c>
      <c r="F57" s="26">
        <v>0</v>
      </c>
      <c r="G57" s="26">
        <v>12409</v>
      </c>
      <c r="H57" s="26">
        <v>0</v>
      </c>
      <c r="I57" s="26">
        <v>0</v>
      </c>
      <c r="J57" s="26">
        <v>0</v>
      </c>
      <c r="K57" s="26">
        <v>116</v>
      </c>
      <c r="L57" s="26">
        <v>1391</v>
      </c>
      <c r="M57" s="26">
        <v>1</v>
      </c>
      <c r="N57" s="26">
        <v>4</v>
      </c>
    </row>
    <row r="58" spans="1:14">
      <c r="A58" s="25">
        <v>57</v>
      </c>
      <c r="B58" s="26" t="s">
        <v>132</v>
      </c>
      <c r="C58" s="26" t="s">
        <v>133</v>
      </c>
      <c r="D58" s="26" t="s">
        <v>148</v>
      </c>
      <c r="E58" s="27" t="s">
        <v>149</v>
      </c>
      <c r="F58" s="26">
        <v>0</v>
      </c>
      <c r="G58" s="26">
        <v>56733</v>
      </c>
      <c r="H58" s="26">
        <v>0</v>
      </c>
      <c r="I58" s="26">
        <v>0</v>
      </c>
      <c r="J58" s="26">
        <v>0</v>
      </c>
      <c r="K58" s="26">
        <v>2347</v>
      </c>
      <c r="L58" s="26">
        <v>10488</v>
      </c>
      <c r="M58" s="26">
        <v>18</v>
      </c>
      <c r="N58" s="26">
        <v>654</v>
      </c>
    </row>
    <row r="59" spans="1:14">
      <c r="A59" s="25">
        <v>58</v>
      </c>
      <c r="B59" s="26" t="s">
        <v>132</v>
      </c>
      <c r="C59" s="26" t="s">
        <v>133</v>
      </c>
      <c r="D59" s="26" t="s">
        <v>150</v>
      </c>
      <c r="E59" s="27" t="s">
        <v>151</v>
      </c>
      <c r="F59" s="26">
        <v>0</v>
      </c>
      <c r="G59" s="26">
        <v>21499</v>
      </c>
      <c r="H59" s="26">
        <v>0</v>
      </c>
      <c r="I59" s="26">
        <v>0</v>
      </c>
      <c r="J59" s="26">
        <v>0</v>
      </c>
      <c r="K59" s="26">
        <v>1295</v>
      </c>
      <c r="L59" s="26">
        <v>4498</v>
      </c>
      <c r="M59" s="26">
        <v>9</v>
      </c>
      <c r="N59" s="26">
        <v>321</v>
      </c>
    </row>
    <row r="60" spans="1:14">
      <c r="A60" s="25">
        <v>59</v>
      </c>
      <c r="B60" s="26" t="s">
        <v>132</v>
      </c>
      <c r="C60" s="26" t="s">
        <v>133</v>
      </c>
      <c r="D60" s="26" t="s">
        <v>152</v>
      </c>
      <c r="E60" s="27" t="s">
        <v>153</v>
      </c>
      <c r="F60" s="26">
        <v>0</v>
      </c>
      <c r="G60" s="26">
        <v>34651</v>
      </c>
      <c r="H60" s="26">
        <v>0</v>
      </c>
      <c r="I60" s="26">
        <v>0</v>
      </c>
      <c r="J60" s="26">
        <v>0</v>
      </c>
      <c r="K60" s="26">
        <v>425</v>
      </c>
      <c r="L60" s="26">
        <v>4730</v>
      </c>
      <c r="M60" s="26">
        <v>2</v>
      </c>
      <c r="N60" s="26">
        <v>57</v>
      </c>
    </row>
    <row r="61" spans="1:14">
      <c r="A61" s="25">
        <v>60</v>
      </c>
      <c r="B61" s="26" t="s">
        <v>132</v>
      </c>
      <c r="C61" s="26" t="s">
        <v>133</v>
      </c>
      <c r="D61" s="26" t="s">
        <v>154</v>
      </c>
      <c r="E61" s="27" t="s">
        <v>155</v>
      </c>
      <c r="F61" s="26">
        <v>0</v>
      </c>
      <c r="G61" s="26">
        <v>28081</v>
      </c>
      <c r="H61" s="26">
        <v>0</v>
      </c>
      <c r="I61" s="26">
        <v>0</v>
      </c>
      <c r="J61" s="26">
        <v>0</v>
      </c>
      <c r="K61" s="26">
        <v>4053</v>
      </c>
      <c r="L61" s="26">
        <v>4955</v>
      </c>
      <c r="M61" s="26">
        <v>455</v>
      </c>
      <c r="N61" s="26">
        <v>1167</v>
      </c>
    </row>
    <row r="62" spans="1:14">
      <c r="A62" s="25">
        <v>61</v>
      </c>
      <c r="B62" s="26" t="s">
        <v>132</v>
      </c>
      <c r="C62" s="26" t="s">
        <v>133</v>
      </c>
      <c r="D62" s="26" t="s">
        <v>156</v>
      </c>
      <c r="E62" s="27" t="s">
        <v>157</v>
      </c>
      <c r="F62" s="26">
        <v>0</v>
      </c>
      <c r="G62" s="26">
        <v>88689</v>
      </c>
      <c r="H62" s="26">
        <v>0</v>
      </c>
      <c r="I62" s="26">
        <v>0</v>
      </c>
      <c r="J62" s="26">
        <v>0</v>
      </c>
      <c r="K62" s="26">
        <v>4744</v>
      </c>
      <c r="L62" s="26">
        <v>8508</v>
      </c>
      <c r="M62" s="26">
        <v>477</v>
      </c>
      <c r="N62" s="26">
        <v>1212</v>
      </c>
    </row>
    <row r="63" spans="1:14">
      <c r="A63" s="25">
        <v>62</v>
      </c>
      <c r="B63" s="26" t="s">
        <v>132</v>
      </c>
      <c r="C63" s="26" t="s">
        <v>133</v>
      </c>
      <c r="D63" s="26" t="s">
        <v>158</v>
      </c>
      <c r="E63" s="27" t="s">
        <v>159</v>
      </c>
      <c r="F63" s="26">
        <v>0</v>
      </c>
      <c r="G63" s="26">
        <v>27875</v>
      </c>
      <c r="H63" s="26">
        <v>0</v>
      </c>
      <c r="I63" s="26">
        <v>0</v>
      </c>
      <c r="J63" s="26">
        <v>0</v>
      </c>
      <c r="K63" s="26">
        <v>219</v>
      </c>
      <c r="L63" s="26">
        <v>2779</v>
      </c>
      <c r="M63" s="26">
        <v>2</v>
      </c>
      <c r="N63" s="26">
        <v>1</v>
      </c>
    </row>
    <row r="64" spans="1:14">
      <c r="A64" s="25">
        <v>63</v>
      </c>
      <c r="B64" s="26" t="s">
        <v>132</v>
      </c>
      <c r="C64" s="26" t="s">
        <v>133</v>
      </c>
      <c r="D64" s="26" t="s">
        <v>160</v>
      </c>
      <c r="E64" s="27" t="s">
        <v>161</v>
      </c>
      <c r="F64" s="26">
        <v>0</v>
      </c>
      <c r="G64" s="26">
        <v>80107</v>
      </c>
      <c r="H64" s="26">
        <v>0</v>
      </c>
      <c r="I64" s="26">
        <v>0</v>
      </c>
      <c r="J64" s="26">
        <v>0</v>
      </c>
      <c r="K64" s="26">
        <v>16252</v>
      </c>
      <c r="L64" s="26">
        <v>16580</v>
      </c>
      <c r="M64" s="26">
        <v>2151</v>
      </c>
      <c r="N64" s="26">
        <v>4765</v>
      </c>
    </row>
    <row r="65" spans="1:14">
      <c r="A65" s="25">
        <v>64</v>
      </c>
      <c r="B65" s="26" t="s">
        <v>132</v>
      </c>
      <c r="C65" s="26" t="s">
        <v>133</v>
      </c>
      <c r="D65" s="26" t="s">
        <v>162</v>
      </c>
      <c r="E65" s="27" t="s">
        <v>163</v>
      </c>
      <c r="F65" s="26">
        <v>0</v>
      </c>
      <c r="G65" s="26">
        <v>5241</v>
      </c>
      <c r="H65" s="26">
        <v>0</v>
      </c>
      <c r="I65" s="26">
        <v>0</v>
      </c>
      <c r="J65" s="26">
        <v>0</v>
      </c>
      <c r="K65" s="26">
        <v>90</v>
      </c>
      <c r="L65" s="26">
        <v>1050</v>
      </c>
      <c r="M65" s="26">
        <v>1</v>
      </c>
      <c r="N65" s="26">
        <v>10</v>
      </c>
    </row>
    <row r="66" spans="1:14">
      <c r="A66" s="25">
        <v>65</v>
      </c>
      <c r="B66" s="26" t="s">
        <v>132</v>
      </c>
      <c r="C66" s="26" t="s">
        <v>133</v>
      </c>
      <c r="D66" s="26" t="s">
        <v>164</v>
      </c>
      <c r="E66" s="27" t="s">
        <v>165</v>
      </c>
      <c r="F66" s="26">
        <v>0</v>
      </c>
      <c r="G66" s="26">
        <v>36440</v>
      </c>
      <c r="H66" s="26">
        <v>0</v>
      </c>
      <c r="I66" s="26">
        <v>0</v>
      </c>
      <c r="J66" s="26">
        <v>0</v>
      </c>
      <c r="K66" s="26">
        <v>941</v>
      </c>
      <c r="L66" s="26">
        <v>3204</v>
      </c>
      <c r="M66" s="26">
        <v>89</v>
      </c>
      <c r="N66" s="26">
        <v>236</v>
      </c>
    </row>
    <row r="67" spans="1:14">
      <c r="A67" s="25">
        <v>66</v>
      </c>
      <c r="B67" s="26" t="s">
        <v>132</v>
      </c>
      <c r="C67" s="26" t="s">
        <v>133</v>
      </c>
      <c r="D67" s="26" t="s">
        <v>166</v>
      </c>
      <c r="E67" s="27" t="s">
        <v>167</v>
      </c>
      <c r="F67" s="26">
        <v>0</v>
      </c>
      <c r="G67" s="26">
        <v>53245</v>
      </c>
      <c r="H67" s="26">
        <v>0</v>
      </c>
      <c r="I67" s="26">
        <v>0</v>
      </c>
      <c r="J67" s="26">
        <v>0</v>
      </c>
      <c r="K67" s="26">
        <v>1190</v>
      </c>
      <c r="L67" s="26">
        <v>4952</v>
      </c>
      <c r="M67" s="26">
        <v>49</v>
      </c>
      <c r="N67" s="26">
        <v>169</v>
      </c>
    </row>
    <row r="68" spans="1:14">
      <c r="A68" s="25">
        <v>67</v>
      </c>
      <c r="B68" s="26" t="s">
        <v>132</v>
      </c>
      <c r="C68" s="26" t="s">
        <v>133</v>
      </c>
      <c r="D68" s="26" t="s">
        <v>168</v>
      </c>
      <c r="E68" s="27" t="s">
        <v>169</v>
      </c>
      <c r="F68" s="26">
        <v>0</v>
      </c>
      <c r="G68" s="26">
        <v>24186</v>
      </c>
      <c r="H68" s="26">
        <v>0</v>
      </c>
      <c r="I68" s="26">
        <v>0</v>
      </c>
      <c r="J68" s="26">
        <v>0</v>
      </c>
      <c r="K68" s="26">
        <v>438</v>
      </c>
      <c r="L68" s="26">
        <v>3031</v>
      </c>
      <c r="M68" s="26">
        <v>4</v>
      </c>
      <c r="N68" s="26">
        <v>18</v>
      </c>
    </row>
    <row r="69" spans="1:14">
      <c r="A69" s="25">
        <v>68</v>
      </c>
      <c r="B69" s="26" t="s">
        <v>132</v>
      </c>
      <c r="C69" s="26" t="s">
        <v>133</v>
      </c>
      <c r="D69" s="26" t="s">
        <v>170</v>
      </c>
      <c r="E69" s="27" t="s">
        <v>171</v>
      </c>
      <c r="F69" s="26">
        <v>0</v>
      </c>
      <c r="G69" s="26">
        <v>131320</v>
      </c>
      <c r="H69" s="26">
        <v>0</v>
      </c>
      <c r="I69" s="26">
        <v>0</v>
      </c>
      <c r="J69" s="26">
        <v>0</v>
      </c>
      <c r="K69" s="26">
        <v>3628</v>
      </c>
      <c r="L69" s="26">
        <v>10183</v>
      </c>
      <c r="M69" s="26">
        <v>535</v>
      </c>
      <c r="N69" s="26">
        <v>972</v>
      </c>
    </row>
    <row r="70" spans="1:14">
      <c r="A70" s="25">
        <v>69</v>
      </c>
      <c r="B70" s="26" t="s">
        <v>132</v>
      </c>
      <c r="C70" s="26" t="s">
        <v>133</v>
      </c>
      <c r="D70" s="26" t="s">
        <v>172</v>
      </c>
      <c r="E70" s="27" t="s">
        <v>173</v>
      </c>
      <c r="F70" s="26">
        <v>0</v>
      </c>
      <c r="G70" s="26">
        <v>39573</v>
      </c>
      <c r="H70" s="26">
        <v>0</v>
      </c>
      <c r="I70" s="26">
        <v>0</v>
      </c>
      <c r="J70" s="26">
        <v>0</v>
      </c>
      <c r="K70" s="26">
        <v>335</v>
      </c>
      <c r="L70" s="26">
        <v>2485</v>
      </c>
      <c r="M70" s="26">
        <v>3</v>
      </c>
      <c r="N70" s="26">
        <v>26</v>
      </c>
    </row>
    <row r="71" spans="1:14">
      <c r="A71" s="25">
        <v>70</v>
      </c>
      <c r="B71" s="26" t="s">
        <v>132</v>
      </c>
      <c r="C71" s="26" t="s">
        <v>133</v>
      </c>
      <c r="D71" s="26" t="s">
        <v>174</v>
      </c>
      <c r="E71" s="27" t="s">
        <v>175</v>
      </c>
      <c r="F71" s="26">
        <v>0</v>
      </c>
      <c r="G71" s="26">
        <v>59677</v>
      </c>
      <c r="H71" s="26">
        <v>0</v>
      </c>
      <c r="I71" s="26">
        <v>0</v>
      </c>
      <c r="J71" s="26">
        <v>0</v>
      </c>
      <c r="K71" s="26">
        <v>1449</v>
      </c>
      <c r="L71" s="26">
        <v>5424</v>
      </c>
      <c r="M71" s="26">
        <v>67</v>
      </c>
      <c r="N71" s="26">
        <v>269</v>
      </c>
    </row>
    <row r="72" spans="1:14">
      <c r="A72" s="25">
        <v>71</v>
      </c>
      <c r="B72" s="26" t="s">
        <v>132</v>
      </c>
      <c r="C72" s="26" t="s">
        <v>133</v>
      </c>
      <c r="D72" s="26" t="s">
        <v>176</v>
      </c>
      <c r="E72" s="27" t="s">
        <v>177</v>
      </c>
      <c r="F72" s="26">
        <v>0</v>
      </c>
      <c r="G72" s="26">
        <v>93147</v>
      </c>
      <c r="H72" s="26">
        <v>0</v>
      </c>
      <c r="I72" s="26">
        <v>0</v>
      </c>
      <c r="J72" s="26">
        <v>0</v>
      </c>
      <c r="K72" s="26">
        <v>497</v>
      </c>
      <c r="L72" s="26">
        <v>4888</v>
      </c>
      <c r="M72" s="26">
        <v>4</v>
      </c>
      <c r="N72" s="26">
        <v>18</v>
      </c>
    </row>
    <row r="73" spans="1:14">
      <c r="A73" s="25">
        <v>72</v>
      </c>
      <c r="B73" s="26" t="s">
        <v>132</v>
      </c>
      <c r="C73" s="26" t="s">
        <v>133</v>
      </c>
      <c r="D73" s="26" t="s">
        <v>178</v>
      </c>
      <c r="E73" s="27" t="s">
        <v>179</v>
      </c>
      <c r="F73" s="26">
        <v>0</v>
      </c>
      <c r="G73" s="26">
        <v>67414</v>
      </c>
      <c r="H73" s="26">
        <v>0</v>
      </c>
      <c r="I73" s="26">
        <v>0</v>
      </c>
      <c r="J73" s="26">
        <v>0</v>
      </c>
      <c r="K73" s="26">
        <v>12994</v>
      </c>
      <c r="L73" s="26">
        <v>15418</v>
      </c>
      <c r="M73" s="26">
        <v>2254</v>
      </c>
      <c r="N73" s="26">
        <v>3492</v>
      </c>
    </row>
    <row r="74" spans="1:14">
      <c r="A74" s="25">
        <v>73</v>
      </c>
      <c r="B74" s="26" t="s">
        <v>132</v>
      </c>
      <c r="C74" s="26" t="s">
        <v>133</v>
      </c>
      <c r="D74" s="26" t="s">
        <v>180</v>
      </c>
      <c r="E74" s="27" t="s">
        <v>181</v>
      </c>
      <c r="F74" s="26">
        <v>0</v>
      </c>
      <c r="G74" s="26">
        <v>37011</v>
      </c>
      <c r="H74" s="26">
        <v>0</v>
      </c>
      <c r="I74" s="26">
        <v>0</v>
      </c>
      <c r="J74" s="26">
        <v>0</v>
      </c>
      <c r="K74" s="26">
        <v>293</v>
      </c>
      <c r="L74" s="26">
        <v>2143</v>
      </c>
      <c r="M74" s="26">
        <v>2</v>
      </c>
      <c r="N74" s="26">
        <v>67</v>
      </c>
    </row>
    <row r="75" spans="1:14">
      <c r="A75" s="25">
        <v>74</v>
      </c>
      <c r="B75" s="26" t="s">
        <v>132</v>
      </c>
      <c r="C75" s="26" t="s">
        <v>133</v>
      </c>
      <c r="D75" s="26" t="s">
        <v>182</v>
      </c>
      <c r="E75" s="27" t="s">
        <v>183</v>
      </c>
      <c r="F75" s="26">
        <v>0</v>
      </c>
      <c r="G75" s="26">
        <v>55489</v>
      </c>
      <c r="H75" s="26">
        <v>0</v>
      </c>
      <c r="I75" s="26">
        <v>0</v>
      </c>
      <c r="J75" s="26">
        <v>0</v>
      </c>
      <c r="K75" s="26">
        <v>337</v>
      </c>
      <c r="L75" s="26">
        <v>3051</v>
      </c>
      <c r="M75" s="26">
        <v>1</v>
      </c>
      <c r="N75" s="26">
        <v>27</v>
      </c>
    </row>
    <row r="76" spans="1:14">
      <c r="A76" s="25">
        <v>75</v>
      </c>
      <c r="B76" s="26" t="s">
        <v>132</v>
      </c>
      <c r="C76" s="26" t="s">
        <v>133</v>
      </c>
      <c r="D76" s="26" t="s">
        <v>184</v>
      </c>
      <c r="E76" s="27" t="s">
        <v>185</v>
      </c>
      <c r="F76" s="26">
        <v>0</v>
      </c>
      <c r="G76" s="26">
        <v>32806</v>
      </c>
      <c r="H76" s="26">
        <v>0</v>
      </c>
      <c r="I76" s="26">
        <v>0</v>
      </c>
      <c r="J76" s="26">
        <v>0</v>
      </c>
      <c r="K76" s="26">
        <v>647</v>
      </c>
      <c r="L76" s="26">
        <v>3534</v>
      </c>
      <c r="M76" s="26">
        <v>42</v>
      </c>
      <c r="N76" s="26">
        <v>167</v>
      </c>
    </row>
    <row r="77" spans="1:14">
      <c r="A77" s="25">
        <v>76</v>
      </c>
      <c r="B77" s="26" t="s">
        <v>132</v>
      </c>
      <c r="C77" s="26" t="s">
        <v>133</v>
      </c>
      <c r="D77" s="26" t="s">
        <v>186</v>
      </c>
      <c r="E77" s="27" t="s">
        <v>187</v>
      </c>
      <c r="F77" s="26">
        <v>0</v>
      </c>
      <c r="G77" s="26">
        <v>17527</v>
      </c>
      <c r="H77" s="26">
        <v>0</v>
      </c>
      <c r="I77" s="26">
        <v>0</v>
      </c>
      <c r="J77" s="26">
        <v>0</v>
      </c>
      <c r="K77" s="26">
        <v>262</v>
      </c>
      <c r="L77" s="26">
        <v>2029</v>
      </c>
      <c r="M77" s="26">
        <v>6</v>
      </c>
      <c r="N77" s="26">
        <v>37</v>
      </c>
    </row>
    <row r="78" spans="1:14">
      <c r="A78" s="25">
        <v>77</v>
      </c>
      <c r="B78" s="26" t="s">
        <v>132</v>
      </c>
      <c r="C78" s="26" t="s">
        <v>133</v>
      </c>
      <c r="D78" s="26" t="s">
        <v>188</v>
      </c>
      <c r="E78" s="27" t="s">
        <v>189</v>
      </c>
      <c r="F78" s="26">
        <v>0</v>
      </c>
      <c r="G78" s="26">
        <v>130461</v>
      </c>
      <c r="H78" s="26">
        <v>0</v>
      </c>
      <c r="I78" s="26">
        <v>0</v>
      </c>
      <c r="J78" s="26">
        <v>0</v>
      </c>
      <c r="K78" s="26">
        <v>1603</v>
      </c>
      <c r="L78" s="26">
        <v>9465</v>
      </c>
      <c r="M78" s="26">
        <v>142</v>
      </c>
      <c r="N78" s="26">
        <v>288</v>
      </c>
    </row>
    <row r="79" spans="1:14">
      <c r="A79" s="25">
        <v>78</v>
      </c>
      <c r="B79" s="26" t="s">
        <v>132</v>
      </c>
      <c r="C79" s="26" t="s">
        <v>133</v>
      </c>
      <c r="D79" s="26" t="s">
        <v>190</v>
      </c>
      <c r="E79" s="27" t="s">
        <v>191</v>
      </c>
      <c r="F79" s="26">
        <v>0</v>
      </c>
      <c r="G79" s="26">
        <v>83956</v>
      </c>
      <c r="H79" s="26">
        <v>0</v>
      </c>
      <c r="I79" s="26">
        <v>0</v>
      </c>
      <c r="J79" s="26">
        <v>0</v>
      </c>
      <c r="K79" s="26">
        <v>1014</v>
      </c>
      <c r="L79" s="26">
        <v>5943</v>
      </c>
      <c r="M79" s="26">
        <v>36</v>
      </c>
      <c r="N79" s="26">
        <v>125</v>
      </c>
    </row>
    <row r="80" spans="1:14">
      <c r="A80" s="25">
        <v>79</v>
      </c>
      <c r="B80" s="26" t="s">
        <v>132</v>
      </c>
      <c r="C80" s="26" t="s">
        <v>133</v>
      </c>
      <c r="D80" s="26" t="s">
        <v>192</v>
      </c>
      <c r="E80" s="27" t="s">
        <v>193</v>
      </c>
      <c r="F80" s="26">
        <v>0</v>
      </c>
      <c r="G80" s="26">
        <v>42735</v>
      </c>
      <c r="H80" s="26">
        <v>0</v>
      </c>
      <c r="I80" s="26">
        <v>0</v>
      </c>
      <c r="J80" s="26">
        <v>0</v>
      </c>
      <c r="K80" s="26">
        <v>637</v>
      </c>
      <c r="L80" s="26">
        <v>4100</v>
      </c>
      <c r="M80" s="26">
        <v>39</v>
      </c>
      <c r="N80" s="26">
        <v>87</v>
      </c>
    </row>
    <row r="81" spans="1:14">
      <c r="A81" s="25">
        <v>80</v>
      </c>
      <c r="B81" s="26" t="s">
        <v>132</v>
      </c>
      <c r="C81" s="26" t="s">
        <v>133</v>
      </c>
      <c r="D81" s="26" t="s">
        <v>194</v>
      </c>
      <c r="E81" s="27" t="s">
        <v>195</v>
      </c>
      <c r="F81" s="26">
        <v>0</v>
      </c>
      <c r="G81" s="26">
        <v>7568</v>
      </c>
      <c r="H81" s="26">
        <v>0</v>
      </c>
      <c r="I81" s="26">
        <v>0</v>
      </c>
      <c r="J81" s="26">
        <v>0</v>
      </c>
      <c r="K81" s="26">
        <v>27</v>
      </c>
      <c r="L81" s="26">
        <v>372</v>
      </c>
      <c r="M81" s="26">
        <v>1</v>
      </c>
      <c r="N81" s="26">
        <v>1</v>
      </c>
    </row>
    <row r="82" spans="1:14">
      <c r="A82" s="25">
        <v>81</v>
      </c>
      <c r="B82" s="26" t="s">
        <v>132</v>
      </c>
      <c r="C82" s="26" t="s">
        <v>133</v>
      </c>
      <c r="D82" s="26" t="s">
        <v>196</v>
      </c>
      <c r="E82" s="27" t="s">
        <v>197</v>
      </c>
      <c r="F82" s="26">
        <v>0</v>
      </c>
      <c r="G82" s="26">
        <v>37657</v>
      </c>
      <c r="H82" s="26">
        <v>0</v>
      </c>
      <c r="I82" s="26">
        <v>0</v>
      </c>
      <c r="J82" s="26">
        <v>0</v>
      </c>
      <c r="K82" s="26">
        <v>322</v>
      </c>
      <c r="L82" s="26">
        <v>2251</v>
      </c>
      <c r="M82" s="26">
        <v>5</v>
      </c>
      <c r="N82" s="26">
        <v>57</v>
      </c>
    </row>
    <row r="83" spans="1:14">
      <c r="A83" s="25">
        <v>82</v>
      </c>
      <c r="B83" s="26" t="s">
        <v>132</v>
      </c>
      <c r="C83" s="26" t="s">
        <v>133</v>
      </c>
      <c r="D83" s="26" t="s">
        <v>198</v>
      </c>
      <c r="E83" s="27" t="s">
        <v>199</v>
      </c>
      <c r="F83" s="26">
        <v>0</v>
      </c>
      <c r="G83" s="26">
        <v>7589</v>
      </c>
      <c r="H83" s="26">
        <v>0</v>
      </c>
      <c r="I83" s="26">
        <v>0</v>
      </c>
      <c r="J83" s="26">
        <v>0</v>
      </c>
      <c r="K83" s="26">
        <v>366</v>
      </c>
      <c r="L83" s="26">
        <v>967</v>
      </c>
      <c r="M83" s="26">
        <v>44</v>
      </c>
      <c r="N83" s="26">
        <v>115</v>
      </c>
    </row>
    <row r="84" spans="1:14">
      <c r="A84" s="25">
        <v>83</v>
      </c>
      <c r="B84" s="26" t="s">
        <v>200</v>
      </c>
      <c r="C84" s="26" t="s">
        <v>201</v>
      </c>
      <c r="D84" s="26" t="s">
        <v>202</v>
      </c>
      <c r="E84" s="27" t="s">
        <v>203</v>
      </c>
      <c r="F84" s="26">
        <v>0</v>
      </c>
      <c r="G84" s="26">
        <v>38891</v>
      </c>
      <c r="H84" s="26">
        <v>0</v>
      </c>
      <c r="I84" s="26">
        <v>0</v>
      </c>
      <c r="J84" s="26">
        <v>0</v>
      </c>
      <c r="K84" s="26">
        <v>90741</v>
      </c>
      <c r="L84" s="26">
        <v>73328</v>
      </c>
      <c r="M84" s="26">
        <v>11811</v>
      </c>
      <c r="N84" s="26">
        <v>27445</v>
      </c>
    </row>
    <row r="85" spans="1:14">
      <c r="A85" s="25">
        <v>84</v>
      </c>
      <c r="B85" s="26" t="s">
        <v>204</v>
      </c>
      <c r="C85" s="26" t="s">
        <v>205</v>
      </c>
      <c r="D85" s="26" t="s">
        <v>206</v>
      </c>
      <c r="E85" s="27" t="s">
        <v>207</v>
      </c>
      <c r="F85" s="26">
        <v>0</v>
      </c>
      <c r="G85" s="26">
        <v>337</v>
      </c>
      <c r="H85" s="26">
        <v>0</v>
      </c>
      <c r="I85" s="26">
        <v>0</v>
      </c>
      <c r="J85" s="26">
        <v>85</v>
      </c>
      <c r="K85" s="26">
        <v>759</v>
      </c>
      <c r="L85" s="26">
        <v>929</v>
      </c>
      <c r="M85" s="26">
        <v>102</v>
      </c>
      <c r="N85" s="26">
        <v>288</v>
      </c>
    </row>
    <row r="86" spans="1:14">
      <c r="A86" s="25">
        <v>85</v>
      </c>
      <c r="B86" s="26" t="s">
        <v>208</v>
      </c>
      <c r="C86" s="26" t="s">
        <v>209</v>
      </c>
      <c r="D86" s="26" t="s">
        <v>210</v>
      </c>
      <c r="E86" s="27" t="s">
        <v>211</v>
      </c>
      <c r="F86" s="26">
        <v>0</v>
      </c>
      <c r="G86" s="26">
        <v>407</v>
      </c>
      <c r="H86" s="26">
        <v>0</v>
      </c>
      <c r="I86" s="26">
        <v>0</v>
      </c>
      <c r="J86" s="26">
        <v>0</v>
      </c>
      <c r="K86" s="26">
        <v>1623</v>
      </c>
      <c r="L86" s="26">
        <v>2315</v>
      </c>
      <c r="M86" s="26">
        <v>93</v>
      </c>
      <c r="N86" s="26">
        <v>793</v>
      </c>
    </row>
    <row r="87" spans="1:14">
      <c r="A87" s="25">
        <v>86</v>
      </c>
      <c r="B87" s="26" t="s">
        <v>212</v>
      </c>
      <c r="C87" s="26" t="s">
        <v>213</v>
      </c>
      <c r="D87" s="26" t="s">
        <v>214</v>
      </c>
      <c r="E87" s="27" t="s">
        <v>215</v>
      </c>
      <c r="F87" s="26">
        <v>0</v>
      </c>
      <c r="G87" s="26">
        <v>35120</v>
      </c>
      <c r="H87" s="26">
        <v>0</v>
      </c>
      <c r="I87" s="26">
        <v>0</v>
      </c>
      <c r="J87" s="26">
        <v>0</v>
      </c>
      <c r="K87" s="26">
        <v>164274</v>
      </c>
      <c r="L87" s="26">
        <v>55905</v>
      </c>
      <c r="M87" s="26">
        <v>15093</v>
      </c>
      <c r="N87" s="26">
        <v>52293</v>
      </c>
    </row>
    <row r="88" spans="1:14">
      <c r="A88" s="25">
        <v>87</v>
      </c>
      <c r="B88" s="26" t="s">
        <v>212</v>
      </c>
      <c r="C88" s="26" t="s">
        <v>213</v>
      </c>
      <c r="D88" s="26" t="s">
        <v>216</v>
      </c>
      <c r="E88" s="27" t="s">
        <v>217</v>
      </c>
      <c r="F88" s="26">
        <v>0</v>
      </c>
      <c r="G88" s="26">
        <v>98627</v>
      </c>
      <c r="H88" s="26">
        <v>0</v>
      </c>
      <c r="I88" s="26">
        <v>0</v>
      </c>
      <c r="J88" s="26">
        <v>0</v>
      </c>
      <c r="K88" s="26">
        <v>386753</v>
      </c>
      <c r="L88" s="26">
        <v>148584</v>
      </c>
      <c r="M88" s="26">
        <v>33672</v>
      </c>
      <c r="N88" s="26">
        <v>129217</v>
      </c>
    </row>
    <row r="89" spans="1:14">
      <c r="A89" s="25">
        <v>88</v>
      </c>
      <c r="B89" s="26" t="s">
        <v>218</v>
      </c>
      <c r="C89" s="26" t="s">
        <v>219</v>
      </c>
      <c r="D89" s="26" t="s">
        <v>220</v>
      </c>
      <c r="E89" s="27" t="s">
        <v>221</v>
      </c>
      <c r="F89" s="26">
        <v>0</v>
      </c>
      <c r="G89" s="26">
        <v>7976</v>
      </c>
      <c r="H89" s="26">
        <v>0</v>
      </c>
      <c r="I89" s="26">
        <v>0</v>
      </c>
      <c r="J89" s="26">
        <v>292</v>
      </c>
      <c r="K89" s="26">
        <v>36431</v>
      </c>
      <c r="L89" s="26">
        <v>21325</v>
      </c>
      <c r="M89" s="26">
        <v>8028</v>
      </c>
      <c r="N89" s="26">
        <v>8633</v>
      </c>
    </row>
    <row r="90" spans="1:14">
      <c r="A90" s="25">
        <v>89</v>
      </c>
      <c r="B90" s="26" t="s">
        <v>218</v>
      </c>
      <c r="C90" s="26" t="s">
        <v>219</v>
      </c>
      <c r="D90" s="26" t="s">
        <v>222</v>
      </c>
      <c r="E90" s="27" t="s">
        <v>223</v>
      </c>
      <c r="F90" s="26">
        <v>0</v>
      </c>
      <c r="G90" s="26">
        <v>21848</v>
      </c>
      <c r="H90" s="26">
        <v>0</v>
      </c>
      <c r="I90" s="26">
        <v>0</v>
      </c>
      <c r="J90" s="26">
        <v>0</v>
      </c>
      <c r="K90" s="26">
        <v>95710</v>
      </c>
      <c r="L90" s="26">
        <v>69639</v>
      </c>
      <c r="M90" s="26">
        <v>15501</v>
      </c>
      <c r="N90" s="26">
        <v>27776</v>
      </c>
    </row>
    <row r="91" spans="1:14">
      <c r="A91" s="25">
        <v>90</v>
      </c>
      <c r="B91" s="26" t="s">
        <v>224</v>
      </c>
      <c r="C91" s="26" t="s">
        <v>225</v>
      </c>
      <c r="D91" s="26" t="s">
        <v>226</v>
      </c>
      <c r="E91" s="27" t="s">
        <v>227</v>
      </c>
      <c r="F91" s="26">
        <v>0</v>
      </c>
      <c r="G91" s="26">
        <v>882</v>
      </c>
      <c r="H91" s="26">
        <v>0</v>
      </c>
      <c r="I91" s="26">
        <v>0</v>
      </c>
      <c r="J91" s="26">
        <v>0</v>
      </c>
      <c r="K91" s="26">
        <v>790</v>
      </c>
      <c r="L91" s="26">
        <v>1582</v>
      </c>
      <c r="M91" s="26">
        <v>145</v>
      </c>
      <c r="N91" s="26">
        <v>375</v>
      </c>
    </row>
    <row r="92" spans="1:14">
      <c r="A92" s="25">
        <v>91</v>
      </c>
      <c r="B92" s="26" t="s">
        <v>224</v>
      </c>
      <c r="C92" s="26" t="s">
        <v>225</v>
      </c>
      <c r="D92" s="26" t="s">
        <v>228</v>
      </c>
      <c r="E92" s="27" t="s">
        <v>229</v>
      </c>
      <c r="F92" s="26">
        <v>0</v>
      </c>
      <c r="G92" s="26">
        <v>629</v>
      </c>
      <c r="H92" s="26">
        <v>0</v>
      </c>
      <c r="I92" s="26">
        <v>0</v>
      </c>
      <c r="J92" s="26">
        <v>0</v>
      </c>
      <c r="K92" s="26">
        <v>2932</v>
      </c>
      <c r="L92" s="26">
        <v>3217</v>
      </c>
      <c r="M92" s="26">
        <v>218</v>
      </c>
      <c r="N92" s="26">
        <v>1205</v>
      </c>
    </row>
    <row r="93" spans="1:14">
      <c r="A93" s="25">
        <v>92</v>
      </c>
      <c r="B93" s="26" t="s">
        <v>224</v>
      </c>
      <c r="C93" s="26" t="s">
        <v>225</v>
      </c>
      <c r="D93" s="26" t="s">
        <v>230</v>
      </c>
      <c r="E93" s="27" t="s">
        <v>231</v>
      </c>
      <c r="F93" s="26">
        <v>0</v>
      </c>
      <c r="G93" s="26">
        <v>12</v>
      </c>
      <c r="H93" s="26">
        <v>0</v>
      </c>
      <c r="I93" s="26">
        <v>0</v>
      </c>
      <c r="J93" s="26">
        <v>0</v>
      </c>
      <c r="K93" s="26">
        <v>54</v>
      </c>
      <c r="L93" s="26">
        <v>62</v>
      </c>
      <c r="M93" s="26">
        <v>11</v>
      </c>
      <c r="N93" s="26">
        <v>20</v>
      </c>
    </row>
    <row r="94" spans="1:14">
      <c r="A94" s="25">
        <v>93</v>
      </c>
      <c r="B94" s="26" t="s">
        <v>232</v>
      </c>
      <c r="C94" s="26" t="s">
        <v>233</v>
      </c>
      <c r="D94" s="26" t="s">
        <v>234</v>
      </c>
      <c r="E94" s="27" t="s">
        <v>235</v>
      </c>
      <c r="F94" s="26">
        <v>0</v>
      </c>
      <c r="G94" s="26">
        <v>32096</v>
      </c>
      <c r="H94" s="26">
        <v>0</v>
      </c>
      <c r="I94" s="26">
        <v>0</v>
      </c>
      <c r="J94" s="26">
        <v>1274</v>
      </c>
      <c r="K94" s="26">
        <v>168446</v>
      </c>
      <c r="L94" s="26">
        <v>107582</v>
      </c>
      <c r="M94" s="26">
        <v>8061</v>
      </c>
      <c r="N94" s="26">
        <v>91962</v>
      </c>
    </row>
    <row r="95" spans="1:14">
      <c r="A95" s="25">
        <v>94</v>
      </c>
      <c r="B95" s="26" t="s">
        <v>236</v>
      </c>
      <c r="C95" s="26" t="s">
        <v>237</v>
      </c>
      <c r="D95" s="26" t="s">
        <v>238</v>
      </c>
      <c r="E95" s="27" t="s">
        <v>239</v>
      </c>
      <c r="F95" s="26">
        <v>0</v>
      </c>
      <c r="G95" s="26">
        <v>2096</v>
      </c>
      <c r="H95" s="26">
        <v>0</v>
      </c>
      <c r="I95" s="26">
        <v>0</v>
      </c>
      <c r="J95" s="26">
        <v>0</v>
      </c>
      <c r="K95" s="26">
        <v>12711</v>
      </c>
      <c r="L95" s="26">
        <v>8274</v>
      </c>
      <c r="M95" s="26">
        <v>3875</v>
      </c>
      <c r="N95" s="26">
        <v>4673</v>
      </c>
    </row>
    <row r="96" spans="1:14">
      <c r="A96" s="25">
        <v>95</v>
      </c>
      <c r="B96" s="26" t="s">
        <v>240</v>
      </c>
      <c r="C96" s="26" t="s">
        <v>241</v>
      </c>
      <c r="D96" s="26" t="s">
        <v>242</v>
      </c>
      <c r="E96" s="27" t="s">
        <v>243</v>
      </c>
      <c r="F96" s="26">
        <v>0</v>
      </c>
      <c r="G96" s="26">
        <v>253</v>
      </c>
      <c r="H96" s="26">
        <v>0</v>
      </c>
      <c r="I96" s="26">
        <v>0</v>
      </c>
      <c r="J96" s="26">
        <v>0</v>
      </c>
      <c r="K96" s="26">
        <v>869</v>
      </c>
      <c r="L96" s="26">
        <v>913</v>
      </c>
      <c r="M96" s="26">
        <v>128</v>
      </c>
      <c r="N96" s="26">
        <v>416</v>
      </c>
    </row>
    <row r="97" spans="1:14">
      <c r="A97" s="25">
        <v>96</v>
      </c>
      <c r="B97" s="26" t="s">
        <v>244</v>
      </c>
      <c r="C97" s="26" t="s">
        <v>245</v>
      </c>
      <c r="D97" s="26" t="s">
        <v>246</v>
      </c>
      <c r="E97" s="27" t="s">
        <v>247</v>
      </c>
      <c r="F97" s="26">
        <v>0</v>
      </c>
      <c r="G97" s="26">
        <v>1665</v>
      </c>
      <c r="H97" s="26">
        <v>0</v>
      </c>
      <c r="I97" s="26">
        <v>0</v>
      </c>
      <c r="J97" s="26">
        <v>0</v>
      </c>
      <c r="K97" s="26">
        <v>4952</v>
      </c>
      <c r="L97" s="26">
        <v>5940</v>
      </c>
      <c r="M97" s="26">
        <v>692</v>
      </c>
      <c r="N97" s="26">
        <v>2373</v>
      </c>
    </row>
    <row r="98" spans="1:14">
      <c r="A98" s="25">
        <v>97</v>
      </c>
      <c r="B98" s="26" t="s">
        <v>248</v>
      </c>
      <c r="C98" s="26" t="s">
        <v>249</v>
      </c>
      <c r="D98" s="26" t="s">
        <v>250</v>
      </c>
      <c r="E98" s="27" t="s">
        <v>251</v>
      </c>
      <c r="F98" s="26">
        <v>0</v>
      </c>
      <c r="G98" s="26">
        <v>44072</v>
      </c>
      <c r="H98" s="26">
        <v>0</v>
      </c>
      <c r="I98" s="26">
        <v>0</v>
      </c>
      <c r="J98" s="26">
        <v>0</v>
      </c>
      <c r="K98" s="26">
        <v>112769</v>
      </c>
      <c r="L98" s="26">
        <v>88023</v>
      </c>
      <c r="M98" s="26">
        <v>10526</v>
      </c>
      <c r="N98" s="26">
        <v>40303</v>
      </c>
    </row>
    <row r="99" spans="1:14">
      <c r="A99" s="25">
        <v>98</v>
      </c>
      <c r="B99" s="26" t="s">
        <v>252</v>
      </c>
      <c r="C99" s="26" t="s">
        <v>253</v>
      </c>
      <c r="D99" s="26" t="s">
        <v>254</v>
      </c>
      <c r="E99" s="27" t="s">
        <v>255</v>
      </c>
      <c r="F99" s="26">
        <v>0</v>
      </c>
      <c r="G99" s="26">
        <v>39</v>
      </c>
      <c r="H99" s="26">
        <v>0</v>
      </c>
      <c r="I99" s="26">
        <v>0</v>
      </c>
      <c r="J99" s="26">
        <v>0</v>
      </c>
      <c r="K99" s="26">
        <v>98</v>
      </c>
      <c r="L99" s="26">
        <v>5</v>
      </c>
      <c r="M99" s="26">
        <v>4</v>
      </c>
      <c r="N99" s="26">
        <v>31</v>
      </c>
    </row>
    <row r="100" spans="1:14">
      <c r="A100" s="25">
        <v>99</v>
      </c>
      <c r="B100" s="26" t="s">
        <v>256</v>
      </c>
      <c r="C100" s="26" t="s">
        <v>257</v>
      </c>
      <c r="D100" s="26" t="s">
        <v>258</v>
      </c>
      <c r="E100" s="27" t="s">
        <v>259</v>
      </c>
      <c r="F100" s="26">
        <v>0</v>
      </c>
      <c r="G100" s="26">
        <v>226</v>
      </c>
      <c r="H100" s="26">
        <v>0</v>
      </c>
      <c r="I100" s="26">
        <v>0</v>
      </c>
      <c r="J100" s="26">
        <v>0</v>
      </c>
      <c r="K100" s="26">
        <v>176</v>
      </c>
      <c r="L100" s="26">
        <v>252</v>
      </c>
      <c r="M100" s="26">
        <v>22</v>
      </c>
      <c r="N100" s="26">
        <v>67</v>
      </c>
    </row>
    <row r="101" spans="1:14">
      <c r="A101" s="25">
        <v>100</v>
      </c>
      <c r="B101" s="26" t="s">
        <v>260</v>
      </c>
      <c r="C101" s="26" t="s">
        <v>261</v>
      </c>
      <c r="D101" s="26" t="s">
        <v>262</v>
      </c>
      <c r="E101" s="27" t="s">
        <v>263</v>
      </c>
      <c r="F101" s="26">
        <v>0</v>
      </c>
      <c r="G101" s="26">
        <v>2</v>
      </c>
      <c r="H101" s="26">
        <v>0</v>
      </c>
      <c r="I101" s="26">
        <v>0</v>
      </c>
      <c r="J101" s="26">
        <v>0</v>
      </c>
      <c r="K101" s="26">
        <v>0</v>
      </c>
      <c r="L101" s="26">
        <v>1</v>
      </c>
      <c r="M101" s="26">
        <v>0</v>
      </c>
      <c r="N101" s="26">
        <v>0</v>
      </c>
    </row>
    <row r="102" spans="1:14">
      <c r="A102" s="25">
        <v>101</v>
      </c>
      <c r="B102" s="26" t="s">
        <v>264</v>
      </c>
      <c r="C102" s="26" t="s">
        <v>265</v>
      </c>
      <c r="D102" s="26" t="s">
        <v>266</v>
      </c>
      <c r="E102" s="27" t="s">
        <v>267</v>
      </c>
      <c r="F102" s="26">
        <v>0</v>
      </c>
      <c r="G102" s="26">
        <v>2</v>
      </c>
      <c r="H102" s="26">
        <v>0</v>
      </c>
      <c r="I102" s="26">
        <v>0</v>
      </c>
      <c r="J102" s="26">
        <v>0</v>
      </c>
      <c r="K102" s="26">
        <v>5</v>
      </c>
      <c r="L102" s="26">
        <v>0</v>
      </c>
      <c r="M102" s="26">
        <v>0</v>
      </c>
      <c r="N102" s="26">
        <v>2</v>
      </c>
    </row>
    <row r="103" spans="1:14">
      <c r="A103" s="25">
        <v>102</v>
      </c>
      <c r="B103" s="26" t="s">
        <v>268</v>
      </c>
      <c r="C103" s="26" t="s">
        <v>269</v>
      </c>
      <c r="D103" s="26" t="s">
        <v>270</v>
      </c>
      <c r="E103" s="27" t="s">
        <v>271</v>
      </c>
      <c r="F103" s="26">
        <v>0</v>
      </c>
      <c r="G103" s="26">
        <v>11</v>
      </c>
      <c r="H103" s="26">
        <v>0</v>
      </c>
      <c r="I103" s="26">
        <v>0</v>
      </c>
      <c r="J103" s="26">
        <v>0</v>
      </c>
      <c r="K103" s="26">
        <v>14</v>
      </c>
      <c r="L103" s="26">
        <v>2</v>
      </c>
      <c r="M103" s="26">
        <v>1</v>
      </c>
      <c r="N103" s="26">
        <v>8</v>
      </c>
    </row>
    <row r="104" spans="1:14">
      <c r="A104" s="25">
        <v>103</v>
      </c>
      <c r="B104" s="26" t="s">
        <v>268</v>
      </c>
      <c r="C104" s="26" t="s">
        <v>269</v>
      </c>
      <c r="D104" s="26" t="s">
        <v>272</v>
      </c>
      <c r="E104" s="27" t="s">
        <v>273</v>
      </c>
      <c r="F104" s="26">
        <v>0</v>
      </c>
      <c r="G104" s="26">
        <v>9</v>
      </c>
      <c r="H104" s="26">
        <v>0</v>
      </c>
      <c r="I104" s="26">
        <v>0</v>
      </c>
      <c r="J104" s="26">
        <v>0</v>
      </c>
      <c r="K104" s="26">
        <v>25</v>
      </c>
      <c r="L104" s="26">
        <v>0</v>
      </c>
      <c r="M104" s="26">
        <v>1</v>
      </c>
      <c r="N104" s="26">
        <v>3</v>
      </c>
    </row>
    <row r="105" spans="1:14">
      <c r="A105" s="25">
        <v>104</v>
      </c>
      <c r="B105" s="26" t="s">
        <v>274</v>
      </c>
      <c r="C105" s="26" t="s">
        <v>275</v>
      </c>
      <c r="D105" s="26" t="s">
        <v>276</v>
      </c>
      <c r="E105" s="27" t="s">
        <v>277</v>
      </c>
      <c r="F105" s="26">
        <v>0</v>
      </c>
      <c r="G105" s="26">
        <v>16</v>
      </c>
      <c r="H105" s="26">
        <v>0</v>
      </c>
      <c r="I105" s="26">
        <v>0</v>
      </c>
      <c r="J105" s="26">
        <v>0</v>
      </c>
      <c r="K105" s="26">
        <v>14</v>
      </c>
      <c r="L105" s="26">
        <v>38</v>
      </c>
      <c r="M105" s="26">
        <v>0</v>
      </c>
      <c r="N105" s="26">
        <v>6</v>
      </c>
    </row>
    <row r="106" spans="1:14">
      <c r="A106" s="25">
        <v>105</v>
      </c>
      <c r="B106" s="26" t="s">
        <v>278</v>
      </c>
      <c r="C106" s="26" t="s">
        <v>279</v>
      </c>
      <c r="D106" s="26" t="s">
        <v>280</v>
      </c>
      <c r="E106" s="27" t="s">
        <v>281</v>
      </c>
      <c r="F106" s="26">
        <v>0</v>
      </c>
      <c r="G106" s="26">
        <v>1</v>
      </c>
      <c r="H106" s="26">
        <v>0</v>
      </c>
      <c r="I106" s="26">
        <v>0</v>
      </c>
      <c r="J106" s="26">
        <v>0</v>
      </c>
      <c r="K106" s="26">
        <v>2</v>
      </c>
      <c r="L106" s="26">
        <v>0</v>
      </c>
      <c r="M106" s="26">
        <v>0</v>
      </c>
      <c r="N106" s="26">
        <v>0</v>
      </c>
    </row>
    <row r="107" spans="1:14">
      <c r="A107" s="25">
        <v>106</v>
      </c>
      <c r="B107" s="26" t="s">
        <v>282</v>
      </c>
      <c r="C107" s="26" t="s">
        <v>283</v>
      </c>
      <c r="D107" s="26" t="s">
        <v>284</v>
      </c>
      <c r="E107" s="27" t="s">
        <v>285</v>
      </c>
      <c r="F107" s="26">
        <v>0</v>
      </c>
      <c r="G107" s="26">
        <v>1</v>
      </c>
      <c r="H107" s="26">
        <v>0</v>
      </c>
      <c r="I107" s="26">
        <v>0</v>
      </c>
      <c r="J107" s="26">
        <v>0</v>
      </c>
      <c r="K107" s="26">
        <v>2</v>
      </c>
      <c r="L107" s="26">
        <v>0</v>
      </c>
      <c r="M107" s="26">
        <v>0</v>
      </c>
      <c r="N107" s="26">
        <v>2</v>
      </c>
    </row>
    <row r="108" spans="1:14">
      <c r="A108" s="25">
        <v>107</v>
      </c>
      <c r="B108" s="26" t="s">
        <v>286</v>
      </c>
      <c r="C108" s="26" t="s">
        <v>287</v>
      </c>
      <c r="D108" s="26" t="s">
        <v>288</v>
      </c>
      <c r="E108" s="27" t="s">
        <v>289</v>
      </c>
      <c r="F108" s="26">
        <v>0</v>
      </c>
      <c r="G108" s="26">
        <v>24</v>
      </c>
      <c r="H108" s="26">
        <v>0</v>
      </c>
      <c r="I108" s="26">
        <v>0</v>
      </c>
      <c r="J108" s="26">
        <v>0</v>
      </c>
      <c r="K108" s="26">
        <v>16</v>
      </c>
      <c r="L108" s="26">
        <v>70</v>
      </c>
      <c r="M108" s="26">
        <v>4</v>
      </c>
      <c r="N108" s="26">
        <v>6</v>
      </c>
    </row>
    <row r="109" spans="1:14">
      <c r="A109" s="25">
        <v>108</v>
      </c>
      <c r="B109" s="26" t="s">
        <v>290</v>
      </c>
      <c r="C109" s="26" t="s">
        <v>291</v>
      </c>
      <c r="D109" s="26" t="s">
        <v>292</v>
      </c>
      <c r="E109" s="27" t="s">
        <v>293</v>
      </c>
      <c r="F109" s="26">
        <v>0</v>
      </c>
      <c r="G109" s="26">
        <v>7</v>
      </c>
      <c r="H109" s="26">
        <v>0</v>
      </c>
      <c r="I109" s="26">
        <v>0</v>
      </c>
      <c r="J109" s="26">
        <v>0</v>
      </c>
      <c r="K109" s="26">
        <v>19</v>
      </c>
      <c r="L109" s="26">
        <v>2</v>
      </c>
      <c r="M109" s="26">
        <v>1</v>
      </c>
      <c r="N109" s="26">
        <v>2</v>
      </c>
    </row>
    <row r="110" spans="1:14">
      <c r="A110" s="25">
        <v>109</v>
      </c>
      <c r="B110" s="26" t="s">
        <v>294</v>
      </c>
      <c r="C110" s="26" t="s">
        <v>295</v>
      </c>
      <c r="D110" s="26" t="s">
        <v>296</v>
      </c>
      <c r="E110" s="27" t="s">
        <v>297</v>
      </c>
      <c r="F110" s="26">
        <v>0</v>
      </c>
      <c r="G110" s="26">
        <v>1</v>
      </c>
      <c r="H110" s="26">
        <v>0</v>
      </c>
      <c r="I110" s="26">
        <v>0</v>
      </c>
      <c r="J110" s="26">
        <v>0</v>
      </c>
      <c r="K110" s="26">
        <v>0</v>
      </c>
      <c r="L110" s="26">
        <v>0</v>
      </c>
      <c r="M110" s="26">
        <v>0</v>
      </c>
      <c r="N110" s="26">
        <v>0</v>
      </c>
    </row>
    <row r="111" spans="1:14">
      <c r="A111" s="25">
        <v>110</v>
      </c>
      <c r="B111" s="26" t="s">
        <v>298</v>
      </c>
      <c r="C111" s="26" t="s">
        <v>299</v>
      </c>
      <c r="D111" s="26" t="s">
        <v>300</v>
      </c>
      <c r="E111" s="27" t="s">
        <v>301</v>
      </c>
      <c r="F111" s="26">
        <v>0</v>
      </c>
      <c r="G111" s="26">
        <v>28</v>
      </c>
      <c r="H111" s="26">
        <v>0</v>
      </c>
      <c r="I111" s="26">
        <v>0</v>
      </c>
      <c r="J111" s="26">
        <v>0</v>
      </c>
      <c r="K111" s="26">
        <v>36</v>
      </c>
      <c r="L111" s="26">
        <v>38</v>
      </c>
      <c r="M111" s="26">
        <v>5</v>
      </c>
      <c r="N111" s="26">
        <v>14</v>
      </c>
    </row>
    <row r="112" spans="1:14">
      <c r="A112" s="25">
        <v>111</v>
      </c>
      <c r="B112" s="26" t="s">
        <v>302</v>
      </c>
      <c r="C112" s="26" t="s">
        <v>303</v>
      </c>
      <c r="D112" s="26" t="s">
        <v>304</v>
      </c>
      <c r="E112" s="27" t="s">
        <v>305</v>
      </c>
      <c r="F112" s="26">
        <v>0</v>
      </c>
      <c r="G112" s="26">
        <v>3</v>
      </c>
      <c r="H112" s="26">
        <v>0</v>
      </c>
      <c r="I112" s="26">
        <v>0</v>
      </c>
      <c r="J112" s="26">
        <v>0</v>
      </c>
      <c r="K112" s="26">
        <v>0</v>
      </c>
      <c r="L112" s="26">
        <v>0</v>
      </c>
      <c r="M112" s="26">
        <v>0</v>
      </c>
      <c r="N112" s="26">
        <v>0</v>
      </c>
    </row>
    <row r="113" spans="1:14">
      <c r="A113" s="25">
        <v>112</v>
      </c>
      <c r="B113" s="26" t="s">
        <v>306</v>
      </c>
      <c r="C113" s="26" t="s">
        <v>307</v>
      </c>
      <c r="D113" s="26" t="s">
        <v>308</v>
      </c>
      <c r="E113" s="27" t="s">
        <v>309</v>
      </c>
      <c r="F113" s="26">
        <v>0</v>
      </c>
      <c r="G113" s="26">
        <v>68</v>
      </c>
      <c r="H113" s="26">
        <v>0</v>
      </c>
      <c r="I113" s="26">
        <v>0</v>
      </c>
      <c r="J113" s="26">
        <v>0</v>
      </c>
      <c r="K113" s="26">
        <v>65</v>
      </c>
      <c r="L113" s="26">
        <v>141</v>
      </c>
      <c r="M113" s="26">
        <v>2</v>
      </c>
      <c r="N113" s="26">
        <v>32</v>
      </c>
    </row>
    <row r="114" spans="1:14">
      <c r="A114" s="25">
        <v>113</v>
      </c>
      <c r="B114" s="26" t="s">
        <v>310</v>
      </c>
      <c r="C114" s="26" t="s">
        <v>311</v>
      </c>
      <c r="D114" s="26" t="s">
        <v>312</v>
      </c>
      <c r="E114" s="27" t="s">
        <v>313</v>
      </c>
      <c r="F114" s="26">
        <v>0</v>
      </c>
      <c r="G114" s="26">
        <v>282</v>
      </c>
      <c r="H114" s="26">
        <v>0</v>
      </c>
      <c r="I114" s="26">
        <v>0</v>
      </c>
      <c r="J114" s="26">
        <v>0</v>
      </c>
      <c r="K114" s="26">
        <v>3865</v>
      </c>
      <c r="L114" s="26">
        <v>268</v>
      </c>
      <c r="M114" s="26">
        <v>254</v>
      </c>
      <c r="N114" s="26">
        <v>1139</v>
      </c>
    </row>
    <row r="115" spans="1:14">
      <c r="A115" s="25">
        <v>114</v>
      </c>
      <c r="B115" s="26" t="s">
        <v>314</v>
      </c>
      <c r="C115" s="26" t="s">
        <v>315</v>
      </c>
      <c r="D115" s="26" t="s">
        <v>316</v>
      </c>
      <c r="E115" s="27" t="s">
        <v>317</v>
      </c>
      <c r="F115" s="26">
        <v>0</v>
      </c>
      <c r="G115" s="26">
        <v>628</v>
      </c>
      <c r="H115" s="26">
        <v>0</v>
      </c>
      <c r="I115" s="26">
        <v>0</v>
      </c>
      <c r="J115" s="26">
        <v>0</v>
      </c>
      <c r="K115" s="26">
        <v>3693</v>
      </c>
      <c r="L115" s="26">
        <v>475</v>
      </c>
      <c r="M115" s="26">
        <v>370</v>
      </c>
      <c r="N115" s="26">
        <v>988</v>
      </c>
    </row>
    <row r="116" spans="1:14">
      <c r="A116" s="25">
        <v>115</v>
      </c>
      <c r="B116" s="26" t="s">
        <v>318</v>
      </c>
      <c r="C116" s="26" t="s">
        <v>319</v>
      </c>
      <c r="D116" s="26" t="s">
        <v>320</v>
      </c>
      <c r="E116" s="27" t="s">
        <v>321</v>
      </c>
      <c r="F116" s="26">
        <v>0</v>
      </c>
      <c r="G116" s="26">
        <v>101924</v>
      </c>
      <c r="H116" s="26">
        <v>0</v>
      </c>
      <c r="I116" s="26">
        <v>0</v>
      </c>
      <c r="J116" s="26">
        <v>0</v>
      </c>
      <c r="K116" s="26">
        <v>165909</v>
      </c>
      <c r="L116" s="26">
        <v>101106</v>
      </c>
      <c r="M116" s="26">
        <v>16785</v>
      </c>
      <c r="N116" s="26">
        <v>42772</v>
      </c>
    </row>
    <row r="117" spans="1:14">
      <c r="A117" s="25">
        <v>116</v>
      </c>
      <c r="B117" s="26" t="s">
        <v>322</v>
      </c>
      <c r="C117" s="26" t="s">
        <v>323</v>
      </c>
      <c r="D117" s="26" t="s">
        <v>324</v>
      </c>
      <c r="E117" s="27" t="s">
        <v>325</v>
      </c>
      <c r="F117" s="26">
        <v>0</v>
      </c>
      <c r="G117" s="26">
        <v>5</v>
      </c>
      <c r="H117" s="26">
        <v>0</v>
      </c>
      <c r="I117" s="26">
        <v>0</v>
      </c>
      <c r="J117" s="26">
        <v>0</v>
      </c>
      <c r="K117" s="26">
        <v>1</v>
      </c>
      <c r="L117" s="26">
        <v>1</v>
      </c>
      <c r="M117" s="26">
        <v>0</v>
      </c>
      <c r="N117" s="26">
        <v>1</v>
      </c>
    </row>
    <row r="118" spans="1:14">
      <c r="A118" s="25">
        <v>117</v>
      </c>
      <c r="B118" s="26" t="s">
        <v>326</v>
      </c>
      <c r="C118" s="26" t="s">
        <v>327</v>
      </c>
      <c r="D118" s="26" t="s">
        <v>328</v>
      </c>
      <c r="E118" s="27" t="s">
        <v>329</v>
      </c>
      <c r="F118" s="26">
        <v>0</v>
      </c>
      <c r="G118" s="26">
        <v>9468</v>
      </c>
      <c r="H118" s="26">
        <v>0</v>
      </c>
      <c r="I118" s="26">
        <v>0</v>
      </c>
      <c r="J118" s="26">
        <v>216</v>
      </c>
      <c r="K118" s="26">
        <v>38515</v>
      </c>
      <c r="L118" s="26">
        <v>31067</v>
      </c>
      <c r="M118" s="26">
        <v>10318</v>
      </c>
      <c r="N118" s="26">
        <v>9890</v>
      </c>
    </row>
    <row r="119" spans="1:14">
      <c r="A119" s="25">
        <v>118</v>
      </c>
      <c r="B119" s="26" t="s">
        <v>330</v>
      </c>
      <c r="C119" s="26" t="s">
        <v>331</v>
      </c>
      <c r="D119" s="26" t="s">
        <v>332</v>
      </c>
      <c r="E119" s="27" t="s">
        <v>333</v>
      </c>
      <c r="F119" s="26">
        <v>0</v>
      </c>
      <c r="G119" s="26">
        <v>217</v>
      </c>
      <c r="H119" s="26">
        <v>0</v>
      </c>
      <c r="I119" s="26">
        <v>0</v>
      </c>
      <c r="J119" s="26">
        <v>217</v>
      </c>
      <c r="K119" s="26">
        <v>0</v>
      </c>
      <c r="L119" s="26">
        <v>19</v>
      </c>
      <c r="M119" s="26">
        <v>0</v>
      </c>
      <c r="N119" s="26">
        <v>0</v>
      </c>
    </row>
    <row r="120" spans="1:14">
      <c r="A120" s="25">
        <v>119</v>
      </c>
      <c r="B120" s="26" t="s">
        <v>330</v>
      </c>
      <c r="C120" s="26" t="s">
        <v>331</v>
      </c>
      <c r="D120" s="26" t="s">
        <v>334</v>
      </c>
      <c r="E120" s="27" t="s">
        <v>335</v>
      </c>
      <c r="F120" s="26">
        <v>0</v>
      </c>
      <c r="G120" s="26">
        <v>222</v>
      </c>
      <c r="H120" s="26">
        <v>0</v>
      </c>
      <c r="I120" s="26">
        <v>0</v>
      </c>
      <c r="J120" s="26">
        <v>0</v>
      </c>
      <c r="K120" s="26">
        <v>226</v>
      </c>
      <c r="L120" s="26">
        <v>287</v>
      </c>
      <c r="M120" s="26">
        <v>3</v>
      </c>
      <c r="N120" s="26">
        <v>88</v>
      </c>
    </row>
    <row r="121" spans="1:14">
      <c r="A121" s="25">
        <v>120</v>
      </c>
      <c r="B121" s="26" t="s">
        <v>336</v>
      </c>
      <c r="C121" s="26" t="s">
        <v>337</v>
      </c>
      <c r="D121" s="26" t="s">
        <v>338</v>
      </c>
      <c r="E121" s="27" t="s">
        <v>339</v>
      </c>
      <c r="F121" s="26">
        <v>0</v>
      </c>
      <c r="G121" s="26">
        <v>26077</v>
      </c>
      <c r="H121" s="26">
        <v>0</v>
      </c>
      <c r="I121" s="26">
        <v>0</v>
      </c>
      <c r="J121" s="26">
        <v>6764</v>
      </c>
      <c r="K121" s="26">
        <v>49962</v>
      </c>
      <c r="L121" s="26">
        <v>74715</v>
      </c>
      <c r="M121" s="26">
        <v>5087</v>
      </c>
      <c r="N121" s="26">
        <v>22276</v>
      </c>
    </row>
    <row r="122" spans="1:14">
      <c r="A122" s="25">
        <v>121</v>
      </c>
      <c r="B122" s="26" t="s">
        <v>336</v>
      </c>
      <c r="C122" s="26" t="s">
        <v>337</v>
      </c>
      <c r="D122" s="26" t="s">
        <v>340</v>
      </c>
      <c r="E122" s="27" t="s">
        <v>341</v>
      </c>
      <c r="F122" s="26">
        <v>0</v>
      </c>
      <c r="G122" s="26">
        <v>32280</v>
      </c>
      <c r="H122" s="26">
        <v>0</v>
      </c>
      <c r="I122" s="26">
        <v>0</v>
      </c>
      <c r="J122" s="26">
        <v>693</v>
      </c>
      <c r="K122" s="26">
        <v>97849</v>
      </c>
      <c r="L122" s="26">
        <v>109390</v>
      </c>
      <c r="M122" s="26">
        <v>10081</v>
      </c>
      <c r="N122" s="26">
        <v>39698</v>
      </c>
    </row>
    <row r="123" spans="1:14">
      <c r="A123" s="25">
        <v>122</v>
      </c>
      <c r="B123" s="26" t="s">
        <v>342</v>
      </c>
      <c r="C123" s="26" t="s">
        <v>343</v>
      </c>
      <c r="D123" s="26" t="s">
        <v>344</v>
      </c>
      <c r="E123" s="27" t="s">
        <v>345</v>
      </c>
      <c r="F123" s="26">
        <v>0</v>
      </c>
      <c r="G123" s="26">
        <v>105</v>
      </c>
      <c r="H123" s="26">
        <v>0</v>
      </c>
      <c r="I123" s="26">
        <v>0</v>
      </c>
      <c r="J123" s="26">
        <v>0</v>
      </c>
      <c r="K123" s="26">
        <v>219</v>
      </c>
      <c r="L123" s="26">
        <v>194</v>
      </c>
      <c r="M123" s="26">
        <v>1</v>
      </c>
      <c r="N123" s="26">
        <v>140</v>
      </c>
    </row>
    <row r="124" spans="1:14">
      <c r="A124" s="25">
        <v>123</v>
      </c>
      <c r="B124" s="26" t="s">
        <v>342</v>
      </c>
      <c r="C124" s="26" t="s">
        <v>343</v>
      </c>
      <c r="D124" s="26" t="s">
        <v>346</v>
      </c>
      <c r="E124" s="27" t="s">
        <v>347</v>
      </c>
      <c r="F124" s="26">
        <v>0</v>
      </c>
      <c r="G124" s="26">
        <v>74</v>
      </c>
      <c r="H124" s="26">
        <v>0</v>
      </c>
      <c r="I124" s="26">
        <v>0</v>
      </c>
      <c r="J124" s="26">
        <v>0</v>
      </c>
      <c r="K124" s="26">
        <v>214</v>
      </c>
      <c r="L124" s="26">
        <v>1</v>
      </c>
      <c r="M124" s="26">
        <v>1</v>
      </c>
      <c r="N124" s="26">
        <v>31</v>
      </c>
    </row>
    <row r="125" spans="1:14">
      <c r="A125" s="25">
        <v>124</v>
      </c>
      <c r="B125" s="26" t="s">
        <v>342</v>
      </c>
      <c r="C125" s="26" t="s">
        <v>343</v>
      </c>
      <c r="D125" s="26" t="s">
        <v>348</v>
      </c>
      <c r="E125" s="27" t="s">
        <v>349</v>
      </c>
      <c r="F125" s="26">
        <v>0</v>
      </c>
      <c r="G125" s="26">
        <v>60</v>
      </c>
      <c r="H125" s="26">
        <v>0</v>
      </c>
      <c r="I125" s="26">
        <v>0</v>
      </c>
      <c r="J125" s="26">
        <v>0</v>
      </c>
      <c r="K125" s="26">
        <v>24</v>
      </c>
      <c r="L125" s="26">
        <v>1</v>
      </c>
      <c r="M125" s="26">
        <v>2</v>
      </c>
      <c r="N125" s="26">
        <v>8</v>
      </c>
    </row>
    <row r="126" spans="1:14">
      <c r="A126" s="25">
        <v>125</v>
      </c>
      <c r="B126" s="26" t="s">
        <v>342</v>
      </c>
      <c r="C126" s="26" t="s">
        <v>343</v>
      </c>
      <c r="D126" s="26" t="s">
        <v>350</v>
      </c>
      <c r="E126" s="27" t="s">
        <v>351</v>
      </c>
      <c r="F126" s="26">
        <v>0</v>
      </c>
      <c r="G126" s="26">
        <v>94</v>
      </c>
      <c r="H126" s="26">
        <v>0</v>
      </c>
      <c r="I126" s="26">
        <v>0</v>
      </c>
      <c r="J126" s="26">
        <v>0</v>
      </c>
      <c r="K126" s="26">
        <v>42</v>
      </c>
      <c r="L126" s="26">
        <v>49</v>
      </c>
      <c r="M126" s="26">
        <v>1</v>
      </c>
      <c r="N126" s="26">
        <v>17</v>
      </c>
    </row>
    <row r="127" spans="1:14">
      <c r="A127" s="25">
        <v>126</v>
      </c>
      <c r="B127" s="26" t="s">
        <v>342</v>
      </c>
      <c r="C127" s="26" t="s">
        <v>343</v>
      </c>
      <c r="D127" s="26" t="s">
        <v>352</v>
      </c>
      <c r="E127" s="27" t="s">
        <v>353</v>
      </c>
      <c r="F127" s="26">
        <v>0</v>
      </c>
      <c r="G127" s="26">
        <v>187</v>
      </c>
      <c r="H127" s="26">
        <v>0</v>
      </c>
      <c r="I127" s="26">
        <v>0</v>
      </c>
      <c r="J127" s="26">
        <v>0</v>
      </c>
      <c r="K127" s="26">
        <v>173</v>
      </c>
      <c r="L127" s="26">
        <v>330</v>
      </c>
      <c r="M127" s="26">
        <v>3</v>
      </c>
      <c r="N127" s="26">
        <v>97</v>
      </c>
    </row>
    <row r="128" spans="1:14">
      <c r="A128" s="25">
        <v>127</v>
      </c>
      <c r="B128" s="26" t="s">
        <v>342</v>
      </c>
      <c r="C128" s="26" t="s">
        <v>343</v>
      </c>
      <c r="D128" s="26" t="s">
        <v>354</v>
      </c>
      <c r="E128" s="27" t="s">
        <v>355</v>
      </c>
      <c r="F128" s="26">
        <v>0</v>
      </c>
      <c r="G128" s="26">
        <v>197</v>
      </c>
      <c r="H128" s="26">
        <v>0</v>
      </c>
      <c r="I128" s="26">
        <v>0</v>
      </c>
      <c r="J128" s="26">
        <v>0</v>
      </c>
      <c r="K128" s="26">
        <v>94</v>
      </c>
      <c r="L128" s="26">
        <v>3</v>
      </c>
      <c r="M128" s="26">
        <v>0</v>
      </c>
      <c r="N128" s="26">
        <v>26</v>
      </c>
    </row>
    <row r="129" spans="1:14">
      <c r="A129" s="25">
        <v>128</v>
      </c>
      <c r="B129" s="26" t="s">
        <v>342</v>
      </c>
      <c r="C129" s="26" t="s">
        <v>343</v>
      </c>
      <c r="D129" s="26" t="s">
        <v>356</v>
      </c>
      <c r="E129" s="27" t="s">
        <v>357</v>
      </c>
      <c r="F129" s="26">
        <v>0</v>
      </c>
      <c r="G129" s="26">
        <v>336</v>
      </c>
      <c r="H129" s="26">
        <v>0</v>
      </c>
      <c r="I129" s="26">
        <v>0</v>
      </c>
      <c r="J129" s="26">
        <v>0</v>
      </c>
      <c r="K129" s="26">
        <v>412</v>
      </c>
      <c r="L129" s="26">
        <v>156</v>
      </c>
      <c r="M129" s="26">
        <v>7</v>
      </c>
      <c r="N129" s="26">
        <v>174</v>
      </c>
    </row>
    <row r="130" spans="1:14">
      <c r="A130" s="25">
        <v>129</v>
      </c>
      <c r="B130" s="26" t="s">
        <v>342</v>
      </c>
      <c r="C130" s="26" t="s">
        <v>343</v>
      </c>
      <c r="D130" s="26" t="s">
        <v>358</v>
      </c>
      <c r="E130" s="27" t="s">
        <v>359</v>
      </c>
      <c r="F130" s="26">
        <v>0</v>
      </c>
      <c r="G130" s="26">
        <v>70</v>
      </c>
      <c r="H130" s="26">
        <v>0</v>
      </c>
      <c r="I130" s="26">
        <v>0</v>
      </c>
      <c r="J130" s="26">
        <v>0</v>
      </c>
      <c r="K130" s="26">
        <v>90</v>
      </c>
      <c r="L130" s="26">
        <v>0</v>
      </c>
      <c r="M130" s="26">
        <v>0</v>
      </c>
      <c r="N130" s="26">
        <v>31</v>
      </c>
    </row>
    <row r="131" spans="1:14">
      <c r="A131" s="25">
        <v>130</v>
      </c>
      <c r="B131" s="26" t="s">
        <v>342</v>
      </c>
      <c r="C131" s="26" t="s">
        <v>343</v>
      </c>
      <c r="D131" s="26" t="s">
        <v>360</v>
      </c>
      <c r="E131" s="27" t="s">
        <v>361</v>
      </c>
      <c r="F131" s="26">
        <v>0</v>
      </c>
      <c r="G131" s="26">
        <v>504</v>
      </c>
      <c r="H131" s="26">
        <v>0</v>
      </c>
      <c r="I131" s="26">
        <v>0</v>
      </c>
      <c r="J131" s="26">
        <v>0</v>
      </c>
      <c r="K131" s="26">
        <v>158</v>
      </c>
      <c r="L131" s="26">
        <v>155</v>
      </c>
      <c r="M131" s="26">
        <v>7</v>
      </c>
      <c r="N131" s="26">
        <v>59</v>
      </c>
    </row>
    <row r="132" spans="1:14">
      <c r="A132" s="25">
        <v>131</v>
      </c>
      <c r="B132" s="26" t="s">
        <v>342</v>
      </c>
      <c r="C132" s="26" t="s">
        <v>343</v>
      </c>
      <c r="D132" s="26" t="s">
        <v>362</v>
      </c>
      <c r="E132" s="27" t="s">
        <v>363</v>
      </c>
      <c r="F132" s="26">
        <v>0</v>
      </c>
      <c r="G132" s="26">
        <v>161</v>
      </c>
      <c r="H132" s="26">
        <v>0</v>
      </c>
      <c r="I132" s="26">
        <v>0</v>
      </c>
      <c r="J132" s="26">
        <v>0</v>
      </c>
      <c r="K132" s="26">
        <v>73</v>
      </c>
      <c r="L132" s="26">
        <v>1</v>
      </c>
      <c r="M132" s="26">
        <v>2</v>
      </c>
      <c r="N132" s="26">
        <v>30</v>
      </c>
    </row>
    <row r="133" spans="1:14">
      <c r="A133" s="25">
        <v>132</v>
      </c>
      <c r="B133" s="26" t="s">
        <v>342</v>
      </c>
      <c r="C133" s="26" t="s">
        <v>343</v>
      </c>
      <c r="D133" s="26" t="s">
        <v>364</v>
      </c>
      <c r="E133" s="27" t="s">
        <v>365</v>
      </c>
      <c r="F133" s="26">
        <v>0</v>
      </c>
      <c r="G133" s="26">
        <v>53</v>
      </c>
      <c r="H133" s="26">
        <v>0</v>
      </c>
      <c r="I133" s="26">
        <v>0</v>
      </c>
      <c r="J133" s="26">
        <v>0</v>
      </c>
      <c r="K133" s="26">
        <v>14</v>
      </c>
      <c r="L133" s="26">
        <v>13</v>
      </c>
      <c r="M133" s="26">
        <v>0</v>
      </c>
      <c r="N133" s="26">
        <v>7</v>
      </c>
    </row>
    <row r="134" spans="1:14">
      <c r="A134" s="25">
        <v>133</v>
      </c>
      <c r="B134" s="26" t="s">
        <v>342</v>
      </c>
      <c r="C134" s="26" t="s">
        <v>343</v>
      </c>
      <c r="D134" s="26" t="s">
        <v>366</v>
      </c>
      <c r="E134" s="27" t="s">
        <v>367</v>
      </c>
      <c r="F134" s="26">
        <v>0</v>
      </c>
      <c r="G134" s="26">
        <v>136</v>
      </c>
      <c r="H134" s="26">
        <v>0</v>
      </c>
      <c r="I134" s="26">
        <v>0</v>
      </c>
      <c r="J134" s="26">
        <v>0</v>
      </c>
      <c r="K134" s="26">
        <v>136</v>
      </c>
      <c r="L134" s="26">
        <v>38</v>
      </c>
      <c r="M134" s="26">
        <v>2</v>
      </c>
      <c r="N134" s="26">
        <v>52</v>
      </c>
    </row>
    <row r="135" spans="1:14">
      <c r="A135" s="25">
        <v>134</v>
      </c>
      <c r="B135" s="26" t="s">
        <v>342</v>
      </c>
      <c r="C135" s="26" t="s">
        <v>343</v>
      </c>
      <c r="D135" s="26" t="s">
        <v>368</v>
      </c>
      <c r="E135" s="27" t="s">
        <v>369</v>
      </c>
      <c r="F135" s="26">
        <v>0</v>
      </c>
      <c r="G135" s="26">
        <v>590</v>
      </c>
      <c r="H135" s="26">
        <v>0</v>
      </c>
      <c r="I135" s="26">
        <v>0</v>
      </c>
      <c r="J135" s="26">
        <v>0</v>
      </c>
      <c r="K135" s="26">
        <v>149</v>
      </c>
      <c r="L135" s="26">
        <v>139</v>
      </c>
      <c r="M135" s="26">
        <v>5</v>
      </c>
      <c r="N135" s="26">
        <v>80</v>
      </c>
    </row>
    <row r="136" spans="1:14">
      <c r="A136" s="25">
        <v>135</v>
      </c>
      <c r="B136" s="26" t="s">
        <v>342</v>
      </c>
      <c r="C136" s="26" t="s">
        <v>343</v>
      </c>
      <c r="D136" s="26" t="s">
        <v>370</v>
      </c>
      <c r="E136" s="27" t="s">
        <v>371</v>
      </c>
      <c r="F136" s="26">
        <v>0</v>
      </c>
      <c r="G136" s="26">
        <v>280</v>
      </c>
      <c r="H136" s="26">
        <v>0</v>
      </c>
      <c r="I136" s="26">
        <v>0</v>
      </c>
      <c r="J136" s="26">
        <v>0</v>
      </c>
      <c r="K136" s="26">
        <v>505</v>
      </c>
      <c r="L136" s="26">
        <v>38</v>
      </c>
      <c r="M136" s="26">
        <v>8</v>
      </c>
      <c r="N136" s="26">
        <v>153</v>
      </c>
    </row>
    <row r="137" spans="1:14">
      <c r="A137" s="25">
        <v>136</v>
      </c>
      <c r="B137" s="26" t="s">
        <v>342</v>
      </c>
      <c r="C137" s="26" t="s">
        <v>343</v>
      </c>
      <c r="D137" s="26" t="s">
        <v>372</v>
      </c>
      <c r="E137" s="27" t="s">
        <v>373</v>
      </c>
      <c r="F137" s="26">
        <v>0</v>
      </c>
      <c r="G137" s="26">
        <v>43</v>
      </c>
      <c r="H137" s="26">
        <v>0</v>
      </c>
      <c r="I137" s="26">
        <v>0</v>
      </c>
      <c r="J137" s="26">
        <v>0</v>
      </c>
      <c r="K137" s="26">
        <v>23</v>
      </c>
      <c r="L137" s="26">
        <v>40</v>
      </c>
      <c r="M137" s="26">
        <v>1</v>
      </c>
      <c r="N137" s="26">
        <v>18</v>
      </c>
    </row>
    <row r="138" spans="1:14">
      <c r="A138" s="25">
        <v>137</v>
      </c>
      <c r="B138" s="26" t="s">
        <v>342</v>
      </c>
      <c r="C138" s="26" t="s">
        <v>343</v>
      </c>
      <c r="D138" s="26" t="s">
        <v>374</v>
      </c>
      <c r="E138" s="27" t="s">
        <v>375</v>
      </c>
      <c r="F138" s="26">
        <v>0</v>
      </c>
      <c r="G138" s="26">
        <v>941</v>
      </c>
      <c r="H138" s="26">
        <v>0</v>
      </c>
      <c r="I138" s="26">
        <v>0</v>
      </c>
      <c r="J138" s="26">
        <v>0</v>
      </c>
      <c r="K138" s="26">
        <v>1684</v>
      </c>
      <c r="L138" s="26">
        <v>2194</v>
      </c>
      <c r="M138" s="26">
        <v>23</v>
      </c>
      <c r="N138" s="26">
        <v>848</v>
      </c>
    </row>
    <row r="139" spans="1:14">
      <c r="A139" s="25">
        <v>138</v>
      </c>
      <c r="B139" s="26" t="s">
        <v>342</v>
      </c>
      <c r="C139" s="26" t="s">
        <v>343</v>
      </c>
      <c r="D139" s="26" t="s">
        <v>376</v>
      </c>
      <c r="E139" s="27" t="s">
        <v>377</v>
      </c>
      <c r="F139" s="26">
        <v>0</v>
      </c>
      <c r="G139" s="26">
        <v>81</v>
      </c>
      <c r="H139" s="26">
        <v>0</v>
      </c>
      <c r="I139" s="26">
        <v>0</v>
      </c>
      <c r="J139" s="26">
        <v>0</v>
      </c>
      <c r="K139" s="26">
        <v>119</v>
      </c>
      <c r="L139" s="26">
        <v>25</v>
      </c>
      <c r="M139" s="26">
        <v>1</v>
      </c>
      <c r="N139" s="26">
        <v>30</v>
      </c>
    </row>
    <row r="140" spans="1:14">
      <c r="A140" s="25">
        <v>139</v>
      </c>
      <c r="B140" s="26" t="s">
        <v>342</v>
      </c>
      <c r="C140" s="26" t="s">
        <v>343</v>
      </c>
      <c r="D140" s="26" t="s">
        <v>378</v>
      </c>
      <c r="E140" s="27" t="s">
        <v>379</v>
      </c>
      <c r="F140" s="26">
        <v>0</v>
      </c>
      <c r="G140" s="26">
        <v>195</v>
      </c>
      <c r="H140" s="26">
        <v>0</v>
      </c>
      <c r="I140" s="26">
        <v>0</v>
      </c>
      <c r="J140" s="26">
        <v>0</v>
      </c>
      <c r="K140" s="26">
        <v>87</v>
      </c>
      <c r="L140" s="26">
        <v>9</v>
      </c>
      <c r="M140" s="26">
        <v>1</v>
      </c>
      <c r="N140" s="26">
        <v>21</v>
      </c>
    </row>
    <row r="141" spans="1:14">
      <c r="A141" s="25">
        <v>140</v>
      </c>
      <c r="B141" s="26" t="s">
        <v>342</v>
      </c>
      <c r="C141" s="26" t="s">
        <v>343</v>
      </c>
      <c r="D141" s="26" t="s">
        <v>380</v>
      </c>
      <c r="E141" s="27" t="s">
        <v>381</v>
      </c>
      <c r="F141" s="26">
        <v>0</v>
      </c>
      <c r="G141" s="26">
        <v>38</v>
      </c>
      <c r="H141" s="26">
        <v>0</v>
      </c>
      <c r="I141" s="26">
        <v>0</v>
      </c>
      <c r="J141" s="26">
        <v>0</v>
      </c>
      <c r="K141" s="26">
        <v>86</v>
      </c>
      <c r="L141" s="26">
        <v>115</v>
      </c>
      <c r="M141" s="26">
        <v>0</v>
      </c>
      <c r="N141" s="26">
        <v>59</v>
      </c>
    </row>
    <row r="142" spans="1:14">
      <c r="A142" s="25">
        <v>141</v>
      </c>
      <c r="B142" s="26" t="s">
        <v>342</v>
      </c>
      <c r="C142" s="26" t="s">
        <v>343</v>
      </c>
      <c r="D142" s="26" t="s">
        <v>382</v>
      </c>
      <c r="E142" s="27" t="s">
        <v>383</v>
      </c>
      <c r="F142" s="26">
        <v>0</v>
      </c>
      <c r="G142" s="26">
        <v>63</v>
      </c>
      <c r="H142" s="26">
        <v>0</v>
      </c>
      <c r="I142" s="26">
        <v>0</v>
      </c>
      <c r="J142" s="26">
        <v>0</v>
      </c>
      <c r="K142" s="26">
        <v>62</v>
      </c>
      <c r="L142" s="26">
        <v>81</v>
      </c>
      <c r="M142" s="26">
        <v>0</v>
      </c>
      <c r="N142" s="26">
        <v>47</v>
      </c>
    </row>
    <row r="143" spans="1:14">
      <c r="A143" s="25">
        <v>142</v>
      </c>
      <c r="B143" s="26" t="s">
        <v>342</v>
      </c>
      <c r="C143" s="26" t="s">
        <v>343</v>
      </c>
      <c r="D143" s="26" t="s">
        <v>384</v>
      </c>
      <c r="E143" s="27" t="s">
        <v>385</v>
      </c>
      <c r="F143" s="26">
        <v>0</v>
      </c>
      <c r="G143" s="26">
        <v>59</v>
      </c>
      <c r="H143" s="26">
        <v>0</v>
      </c>
      <c r="I143" s="26">
        <v>0</v>
      </c>
      <c r="J143" s="26">
        <v>0</v>
      </c>
      <c r="K143" s="26">
        <v>109</v>
      </c>
      <c r="L143" s="26">
        <v>3</v>
      </c>
      <c r="M143" s="26">
        <v>1</v>
      </c>
      <c r="N143" s="26">
        <v>33</v>
      </c>
    </row>
    <row r="144" spans="1:14">
      <c r="A144" s="25">
        <v>143</v>
      </c>
      <c r="B144" s="26" t="s">
        <v>342</v>
      </c>
      <c r="C144" s="26" t="s">
        <v>343</v>
      </c>
      <c r="D144" s="26" t="s">
        <v>386</v>
      </c>
      <c r="E144" s="27" t="s">
        <v>387</v>
      </c>
      <c r="F144" s="26">
        <v>0</v>
      </c>
      <c r="G144" s="26">
        <v>551</v>
      </c>
      <c r="H144" s="26">
        <v>0</v>
      </c>
      <c r="I144" s="26">
        <v>0</v>
      </c>
      <c r="J144" s="26">
        <v>0</v>
      </c>
      <c r="K144" s="26">
        <v>285</v>
      </c>
      <c r="L144" s="26">
        <v>135</v>
      </c>
      <c r="M144" s="26">
        <v>8</v>
      </c>
      <c r="N144" s="26">
        <v>113</v>
      </c>
    </row>
    <row r="145" spans="1:14">
      <c r="A145" s="25">
        <v>144</v>
      </c>
      <c r="B145" s="26" t="s">
        <v>342</v>
      </c>
      <c r="C145" s="26" t="s">
        <v>343</v>
      </c>
      <c r="D145" s="26" t="s">
        <v>388</v>
      </c>
      <c r="E145" s="27" t="s">
        <v>389</v>
      </c>
      <c r="F145" s="26">
        <v>0</v>
      </c>
      <c r="G145" s="26">
        <v>313</v>
      </c>
      <c r="H145" s="26">
        <v>0</v>
      </c>
      <c r="I145" s="26">
        <v>0</v>
      </c>
      <c r="J145" s="26">
        <v>0</v>
      </c>
      <c r="K145" s="26">
        <v>36</v>
      </c>
      <c r="L145" s="26">
        <v>26</v>
      </c>
      <c r="M145" s="26">
        <v>3</v>
      </c>
      <c r="N145" s="26">
        <v>14</v>
      </c>
    </row>
    <row r="146" spans="1:14">
      <c r="A146" s="25">
        <v>145</v>
      </c>
      <c r="B146" s="26" t="s">
        <v>342</v>
      </c>
      <c r="C146" s="26" t="s">
        <v>343</v>
      </c>
      <c r="D146" s="26" t="s">
        <v>390</v>
      </c>
      <c r="E146" s="27" t="s">
        <v>391</v>
      </c>
      <c r="F146" s="26">
        <v>0</v>
      </c>
      <c r="G146" s="26">
        <v>284</v>
      </c>
      <c r="H146" s="26">
        <v>0</v>
      </c>
      <c r="I146" s="26">
        <v>0</v>
      </c>
      <c r="J146" s="26">
        <v>0</v>
      </c>
      <c r="K146" s="26">
        <v>82</v>
      </c>
      <c r="L146" s="26">
        <v>86</v>
      </c>
      <c r="M146" s="26">
        <v>3</v>
      </c>
      <c r="N146" s="26">
        <v>32</v>
      </c>
    </row>
    <row r="147" spans="1:14">
      <c r="A147" s="25">
        <v>146</v>
      </c>
      <c r="B147" s="26" t="s">
        <v>342</v>
      </c>
      <c r="C147" s="26" t="s">
        <v>343</v>
      </c>
      <c r="D147" s="26" t="s">
        <v>392</v>
      </c>
      <c r="E147" s="27" t="s">
        <v>393</v>
      </c>
      <c r="F147" s="26">
        <v>0</v>
      </c>
      <c r="G147" s="26">
        <v>63</v>
      </c>
      <c r="H147" s="26">
        <v>0</v>
      </c>
      <c r="I147" s="26">
        <v>0</v>
      </c>
      <c r="J147" s="26">
        <v>0</v>
      </c>
      <c r="K147" s="26">
        <v>10</v>
      </c>
      <c r="L147" s="26">
        <v>3</v>
      </c>
      <c r="M147" s="26">
        <v>0</v>
      </c>
      <c r="N147" s="26">
        <v>4</v>
      </c>
    </row>
    <row r="148" spans="1:14">
      <c r="A148" s="25">
        <v>147</v>
      </c>
      <c r="B148" s="26" t="s">
        <v>342</v>
      </c>
      <c r="C148" s="26" t="s">
        <v>343</v>
      </c>
      <c r="D148" s="26" t="s">
        <v>394</v>
      </c>
      <c r="E148" s="27" t="s">
        <v>395</v>
      </c>
      <c r="F148" s="26">
        <v>0</v>
      </c>
      <c r="G148" s="26">
        <v>28</v>
      </c>
      <c r="H148" s="26">
        <v>0</v>
      </c>
      <c r="I148" s="26">
        <v>0</v>
      </c>
      <c r="J148" s="26">
        <v>0</v>
      </c>
      <c r="K148" s="26">
        <v>2</v>
      </c>
      <c r="L148" s="26">
        <v>3</v>
      </c>
      <c r="M148" s="26">
        <v>0</v>
      </c>
      <c r="N148" s="26">
        <v>0</v>
      </c>
    </row>
    <row r="149" spans="1:14">
      <c r="A149" s="25">
        <v>148</v>
      </c>
      <c r="B149" s="26" t="s">
        <v>342</v>
      </c>
      <c r="C149" s="26" t="s">
        <v>343</v>
      </c>
      <c r="D149" s="26" t="s">
        <v>396</v>
      </c>
      <c r="E149" s="27" t="s">
        <v>397</v>
      </c>
      <c r="F149" s="26">
        <v>0</v>
      </c>
      <c r="G149" s="26">
        <v>87</v>
      </c>
      <c r="H149" s="26">
        <v>0</v>
      </c>
      <c r="I149" s="26">
        <v>0</v>
      </c>
      <c r="J149" s="26">
        <v>0</v>
      </c>
      <c r="K149" s="26">
        <v>53</v>
      </c>
      <c r="L149" s="26">
        <v>10</v>
      </c>
      <c r="M149" s="26">
        <v>1</v>
      </c>
      <c r="N149" s="26">
        <v>19</v>
      </c>
    </row>
    <row r="150" spans="1:14">
      <c r="A150" s="25">
        <v>149</v>
      </c>
      <c r="B150" s="26" t="s">
        <v>342</v>
      </c>
      <c r="C150" s="26" t="s">
        <v>343</v>
      </c>
      <c r="D150" s="26" t="s">
        <v>398</v>
      </c>
      <c r="E150" s="27" t="s">
        <v>399</v>
      </c>
      <c r="F150" s="26">
        <v>0</v>
      </c>
      <c r="G150" s="26">
        <v>324</v>
      </c>
      <c r="H150" s="26">
        <v>0</v>
      </c>
      <c r="I150" s="26">
        <v>0</v>
      </c>
      <c r="J150" s="26">
        <v>0</v>
      </c>
      <c r="K150" s="26">
        <v>204</v>
      </c>
      <c r="L150" s="26">
        <v>198</v>
      </c>
      <c r="M150" s="26">
        <v>5</v>
      </c>
      <c r="N150" s="26">
        <v>94</v>
      </c>
    </row>
    <row r="151" spans="1:14">
      <c r="A151" s="25">
        <v>150</v>
      </c>
      <c r="B151" s="26" t="s">
        <v>342</v>
      </c>
      <c r="C151" s="26" t="s">
        <v>343</v>
      </c>
      <c r="D151" s="26" t="s">
        <v>400</v>
      </c>
      <c r="E151" s="27" t="s">
        <v>401</v>
      </c>
      <c r="F151" s="26">
        <v>0</v>
      </c>
      <c r="G151" s="26">
        <v>21</v>
      </c>
      <c r="H151" s="26">
        <v>0</v>
      </c>
      <c r="I151" s="26">
        <v>0</v>
      </c>
      <c r="J151" s="26">
        <v>0</v>
      </c>
      <c r="K151" s="26">
        <v>62</v>
      </c>
      <c r="L151" s="26">
        <v>1</v>
      </c>
      <c r="M151" s="26">
        <v>2</v>
      </c>
      <c r="N151" s="26">
        <v>24</v>
      </c>
    </row>
    <row r="152" spans="1:14">
      <c r="A152" s="25">
        <v>151</v>
      </c>
      <c r="B152" s="26" t="s">
        <v>402</v>
      </c>
      <c r="C152" s="26" t="s">
        <v>403</v>
      </c>
      <c r="D152" s="26" t="s">
        <v>404</v>
      </c>
      <c r="E152" s="27" t="s">
        <v>405</v>
      </c>
      <c r="F152" s="26">
        <v>0</v>
      </c>
      <c r="G152" s="26">
        <v>29</v>
      </c>
      <c r="H152" s="26">
        <v>0</v>
      </c>
      <c r="I152" s="26">
        <v>0</v>
      </c>
      <c r="J152" s="26">
        <v>0</v>
      </c>
      <c r="K152" s="26">
        <v>31</v>
      </c>
      <c r="L152" s="26">
        <v>198</v>
      </c>
      <c r="M152" s="26">
        <v>0</v>
      </c>
      <c r="N152" s="26">
        <v>21</v>
      </c>
    </row>
    <row r="153" spans="1:14">
      <c r="A153" s="25">
        <v>152</v>
      </c>
      <c r="B153" s="26" t="s">
        <v>402</v>
      </c>
      <c r="C153" s="26" t="s">
        <v>403</v>
      </c>
      <c r="D153" s="26" t="s">
        <v>406</v>
      </c>
      <c r="E153" s="27" t="s">
        <v>407</v>
      </c>
      <c r="F153" s="26">
        <v>0</v>
      </c>
      <c r="G153" s="26">
        <v>4</v>
      </c>
      <c r="H153" s="26">
        <v>0</v>
      </c>
      <c r="I153" s="26">
        <v>0</v>
      </c>
      <c r="J153" s="26">
        <v>0</v>
      </c>
      <c r="K153" s="26">
        <v>19</v>
      </c>
      <c r="L153" s="26">
        <v>93</v>
      </c>
      <c r="M153" s="26">
        <v>0</v>
      </c>
      <c r="N153" s="26">
        <v>16</v>
      </c>
    </row>
    <row r="154" spans="1:14">
      <c r="A154" s="25">
        <v>153</v>
      </c>
      <c r="B154" s="26" t="s">
        <v>408</v>
      </c>
      <c r="C154" s="26" t="s">
        <v>409</v>
      </c>
      <c r="D154" s="26" t="s">
        <v>410</v>
      </c>
      <c r="E154" s="27" t="s">
        <v>411</v>
      </c>
      <c r="F154" s="26">
        <v>0</v>
      </c>
      <c r="G154" s="26">
        <v>654</v>
      </c>
      <c r="H154" s="26">
        <v>0</v>
      </c>
      <c r="I154" s="26">
        <v>0</v>
      </c>
      <c r="J154" s="26">
        <v>0</v>
      </c>
      <c r="K154" s="26">
        <v>372</v>
      </c>
      <c r="L154" s="26">
        <v>562</v>
      </c>
      <c r="M154" s="26">
        <v>34</v>
      </c>
      <c r="N154" s="26">
        <v>75</v>
      </c>
    </row>
    <row r="155" spans="1:14">
      <c r="A155" s="25">
        <v>154</v>
      </c>
      <c r="B155" s="26" t="s">
        <v>408</v>
      </c>
      <c r="C155" s="26" t="s">
        <v>409</v>
      </c>
      <c r="D155" s="26" t="s">
        <v>412</v>
      </c>
      <c r="E155" s="27" t="s">
        <v>413</v>
      </c>
      <c r="F155" s="26">
        <v>0</v>
      </c>
      <c r="G155" s="26">
        <v>116</v>
      </c>
      <c r="H155" s="26">
        <v>0</v>
      </c>
      <c r="I155" s="26">
        <v>0</v>
      </c>
      <c r="J155" s="26">
        <v>0</v>
      </c>
      <c r="K155" s="26">
        <v>69</v>
      </c>
      <c r="L155" s="26">
        <v>201</v>
      </c>
      <c r="M155" s="26">
        <v>13</v>
      </c>
      <c r="N155" s="26">
        <v>23</v>
      </c>
    </row>
    <row r="156" spans="1:14">
      <c r="A156" s="25">
        <v>155</v>
      </c>
      <c r="B156" s="26" t="s">
        <v>408</v>
      </c>
      <c r="C156" s="26" t="s">
        <v>409</v>
      </c>
      <c r="D156" s="26" t="s">
        <v>414</v>
      </c>
      <c r="E156" s="27" t="s">
        <v>415</v>
      </c>
      <c r="F156" s="26">
        <v>0</v>
      </c>
      <c r="G156" s="26">
        <v>153</v>
      </c>
      <c r="H156" s="26">
        <v>0</v>
      </c>
      <c r="I156" s="26">
        <v>0</v>
      </c>
      <c r="J156" s="26">
        <v>0</v>
      </c>
      <c r="K156" s="26">
        <v>36</v>
      </c>
      <c r="L156" s="26">
        <v>52</v>
      </c>
      <c r="M156" s="26">
        <v>2</v>
      </c>
      <c r="N156" s="26">
        <v>6</v>
      </c>
    </row>
    <row r="157" spans="1:14">
      <c r="A157" s="25">
        <v>156</v>
      </c>
      <c r="B157" s="26" t="s">
        <v>408</v>
      </c>
      <c r="C157" s="26" t="s">
        <v>409</v>
      </c>
      <c r="D157" s="26" t="s">
        <v>416</v>
      </c>
      <c r="E157" s="27" t="s">
        <v>417</v>
      </c>
      <c r="F157" s="26">
        <v>0</v>
      </c>
      <c r="G157" s="26">
        <v>103</v>
      </c>
      <c r="H157" s="26">
        <v>0</v>
      </c>
      <c r="I157" s="26">
        <v>0</v>
      </c>
      <c r="J157" s="26">
        <v>0</v>
      </c>
      <c r="K157" s="26">
        <v>35</v>
      </c>
      <c r="L157" s="26">
        <v>157</v>
      </c>
      <c r="M157" s="26">
        <v>2</v>
      </c>
      <c r="N157" s="26">
        <v>20</v>
      </c>
    </row>
    <row r="158" spans="1:14">
      <c r="A158" s="25">
        <v>157</v>
      </c>
      <c r="B158" s="26" t="s">
        <v>408</v>
      </c>
      <c r="C158" s="26" t="s">
        <v>409</v>
      </c>
      <c r="D158" s="26" t="s">
        <v>418</v>
      </c>
      <c r="E158" s="27" t="s">
        <v>419</v>
      </c>
      <c r="F158" s="26">
        <v>0</v>
      </c>
      <c r="G158" s="26">
        <v>299</v>
      </c>
      <c r="H158" s="26">
        <v>0</v>
      </c>
      <c r="I158" s="26">
        <v>0</v>
      </c>
      <c r="J158" s="26">
        <v>0</v>
      </c>
      <c r="K158" s="26">
        <v>57</v>
      </c>
      <c r="L158" s="26">
        <v>129</v>
      </c>
      <c r="M158" s="26">
        <v>2</v>
      </c>
      <c r="N158" s="26">
        <v>20</v>
      </c>
    </row>
    <row r="159" spans="1:14">
      <c r="A159" s="25">
        <v>158</v>
      </c>
      <c r="B159" s="26" t="s">
        <v>408</v>
      </c>
      <c r="C159" s="26" t="s">
        <v>409</v>
      </c>
      <c r="D159" s="26" t="s">
        <v>420</v>
      </c>
      <c r="E159" s="27" t="s">
        <v>421</v>
      </c>
      <c r="F159" s="26">
        <v>0</v>
      </c>
      <c r="G159" s="26">
        <v>53</v>
      </c>
      <c r="H159" s="26">
        <v>0</v>
      </c>
      <c r="I159" s="26">
        <v>0</v>
      </c>
      <c r="J159" s="26">
        <v>0</v>
      </c>
      <c r="K159" s="26">
        <v>31</v>
      </c>
      <c r="L159" s="26">
        <v>182</v>
      </c>
      <c r="M159" s="26">
        <v>2</v>
      </c>
      <c r="N159" s="26">
        <v>10</v>
      </c>
    </row>
    <row r="160" spans="1:14">
      <c r="A160" s="25">
        <v>159</v>
      </c>
      <c r="B160" s="26" t="s">
        <v>408</v>
      </c>
      <c r="C160" s="26" t="s">
        <v>409</v>
      </c>
      <c r="D160" s="26" t="s">
        <v>422</v>
      </c>
      <c r="E160" s="27" t="s">
        <v>423</v>
      </c>
      <c r="F160" s="26">
        <v>0</v>
      </c>
      <c r="G160" s="26">
        <v>59</v>
      </c>
      <c r="H160" s="26">
        <v>0</v>
      </c>
      <c r="I160" s="26">
        <v>0</v>
      </c>
      <c r="J160" s="26">
        <v>0</v>
      </c>
      <c r="K160" s="26">
        <v>47</v>
      </c>
      <c r="L160" s="26">
        <v>70</v>
      </c>
      <c r="M160" s="26">
        <v>0</v>
      </c>
      <c r="N160" s="26">
        <v>6</v>
      </c>
    </row>
    <row r="161" spans="1:14">
      <c r="A161" s="25">
        <v>160</v>
      </c>
      <c r="B161" s="26" t="s">
        <v>408</v>
      </c>
      <c r="C161" s="26" t="s">
        <v>409</v>
      </c>
      <c r="D161" s="26" t="s">
        <v>424</v>
      </c>
      <c r="E161" s="27" t="s">
        <v>425</v>
      </c>
      <c r="F161" s="26">
        <v>0</v>
      </c>
      <c r="G161" s="26">
        <v>92</v>
      </c>
      <c r="H161" s="26">
        <v>0</v>
      </c>
      <c r="I161" s="26">
        <v>0</v>
      </c>
      <c r="J161" s="26">
        <v>0</v>
      </c>
      <c r="K161" s="26">
        <v>22</v>
      </c>
      <c r="L161" s="26">
        <v>66</v>
      </c>
      <c r="M161" s="26">
        <v>4</v>
      </c>
      <c r="N161" s="26">
        <v>8</v>
      </c>
    </row>
    <row r="162" spans="1:14">
      <c r="A162" s="25">
        <v>161</v>
      </c>
      <c r="B162" s="26" t="s">
        <v>408</v>
      </c>
      <c r="C162" s="26" t="s">
        <v>409</v>
      </c>
      <c r="D162" s="26" t="s">
        <v>426</v>
      </c>
      <c r="E162" s="27" t="s">
        <v>427</v>
      </c>
      <c r="F162" s="26">
        <v>0</v>
      </c>
      <c r="G162" s="26">
        <v>186</v>
      </c>
      <c r="H162" s="26">
        <v>0</v>
      </c>
      <c r="I162" s="26">
        <v>0</v>
      </c>
      <c r="J162" s="26">
        <v>0</v>
      </c>
      <c r="K162" s="26">
        <v>101</v>
      </c>
      <c r="L162" s="26">
        <v>43</v>
      </c>
      <c r="M162" s="26">
        <v>46</v>
      </c>
      <c r="N162" s="26">
        <v>5</v>
      </c>
    </row>
    <row r="163" spans="1:14">
      <c r="A163" s="25">
        <v>162</v>
      </c>
      <c r="B163" s="26" t="s">
        <v>408</v>
      </c>
      <c r="C163" s="26" t="s">
        <v>409</v>
      </c>
      <c r="D163" s="26" t="s">
        <v>428</v>
      </c>
      <c r="E163" s="27" t="s">
        <v>429</v>
      </c>
      <c r="F163" s="26">
        <v>0</v>
      </c>
      <c r="G163" s="26">
        <v>22</v>
      </c>
      <c r="H163" s="26">
        <v>0</v>
      </c>
      <c r="I163" s="26">
        <v>0</v>
      </c>
      <c r="J163" s="26">
        <v>0</v>
      </c>
      <c r="K163" s="26">
        <v>9</v>
      </c>
      <c r="L163" s="26">
        <v>11</v>
      </c>
      <c r="M163" s="26">
        <v>3</v>
      </c>
      <c r="N163" s="26">
        <v>1</v>
      </c>
    </row>
    <row r="164" spans="1:14">
      <c r="A164" s="25">
        <v>163</v>
      </c>
      <c r="B164" s="26" t="s">
        <v>430</v>
      </c>
      <c r="C164" s="26" t="s">
        <v>431</v>
      </c>
      <c r="D164" s="26" t="s">
        <v>432</v>
      </c>
      <c r="E164" s="27" t="s">
        <v>431</v>
      </c>
      <c r="F164" s="26">
        <v>0</v>
      </c>
      <c r="G164" s="26">
        <v>312</v>
      </c>
      <c r="H164" s="26">
        <v>0</v>
      </c>
      <c r="I164" s="26">
        <v>0</v>
      </c>
      <c r="J164" s="26">
        <v>0</v>
      </c>
      <c r="K164" s="26">
        <v>632</v>
      </c>
      <c r="L164" s="26">
        <v>66</v>
      </c>
      <c r="M164" s="26">
        <v>47</v>
      </c>
      <c r="N164" s="26">
        <v>212</v>
      </c>
    </row>
    <row r="165" spans="1:14">
      <c r="A165" s="25">
        <v>164</v>
      </c>
      <c r="B165" s="26" t="s">
        <v>433</v>
      </c>
      <c r="C165" s="26" t="s">
        <v>434</v>
      </c>
      <c r="D165" s="26" t="s">
        <v>435</v>
      </c>
      <c r="E165" s="27" t="s">
        <v>436</v>
      </c>
      <c r="F165" s="26">
        <v>0</v>
      </c>
      <c r="G165" s="26">
        <v>844</v>
      </c>
      <c r="H165" s="26">
        <v>0</v>
      </c>
      <c r="I165" s="26">
        <v>0</v>
      </c>
      <c r="J165" s="26">
        <v>0</v>
      </c>
      <c r="K165" s="26">
        <v>41</v>
      </c>
      <c r="L165" s="26">
        <v>302</v>
      </c>
      <c r="M165" s="26">
        <v>0</v>
      </c>
      <c r="N165" s="26">
        <v>17</v>
      </c>
    </row>
    <row r="166" spans="1:14">
      <c r="A166" s="25">
        <v>165</v>
      </c>
      <c r="B166" s="26" t="s">
        <v>433</v>
      </c>
      <c r="C166" s="26" t="s">
        <v>434</v>
      </c>
      <c r="D166" s="26" t="s">
        <v>437</v>
      </c>
      <c r="E166" s="27" t="s">
        <v>438</v>
      </c>
      <c r="F166" s="26">
        <v>0</v>
      </c>
      <c r="G166" s="26">
        <v>3466</v>
      </c>
      <c r="H166" s="26">
        <v>0</v>
      </c>
      <c r="I166" s="26">
        <v>0</v>
      </c>
      <c r="J166" s="26">
        <v>0</v>
      </c>
      <c r="K166" s="26">
        <v>45</v>
      </c>
      <c r="L166" s="26">
        <v>247</v>
      </c>
      <c r="M166" s="26">
        <v>0</v>
      </c>
      <c r="N166" s="26">
        <v>16</v>
      </c>
    </row>
    <row r="167" spans="1:14">
      <c r="A167" s="25">
        <v>166</v>
      </c>
      <c r="B167" s="26" t="s">
        <v>433</v>
      </c>
      <c r="C167" s="26" t="s">
        <v>434</v>
      </c>
      <c r="D167" s="26" t="s">
        <v>439</v>
      </c>
      <c r="E167" s="27" t="s">
        <v>440</v>
      </c>
      <c r="F167" s="26">
        <v>0</v>
      </c>
      <c r="G167" s="26">
        <v>1687</v>
      </c>
      <c r="H167" s="26">
        <v>0</v>
      </c>
      <c r="I167" s="26">
        <v>0</v>
      </c>
      <c r="J167" s="26">
        <v>0</v>
      </c>
      <c r="K167" s="26">
        <v>16</v>
      </c>
      <c r="L167" s="26">
        <v>181</v>
      </c>
      <c r="M167" s="26">
        <v>0</v>
      </c>
      <c r="N167" s="26">
        <v>9</v>
      </c>
    </row>
    <row r="168" spans="1:14">
      <c r="A168" s="25">
        <v>167</v>
      </c>
      <c r="B168" s="26" t="s">
        <v>433</v>
      </c>
      <c r="C168" s="26" t="s">
        <v>434</v>
      </c>
      <c r="D168" s="26" t="s">
        <v>441</v>
      </c>
      <c r="E168" s="27" t="s">
        <v>442</v>
      </c>
      <c r="F168" s="26">
        <v>0</v>
      </c>
      <c r="G168" s="26">
        <v>9583</v>
      </c>
      <c r="H168" s="26">
        <v>0</v>
      </c>
      <c r="I168" s="26">
        <v>0</v>
      </c>
      <c r="J168" s="26">
        <v>0</v>
      </c>
      <c r="K168" s="26">
        <v>79</v>
      </c>
      <c r="L168" s="26">
        <v>736</v>
      </c>
      <c r="M168" s="26">
        <v>0</v>
      </c>
      <c r="N168" s="26">
        <v>19</v>
      </c>
    </row>
    <row r="169" spans="1:14">
      <c r="A169" s="25">
        <v>168</v>
      </c>
      <c r="B169" s="26" t="s">
        <v>433</v>
      </c>
      <c r="C169" s="26" t="s">
        <v>434</v>
      </c>
      <c r="D169" s="26" t="s">
        <v>443</v>
      </c>
      <c r="E169" s="27" t="s">
        <v>444</v>
      </c>
      <c r="F169" s="26">
        <v>0</v>
      </c>
      <c r="G169" s="26">
        <v>2626</v>
      </c>
      <c r="H169" s="26">
        <v>0</v>
      </c>
      <c r="I169" s="26">
        <v>0</v>
      </c>
      <c r="J169" s="26">
        <v>0</v>
      </c>
      <c r="K169" s="26">
        <v>93</v>
      </c>
      <c r="L169" s="26">
        <v>379</v>
      </c>
      <c r="M169" s="26">
        <v>0</v>
      </c>
      <c r="N169" s="26">
        <v>38</v>
      </c>
    </row>
    <row r="170" spans="1:14">
      <c r="A170" s="25">
        <v>169</v>
      </c>
      <c r="B170" s="26" t="s">
        <v>433</v>
      </c>
      <c r="C170" s="26" t="s">
        <v>434</v>
      </c>
      <c r="D170" s="26" t="s">
        <v>445</v>
      </c>
      <c r="E170" s="27" t="s">
        <v>446</v>
      </c>
      <c r="F170" s="26">
        <v>0</v>
      </c>
      <c r="G170" s="26">
        <v>1789</v>
      </c>
      <c r="H170" s="26">
        <v>0</v>
      </c>
      <c r="I170" s="26">
        <v>0</v>
      </c>
      <c r="J170" s="26">
        <v>0</v>
      </c>
      <c r="K170" s="26">
        <v>3</v>
      </c>
      <c r="L170" s="26">
        <v>108</v>
      </c>
      <c r="M170" s="26">
        <v>0</v>
      </c>
      <c r="N170" s="26">
        <v>0</v>
      </c>
    </row>
    <row r="171" spans="1:14">
      <c r="A171" s="25">
        <v>170</v>
      </c>
      <c r="B171" s="26" t="s">
        <v>433</v>
      </c>
      <c r="C171" s="26" t="s">
        <v>434</v>
      </c>
      <c r="D171" s="26" t="s">
        <v>447</v>
      </c>
      <c r="E171" s="27" t="s">
        <v>448</v>
      </c>
      <c r="F171" s="26">
        <v>0</v>
      </c>
      <c r="G171" s="26">
        <v>2584</v>
      </c>
      <c r="H171" s="26">
        <v>0</v>
      </c>
      <c r="I171" s="26">
        <v>0</v>
      </c>
      <c r="J171" s="26">
        <v>0</v>
      </c>
      <c r="K171" s="26">
        <v>14</v>
      </c>
      <c r="L171" s="26">
        <v>170</v>
      </c>
      <c r="M171" s="26">
        <v>0</v>
      </c>
      <c r="N171" s="26">
        <v>4</v>
      </c>
    </row>
    <row r="172" spans="1:14">
      <c r="A172" s="25">
        <v>171</v>
      </c>
      <c r="B172" s="26" t="s">
        <v>433</v>
      </c>
      <c r="C172" s="26" t="s">
        <v>434</v>
      </c>
      <c r="D172" s="26" t="s">
        <v>449</v>
      </c>
      <c r="E172" s="27" t="s">
        <v>450</v>
      </c>
      <c r="F172" s="26">
        <v>0</v>
      </c>
      <c r="G172" s="26">
        <v>472</v>
      </c>
      <c r="H172" s="26">
        <v>0</v>
      </c>
      <c r="I172" s="26">
        <v>0</v>
      </c>
      <c r="J172" s="26">
        <v>0</v>
      </c>
      <c r="K172" s="26">
        <v>25</v>
      </c>
      <c r="L172" s="26">
        <v>117</v>
      </c>
      <c r="M172" s="26">
        <v>0</v>
      </c>
      <c r="N172" s="26">
        <v>7</v>
      </c>
    </row>
    <row r="173" spans="1:14">
      <c r="A173" s="25">
        <v>172</v>
      </c>
      <c r="B173" s="26" t="s">
        <v>433</v>
      </c>
      <c r="C173" s="26" t="s">
        <v>434</v>
      </c>
      <c r="D173" s="26" t="s">
        <v>451</v>
      </c>
      <c r="E173" s="27" t="s">
        <v>452</v>
      </c>
      <c r="F173" s="26">
        <v>0</v>
      </c>
      <c r="G173" s="26">
        <v>2258</v>
      </c>
      <c r="H173" s="26">
        <v>0</v>
      </c>
      <c r="I173" s="26">
        <v>0</v>
      </c>
      <c r="J173" s="26">
        <v>0</v>
      </c>
      <c r="K173" s="26">
        <v>5</v>
      </c>
      <c r="L173" s="26">
        <v>180</v>
      </c>
      <c r="M173" s="26">
        <v>0</v>
      </c>
      <c r="N173" s="26">
        <v>1</v>
      </c>
    </row>
    <row r="174" spans="1:14">
      <c r="A174" s="25">
        <v>173</v>
      </c>
      <c r="B174" s="26" t="s">
        <v>433</v>
      </c>
      <c r="C174" s="26" t="s">
        <v>434</v>
      </c>
      <c r="D174" s="26" t="s">
        <v>453</v>
      </c>
      <c r="E174" s="27" t="s">
        <v>454</v>
      </c>
      <c r="F174" s="26">
        <v>0</v>
      </c>
      <c r="G174" s="26">
        <v>5467</v>
      </c>
      <c r="H174" s="26">
        <v>0</v>
      </c>
      <c r="I174" s="26">
        <v>0</v>
      </c>
      <c r="J174" s="26">
        <v>0</v>
      </c>
      <c r="K174" s="26">
        <v>24</v>
      </c>
      <c r="L174" s="26">
        <v>268</v>
      </c>
      <c r="M174" s="26">
        <v>1</v>
      </c>
      <c r="N174" s="26">
        <v>7</v>
      </c>
    </row>
    <row r="175" spans="1:14">
      <c r="A175" s="25">
        <v>174</v>
      </c>
      <c r="B175" s="26" t="s">
        <v>433</v>
      </c>
      <c r="C175" s="26" t="s">
        <v>434</v>
      </c>
      <c r="D175" s="26" t="s">
        <v>455</v>
      </c>
      <c r="E175" s="27" t="s">
        <v>456</v>
      </c>
      <c r="F175" s="26">
        <v>0</v>
      </c>
      <c r="G175" s="26">
        <v>2119</v>
      </c>
      <c r="H175" s="26">
        <v>0</v>
      </c>
      <c r="I175" s="26">
        <v>0</v>
      </c>
      <c r="J175" s="26">
        <v>0</v>
      </c>
      <c r="K175" s="26">
        <v>15</v>
      </c>
      <c r="L175" s="26">
        <v>219</v>
      </c>
      <c r="M175" s="26">
        <v>0</v>
      </c>
      <c r="N175" s="26">
        <v>0</v>
      </c>
    </row>
    <row r="176" spans="1:14">
      <c r="A176" s="25">
        <v>175</v>
      </c>
      <c r="B176" s="26" t="s">
        <v>457</v>
      </c>
      <c r="C176" s="26" t="s">
        <v>458</v>
      </c>
      <c r="D176" s="26" t="s">
        <v>459</v>
      </c>
      <c r="E176" s="27" t="s">
        <v>458</v>
      </c>
      <c r="F176" s="26">
        <v>0</v>
      </c>
      <c r="G176" s="26">
        <v>57259</v>
      </c>
      <c r="H176" s="26">
        <v>0</v>
      </c>
      <c r="I176" s="26">
        <v>0</v>
      </c>
      <c r="J176" s="26">
        <v>0</v>
      </c>
      <c r="K176" s="26">
        <v>96246</v>
      </c>
      <c r="L176" s="26">
        <v>67856</v>
      </c>
      <c r="M176" s="26">
        <v>15255</v>
      </c>
      <c r="N176" s="26">
        <v>29191</v>
      </c>
    </row>
    <row r="177" spans="1:14">
      <c r="A177" s="25">
        <v>176</v>
      </c>
      <c r="B177" s="26" t="s">
        <v>460</v>
      </c>
      <c r="C177" s="26" t="s">
        <v>461</v>
      </c>
      <c r="D177" s="26" t="s">
        <v>462</v>
      </c>
      <c r="E177" s="27" t="s">
        <v>461</v>
      </c>
      <c r="F177" s="26">
        <v>0</v>
      </c>
      <c r="G177" s="26">
        <v>1827</v>
      </c>
      <c r="H177" s="26">
        <v>0</v>
      </c>
      <c r="I177" s="26">
        <v>0</v>
      </c>
      <c r="J177" s="26">
        <v>0</v>
      </c>
      <c r="K177" s="26">
        <v>6846</v>
      </c>
      <c r="L177" s="26">
        <v>2531</v>
      </c>
      <c r="M177" s="26">
        <v>330</v>
      </c>
      <c r="N177" s="26">
        <v>1853</v>
      </c>
    </row>
    <row r="178" spans="1:14">
      <c r="A178" s="25">
        <v>177</v>
      </c>
      <c r="B178" s="26" t="s">
        <v>463</v>
      </c>
      <c r="C178" s="26" t="s">
        <v>464</v>
      </c>
      <c r="D178" s="26" t="s">
        <v>465</v>
      </c>
      <c r="E178" s="27" t="s">
        <v>466</v>
      </c>
      <c r="F178" s="26">
        <v>0</v>
      </c>
      <c r="G178" s="26">
        <v>1</v>
      </c>
      <c r="H178" s="26">
        <v>0</v>
      </c>
      <c r="I178" s="26">
        <v>0</v>
      </c>
      <c r="J178" s="26">
        <v>1</v>
      </c>
      <c r="K178" s="26">
        <v>0</v>
      </c>
      <c r="L178" s="26">
        <v>805</v>
      </c>
      <c r="M178" s="26">
        <v>0</v>
      </c>
      <c r="N178" s="26">
        <v>0</v>
      </c>
    </row>
    <row r="179" spans="1:14">
      <c r="A179" s="25">
        <v>178</v>
      </c>
      <c r="B179" s="26" t="s">
        <v>463</v>
      </c>
      <c r="C179" s="26" t="s">
        <v>464</v>
      </c>
      <c r="D179" s="26" t="s">
        <v>467</v>
      </c>
      <c r="E179" s="27" t="s">
        <v>468</v>
      </c>
      <c r="F179" s="26">
        <v>0</v>
      </c>
      <c r="G179" s="26">
        <v>43</v>
      </c>
      <c r="H179" s="26">
        <v>0</v>
      </c>
      <c r="I179" s="26">
        <v>0</v>
      </c>
      <c r="J179" s="26">
        <v>43</v>
      </c>
      <c r="K179" s="26">
        <v>0</v>
      </c>
      <c r="L179" s="26">
        <v>287031</v>
      </c>
      <c r="M179" s="26">
        <v>0</v>
      </c>
      <c r="N179" s="26">
        <v>0</v>
      </c>
    </row>
    <row r="180" spans="1:14">
      <c r="A180" s="25">
        <v>179</v>
      </c>
      <c r="B180" s="26" t="s">
        <v>463</v>
      </c>
      <c r="C180" s="26" t="s">
        <v>464</v>
      </c>
      <c r="D180" s="26" t="s">
        <v>469</v>
      </c>
      <c r="E180" s="27" t="s">
        <v>470</v>
      </c>
      <c r="F180" s="26">
        <v>0</v>
      </c>
      <c r="G180" s="26">
        <v>7</v>
      </c>
      <c r="H180" s="26">
        <v>0</v>
      </c>
      <c r="I180" s="26">
        <v>0</v>
      </c>
      <c r="J180" s="26">
        <v>7</v>
      </c>
      <c r="K180" s="26">
        <v>0</v>
      </c>
      <c r="L180" s="26">
        <v>7252</v>
      </c>
      <c r="M180" s="26">
        <v>0</v>
      </c>
      <c r="N180" s="26">
        <v>0</v>
      </c>
    </row>
    <row r="181" spans="1:14">
      <c r="A181" s="25">
        <v>180</v>
      </c>
      <c r="B181" s="26" t="s">
        <v>463</v>
      </c>
      <c r="C181" s="26" t="s">
        <v>464</v>
      </c>
      <c r="D181" s="26" t="s">
        <v>471</v>
      </c>
      <c r="E181" s="27" t="s">
        <v>472</v>
      </c>
      <c r="F181" s="26">
        <v>0</v>
      </c>
      <c r="G181" s="26">
        <v>4</v>
      </c>
      <c r="H181" s="26">
        <v>0</v>
      </c>
      <c r="I181" s="26">
        <v>0</v>
      </c>
      <c r="J181" s="26">
        <v>4</v>
      </c>
      <c r="K181" s="26">
        <v>0</v>
      </c>
      <c r="L181" s="26">
        <v>118472</v>
      </c>
      <c r="M181" s="26">
        <v>0</v>
      </c>
      <c r="N181" s="26">
        <v>0</v>
      </c>
    </row>
    <row r="182" spans="1:14">
      <c r="A182" s="25">
        <v>181</v>
      </c>
      <c r="B182" s="26" t="s">
        <v>463</v>
      </c>
      <c r="C182" s="26" t="s">
        <v>464</v>
      </c>
      <c r="D182" s="26" t="s">
        <v>473</v>
      </c>
      <c r="E182" s="27" t="s">
        <v>474</v>
      </c>
      <c r="F182" s="26">
        <v>0</v>
      </c>
      <c r="G182" s="26">
        <v>34</v>
      </c>
      <c r="H182" s="26">
        <v>0</v>
      </c>
      <c r="I182" s="26">
        <v>0</v>
      </c>
      <c r="J182" s="26">
        <v>34</v>
      </c>
      <c r="K182" s="26">
        <v>0</v>
      </c>
      <c r="L182" s="26">
        <v>7079</v>
      </c>
      <c r="M182" s="26">
        <v>0</v>
      </c>
      <c r="N182" s="26">
        <v>0</v>
      </c>
    </row>
    <row r="183" spans="1:14">
      <c r="A183" s="25">
        <v>182</v>
      </c>
      <c r="B183" s="26" t="s">
        <v>463</v>
      </c>
      <c r="C183" s="26" t="s">
        <v>464</v>
      </c>
      <c r="D183" s="26" t="s">
        <v>475</v>
      </c>
      <c r="E183" s="27" t="s">
        <v>476</v>
      </c>
      <c r="F183" s="26">
        <v>0</v>
      </c>
      <c r="G183" s="26">
        <v>2</v>
      </c>
      <c r="H183" s="26">
        <v>0</v>
      </c>
      <c r="I183" s="26">
        <v>0</v>
      </c>
      <c r="J183" s="26">
        <v>2</v>
      </c>
      <c r="K183" s="26">
        <v>0</v>
      </c>
      <c r="L183" s="26">
        <v>82067</v>
      </c>
      <c r="M183" s="26">
        <v>0</v>
      </c>
      <c r="N183" s="26">
        <v>0</v>
      </c>
    </row>
    <row r="184" spans="1:14">
      <c r="A184" s="25">
        <v>183</v>
      </c>
      <c r="B184" s="26" t="s">
        <v>463</v>
      </c>
      <c r="C184" s="26" t="s">
        <v>464</v>
      </c>
      <c r="D184" s="26" t="s">
        <v>477</v>
      </c>
      <c r="E184" s="27" t="s">
        <v>478</v>
      </c>
      <c r="F184" s="26">
        <v>0</v>
      </c>
      <c r="G184" s="26">
        <v>2</v>
      </c>
      <c r="H184" s="26">
        <v>0</v>
      </c>
      <c r="I184" s="26">
        <v>0</v>
      </c>
      <c r="J184" s="26">
        <v>2</v>
      </c>
      <c r="K184" s="26">
        <v>0</v>
      </c>
      <c r="L184" s="26">
        <v>275701</v>
      </c>
      <c r="M184" s="26">
        <v>0</v>
      </c>
      <c r="N184" s="26">
        <v>0</v>
      </c>
    </row>
    <row r="185" spans="1:14">
      <c r="A185" s="25">
        <v>184</v>
      </c>
      <c r="B185" s="26" t="s">
        <v>479</v>
      </c>
      <c r="C185" s="26" t="s">
        <v>480</v>
      </c>
      <c r="D185" s="26" t="s">
        <v>481</v>
      </c>
      <c r="E185" s="27" t="s">
        <v>482</v>
      </c>
      <c r="F185" s="26">
        <v>0</v>
      </c>
      <c r="G185" s="26">
        <v>983</v>
      </c>
      <c r="H185" s="26">
        <v>0</v>
      </c>
      <c r="I185" s="26">
        <v>0</v>
      </c>
      <c r="J185" s="26">
        <v>0</v>
      </c>
      <c r="K185" s="26">
        <v>449</v>
      </c>
      <c r="L185" s="26">
        <v>259</v>
      </c>
      <c r="M185" s="26">
        <v>93</v>
      </c>
      <c r="N185" s="26">
        <v>79</v>
      </c>
    </row>
    <row r="186" spans="1:14">
      <c r="A186" s="25">
        <v>185</v>
      </c>
      <c r="B186" s="26" t="s">
        <v>479</v>
      </c>
      <c r="C186" s="26" t="s">
        <v>480</v>
      </c>
      <c r="D186" s="26" t="s">
        <v>483</v>
      </c>
      <c r="E186" s="27" t="s">
        <v>484</v>
      </c>
      <c r="F186" s="26">
        <v>0</v>
      </c>
      <c r="G186" s="26">
        <v>191</v>
      </c>
      <c r="H186" s="26">
        <v>0</v>
      </c>
      <c r="I186" s="26">
        <v>0</v>
      </c>
      <c r="J186" s="26">
        <v>0</v>
      </c>
      <c r="K186" s="26">
        <v>2</v>
      </c>
      <c r="L186" s="26">
        <v>24</v>
      </c>
      <c r="M186" s="26">
        <v>0</v>
      </c>
      <c r="N186" s="26">
        <v>0</v>
      </c>
    </row>
    <row r="187" spans="1:14">
      <c r="A187" s="25">
        <v>186</v>
      </c>
      <c r="B187" s="26" t="s">
        <v>479</v>
      </c>
      <c r="C187" s="26" t="s">
        <v>480</v>
      </c>
      <c r="D187" s="26" t="s">
        <v>485</v>
      </c>
      <c r="E187" s="27" t="s">
        <v>486</v>
      </c>
      <c r="F187" s="26">
        <v>0</v>
      </c>
      <c r="G187" s="26">
        <v>3847</v>
      </c>
      <c r="H187" s="26">
        <v>0</v>
      </c>
      <c r="I187" s="26">
        <v>0</v>
      </c>
      <c r="J187" s="26">
        <v>0</v>
      </c>
      <c r="K187" s="26">
        <v>14</v>
      </c>
      <c r="L187" s="26">
        <v>209</v>
      </c>
      <c r="M187" s="26">
        <v>0</v>
      </c>
      <c r="N187" s="26">
        <v>0</v>
      </c>
    </row>
    <row r="188" spans="1:14">
      <c r="A188" s="25">
        <v>187</v>
      </c>
      <c r="B188" s="26" t="s">
        <v>479</v>
      </c>
      <c r="C188" s="26" t="s">
        <v>480</v>
      </c>
      <c r="D188" s="26" t="s">
        <v>487</v>
      </c>
      <c r="E188" s="27" t="s">
        <v>488</v>
      </c>
      <c r="F188" s="26">
        <v>0</v>
      </c>
      <c r="G188" s="26">
        <v>1203</v>
      </c>
      <c r="H188" s="26">
        <v>0</v>
      </c>
      <c r="I188" s="26">
        <v>0</v>
      </c>
      <c r="J188" s="26">
        <v>0</v>
      </c>
      <c r="K188" s="26">
        <v>3</v>
      </c>
      <c r="L188" s="26">
        <v>70</v>
      </c>
      <c r="M188" s="26">
        <v>0</v>
      </c>
      <c r="N188" s="26">
        <v>0</v>
      </c>
    </row>
    <row r="189" spans="1:14">
      <c r="A189" s="25">
        <v>188</v>
      </c>
      <c r="B189" s="26" t="s">
        <v>479</v>
      </c>
      <c r="C189" s="26" t="s">
        <v>480</v>
      </c>
      <c r="D189" s="26" t="s">
        <v>489</v>
      </c>
      <c r="E189" s="27" t="s">
        <v>490</v>
      </c>
      <c r="F189" s="26">
        <v>0</v>
      </c>
      <c r="G189" s="26">
        <v>537</v>
      </c>
      <c r="H189" s="26">
        <v>0</v>
      </c>
      <c r="I189" s="26">
        <v>0</v>
      </c>
      <c r="J189" s="26">
        <v>0</v>
      </c>
      <c r="K189" s="26">
        <v>0</v>
      </c>
      <c r="L189" s="26">
        <v>7</v>
      </c>
      <c r="M189" s="26">
        <v>0</v>
      </c>
      <c r="N189" s="26">
        <v>0</v>
      </c>
    </row>
    <row r="190" spans="1:14">
      <c r="A190" s="25">
        <v>189</v>
      </c>
      <c r="B190" s="26" t="s">
        <v>479</v>
      </c>
      <c r="C190" s="26" t="s">
        <v>480</v>
      </c>
      <c r="D190" s="26" t="s">
        <v>491</v>
      </c>
      <c r="E190" s="27" t="s">
        <v>492</v>
      </c>
      <c r="F190" s="26">
        <v>0</v>
      </c>
      <c r="G190" s="26">
        <v>736</v>
      </c>
      <c r="H190" s="26">
        <v>0</v>
      </c>
      <c r="I190" s="26">
        <v>0</v>
      </c>
      <c r="J190" s="26">
        <v>0</v>
      </c>
      <c r="K190" s="26">
        <v>0</v>
      </c>
      <c r="L190" s="26">
        <v>27</v>
      </c>
      <c r="M190" s="26">
        <v>0</v>
      </c>
      <c r="N190" s="26">
        <v>0</v>
      </c>
    </row>
    <row r="191" spans="1:14">
      <c r="A191" s="25">
        <v>190</v>
      </c>
      <c r="B191" s="26" t="s">
        <v>479</v>
      </c>
      <c r="C191" s="26" t="s">
        <v>480</v>
      </c>
      <c r="D191" s="26" t="s">
        <v>493</v>
      </c>
      <c r="E191" s="27" t="s">
        <v>494</v>
      </c>
      <c r="F191" s="26">
        <v>0</v>
      </c>
      <c r="G191" s="26">
        <v>6992</v>
      </c>
      <c r="H191" s="26">
        <v>0</v>
      </c>
      <c r="I191" s="26">
        <v>0</v>
      </c>
      <c r="J191" s="26">
        <v>0</v>
      </c>
      <c r="K191" s="26">
        <v>41</v>
      </c>
      <c r="L191" s="26">
        <v>224</v>
      </c>
      <c r="M191" s="26">
        <v>0</v>
      </c>
      <c r="N191" s="26">
        <v>0</v>
      </c>
    </row>
    <row r="192" spans="1:14">
      <c r="A192" s="25">
        <v>191</v>
      </c>
      <c r="B192" s="26" t="s">
        <v>479</v>
      </c>
      <c r="C192" s="26" t="s">
        <v>480</v>
      </c>
      <c r="D192" s="26" t="s">
        <v>495</v>
      </c>
      <c r="E192" s="27" t="s">
        <v>496</v>
      </c>
      <c r="F192" s="26">
        <v>0</v>
      </c>
      <c r="G192" s="26">
        <v>521</v>
      </c>
      <c r="H192" s="26">
        <v>0</v>
      </c>
      <c r="I192" s="26">
        <v>0</v>
      </c>
      <c r="J192" s="26">
        <v>0</v>
      </c>
      <c r="K192" s="26">
        <v>163</v>
      </c>
      <c r="L192" s="26">
        <v>150</v>
      </c>
      <c r="M192" s="26">
        <v>14</v>
      </c>
      <c r="N192" s="26">
        <v>41</v>
      </c>
    </row>
    <row r="193" spans="1:14">
      <c r="A193" s="25">
        <v>192</v>
      </c>
      <c r="B193" s="26" t="s">
        <v>479</v>
      </c>
      <c r="C193" s="26" t="s">
        <v>480</v>
      </c>
      <c r="D193" s="26" t="s">
        <v>497</v>
      </c>
      <c r="E193" s="27" t="s">
        <v>498</v>
      </c>
      <c r="F193" s="26">
        <v>0</v>
      </c>
      <c r="G193" s="26">
        <v>3469</v>
      </c>
      <c r="H193" s="26">
        <v>0</v>
      </c>
      <c r="I193" s="26">
        <v>0</v>
      </c>
      <c r="J193" s="26">
        <v>0</v>
      </c>
      <c r="K193" s="26">
        <v>466</v>
      </c>
      <c r="L193" s="26">
        <v>492</v>
      </c>
      <c r="M193" s="26">
        <v>66</v>
      </c>
      <c r="N193" s="26">
        <v>136</v>
      </c>
    </row>
    <row r="194" spans="1:14">
      <c r="A194" s="25">
        <v>193</v>
      </c>
      <c r="B194" s="26" t="s">
        <v>479</v>
      </c>
      <c r="C194" s="26" t="s">
        <v>480</v>
      </c>
      <c r="D194" s="26" t="s">
        <v>499</v>
      </c>
      <c r="E194" s="27" t="s">
        <v>500</v>
      </c>
      <c r="F194" s="26">
        <v>0</v>
      </c>
      <c r="G194" s="26">
        <v>726</v>
      </c>
      <c r="H194" s="26">
        <v>0</v>
      </c>
      <c r="I194" s="26">
        <v>0</v>
      </c>
      <c r="J194" s="26">
        <v>0</v>
      </c>
      <c r="K194" s="26">
        <v>109</v>
      </c>
      <c r="L194" s="26">
        <v>197</v>
      </c>
      <c r="M194" s="26">
        <v>18</v>
      </c>
      <c r="N194" s="26">
        <v>40</v>
      </c>
    </row>
    <row r="195" spans="1:14">
      <c r="A195" s="25">
        <v>194</v>
      </c>
      <c r="B195" s="26" t="s">
        <v>479</v>
      </c>
      <c r="C195" s="26" t="s">
        <v>480</v>
      </c>
      <c r="D195" s="26" t="s">
        <v>501</v>
      </c>
      <c r="E195" s="27" t="s">
        <v>502</v>
      </c>
      <c r="F195" s="26">
        <v>0</v>
      </c>
      <c r="G195" s="26">
        <v>817</v>
      </c>
      <c r="H195" s="26">
        <v>0</v>
      </c>
      <c r="I195" s="26">
        <v>0</v>
      </c>
      <c r="J195" s="26">
        <v>0</v>
      </c>
      <c r="K195" s="26">
        <v>7</v>
      </c>
      <c r="L195" s="26">
        <v>39</v>
      </c>
      <c r="M195" s="26">
        <v>0</v>
      </c>
      <c r="N195" s="26">
        <v>1</v>
      </c>
    </row>
    <row r="196" spans="1:14">
      <c r="A196" s="25">
        <v>195</v>
      </c>
      <c r="B196" s="26" t="s">
        <v>503</v>
      </c>
      <c r="C196" s="26" t="s">
        <v>504</v>
      </c>
      <c r="D196" s="26" t="s">
        <v>505</v>
      </c>
      <c r="E196" s="27" t="s">
        <v>506</v>
      </c>
      <c r="F196" s="26">
        <v>0</v>
      </c>
      <c r="G196" s="26">
        <v>2</v>
      </c>
      <c r="H196" s="26">
        <v>0</v>
      </c>
      <c r="I196" s="26">
        <v>0</v>
      </c>
      <c r="J196" s="26">
        <v>0</v>
      </c>
      <c r="K196" s="26">
        <v>0</v>
      </c>
      <c r="L196" s="26">
        <v>7</v>
      </c>
      <c r="M196" s="26">
        <v>0</v>
      </c>
      <c r="N196" s="26">
        <v>0</v>
      </c>
    </row>
    <row r="197" spans="1:14">
      <c r="A197" s="25">
        <v>196</v>
      </c>
      <c r="B197" s="26" t="s">
        <v>507</v>
      </c>
      <c r="C197" s="26" t="s">
        <v>508</v>
      </c>
      <c r="D197" s="26" t="s">
        <v>509</v>
      </c>
      <c r="E197" s="27" t="s">
        <v>510</v>
      </c>
      <c r="F197" s="26">
        <v>0</v>
      </c>
      <c r="G197" s="26">
        <v>105</v>
      </c>
      <c r="H197" s="26">
        <v>0</v>
      </c>
      <c r="I197" s="26">
        <v>0</v>
      </c>
      <c r="J197" s="26">
        <v>0</v>
      </c>
      <c r="K197" s="26">
        <v>500</v>
      </c>
      <c r="L197" s="26">
        <v>588</v>
      </c>
      <c r="M197" s="26">
        <v>123</v>
      </c>
      <c r="N197" s="26">
        <v>126</v>
      </c>
    </row>
    <row r="198" spans="1:14">
      <c r="A198" s="25">
        <v>197</v>
      </c>
      <c r="B198" s="26" t="s">
        <v>511</v>
      </c>
      <c r="C198" s="26" t="s">
        <v>512</v>
      </c>
      <c r="D198" s="26" t="s">
        <v>513</v>
      </c>
      <c r="E198" s="27" t="s">
        <v>514</v>
      </c>
      <c r="F198" s="26">
        <v>0</v>
      </c>
      <c r="G198" s="26">
        <v>60</v>
      </c>
      <c r="H198" s="26">
        <v>0</v>
      </c>
      <c r="I198" s="26">
        <v>0</v>
      </c>
      <c r="J198" s="26">
        <v>0</v>
      </c>
      <c r="K198" s="26">
        <v>25</v>
      </c>
      <c r="L198" s="26">
        <v>123</v>
      </c>
      <c r="M198" s="26">
        <v>4</v>
      </c>
      <c r="N198" s="26">
        <v>5</v>
      </c>
    </row>
    <row r="199" spans="1:14">
      <c r="A199" s="25">
        <v>198</v>
      </c>
      <c r="B199" s="26" t="s">
        <v>511</v>
      </c>
      <c r="C199" s="26" t="s">
        <v>512</v>
      </c>
      <c r="D199" s="26" t="s">
        <v>515</v>
      </c>
      <c r="E199" s="27" t="s">
        <v>516</v>
      </c>
      <c r="F199" s="26">
        <v>0</v>
      </c>
      <c r="G199" s="26">
        <v>170</v>
      </c>
      <c r="H199" s="26">
        <v>0</v>
      </c>
      <c r="I199" s="26">
        <v>0</v>
      </c>
      <c r="J199" s="26">
        <v>0</v>
      </c>
      <c r="K199" s="26">
        <v>201</v>
      </c>
      <c r="L199" s="26">
        <v>317</v>
      </c>
      <c r="M199" s="26">
        <v>5</v>
      </c>
      <c r="N199" s="26">
        <v>94</v>
      </c>
    </row>
    <row r="200" spans="1:14">
      <c r="A200" s="25">
        <v>199</v>
      </c>
      <c r="B200" s="26" t="s">
        <v>511</v>
      </c>
      <c r="C200" s="26" t="s">
        <v>512</v>
      </c>
      <c r="D200" s="26" t="s">
        <v>517</v>
      </c>
      <c r="E200" s="27" t="s">
        <v>518</v>
      </c>
      <c r="F200" s="26">
        <v>0</v>
      </c>
      <c r="G200" s="26">
        <v>72</v>
      </c>
      <c r="H200" s="26">
        <v>0</v>
      </c>
      <c r="I200" s="26">
        <v>0</v>
      </c>
      <c r="J200" s="26">
        <v>0</v>
      </c>
      <c r="K200" s="26">
        <v>49</v>
      </c>
      <c r="L200" s="26">
        <v>114</v>
      </c>
      <c r="M200" s="26">
        <v>4</v>
      </c>
      <c r="N200" s="26">
        <v>17</v>
      </c>
    </row>
    <row r="201" spans="1:14">
      <c r="A201" s="25">
        <v>200</v>
      </c>
      <c r="B201" s="26" t="s">
        <v>511</v>
      </c>
      <c r="C201" s="26" t="s">
        <v>512</v>
      </c>
      <c r="D201" s="26" t="s">
        <v>519</v>
      </c>
      <c r="E201" s="27" t="s">
        <v>520</v>
      </c>
      <c r="F201" s="26">
        <v>0</v>
      </c>
      <c r="G201" s="26">
        <v>85</v>
      </c>
      <c r="H201" s="26">
        <v>0</v>
      </c>
      <c r="I201" s="26">
        <v>0</v>
      </c>
      <c r="J201" s="26">
        <v>0</v>
      </c>
      <c r="K201" s="26">
        <v>106</v>
      </c>
      <c r="L201" s="26">
        <v>172</v>
      </c>
      <c r="M201" s="26">
        <v>3</v>
      </c>
      <c r="N201" s="26">
        <v>39</v>
      </c>
    </row>
    <row r="202" spans="1:14">
      <c r="A202" s="25">
        <v>201</v>
      </c>
      <c r="B202" s="26" t="s">
        <v>511</v>
      </c>
      <c r="C202" s="26" t="s">
        <v>512</v>
      </c>
      <c r="D202" s="26" t="s">
        <v>521</v>
      </c>
      <c r="E202" s="27" t="s">
        <v>522</v>
      </c>
      <c r="F202" s="26">
        <v>0</v>
      </c>
      <c r="G202" s="26">
        <v>170</v>
      </c>
      <c r="H202" s="26">
        <v>0</v>
      </c>
      <c r="I202" s="26">
        <v>0</v>
      </c>
      <c r="J202" s="26">
        <v>0</v>
      </c>
      <c r="K202" s="26">
        <v>101</v>
      </c>
      <c r="L202" s="26">
        <v>194</v>
      </c>
      <c r="M202" s="26">
        <v>3</v>
      </c>
      <c r="N202" s="26">
        <v>41</v>
      </c>
    </row>
    <row r="203" spans="1:14">
      <c r="A203" s="25">
        <v>202</v>
      </c>
      <c r="B203" s="26" t="s">
        <v>511</v>
      </c>
      <c r="C203" s="26" t="s">
        <v>512</v>
      </c>
      <c r="D203" s="26" t="s">
        <v>523</v>
      </c>
      <c r="E203" s="27" t="s">
        <v>524</v>
      </c>
      <c r="F203" s="26">
        <v>0</v>
      </c>
      <c r="G203" s="26">
        <v>45</v>
      </c>
      <c r="H203" s="26">
        <v>0</v>
      </c>
      <c r="I203" s="26">
        <v>0</v>
      </c>
      <c r="J203" s="26">
        <v>0</v>
      </c>
      <c r="K203" s="26">
        <v>43</v>
      </c>
      <c r="L203" s="26">
        <v>171</v>
      </c>
      <c r="M203" s="26">
        <v>5</v>
      </c>
      <c r="N203" s="26">
        <v>15</v>
      </c>
    </row>
    <row r="204" spans="1:14">
      <c r="A204" s="25">
        <v>203</v>
      </c>
      <c r="B204" s="26" t="s">
        <v>511</v>
      </c>
      <c r="C204" s="26" t="s">
        <v>512</v>
      </c>
      <c r="D204" s="26" t="s">
        <v>525</v>
      </c>
      <c r="E204" s="27" t="s">
        <v>526</v>
      </c>
      <c r="F204" s="26">
        <v>0</v>
      </c>
      <c r="G204" s="26">
        <v>31</v>
      </c>
      <c r="H204" s="26">
        <v>0</v>
      </c>
      <c r="I204" s="26">
        <v>0</v>
      </c>
      <c r="J204" s="26">
        <v>0</v>
      </c>
      <c r="K204" s="26">
        <v>42</v>
      </c>
      <c r="L204" s="26">
        <v>75</v>
      </c>
      <c r="M204" s="26">
        <v>2</v>
      </c>
      <c r="N204" s="26">
        <v>20</v>
      </c>
    </row>
    <row r="205" spans="1:14">
      <c r="A205" s="25">
        <v>204</v>
      </c>
      <c r="B205" s="26" t="s">
        <v>511</v>
      </c>
      <c r="C205" s="26" t="s">
        <v>512</v>
      </c>
      <c r="D205" s="26" t="s">
        <v>527</v>
      </c>
      <c r="E205" s="27" t="s">
        <v>528</v>
      </c>
      <c r="F205" s="26">
        <v>0</v>
      </c>
      <c r="G205" s="26">
        <v>32</v>
      </c>
      <c r="H205" s="26">
        <v>0</v>
      </c>
      <c r="I205" s="26">
        <v>0</v>
      </c>
      <c r="J205" s="26">
        <v>0</v>
      </c>
      <c r="K205" s="26">
        <v>24</v>
      </c>
      <c r="L205" s="26">
        <v>119</v>
      </c>
      <c r="M205" s="26">
        <v>3</v>
      </c>
      <c r="N205" s="26">
        <v>12</v>
      </c>
    </row>
    <row r="206" spans="1:14">
      <c r="A206" s="25">
        <v>205</v>
      </c>
      <c r="B206" s="26" t="s">
        <v>511</v>
      </c>
      <c r="C206" s="26" t="s">
        <v>512</v>
      </c>
      <c r="D206" s="26" t="s">
        <v>529</v>
      </c>
      <c r="E206" s="27" t="s">
        <v>530</v>
      </c>
      <c r="F206" s="26">
        <v>0</v>
      </c>
      <c r="G206" s="26">
        <v>11</v>
      </c>
      <c r="H206" s="26">
        <v>0</v>
      </c>
      <c r="I206" s="26">
        <v>0</v>
      </c>
      <c r="J206" s="26">
        <v>0</v>
      </c>
      <c r="K206" s="26">
        <v>207</v>
      </c>
      <c r="L206" s="26">
        <v>13</v>
      </c>
      <c r="M206" s="26">
        <v>8</v>
      </c>
      <c r="N206" s="26">
        <v>72</v>
      </c>
    </row>
    <row r="207" spans="1:14">
      <c r="A207" s="25">
        <v>206</v>
      </c>
      <c r="B207" s="26" t="s">
        <v>511</v>
      </c>
      <c r="C207" s="26" t="s">
        <v>512</v>
      </c>
      <c r="D207" s="26" t="s">
        <v>531</v>
      </c>
      <c r="E207" s="27" t="s">
        <v>532</v>
      </c>
      <c r="F207" s="26">
        <v>0</v>
      </c>
      <c r="G207" s="26">
        <v>81</v>
      </c>
      <c r="H207" s="26">
        <v>0</v>
      </c>
      <c r="I207" s="26">
        <v>0</v>
      </c>
      <c r="J207" s="26">
        <v>0</v>
      </c>
      <c r="K207" s="26">
        <v>47</v>
      </c>
      <c r="L207" s="26">
        <v>201</v>
      </c>
      <c r="M207" s="26">
        <v>7</v>
      </c>
      <c r="N207" s="26">
        <v>17</v>
      </c>
    </row>
    <row r="208" spans="1:14">
      <c r="A208" s="25">
        <v>207</v>
      </c>
      <c r="B208" s="26" t="s">
        <v>511</v>
      </c>
      <c r="C208" s="26" t="s">
        <v>512</v>
      </c>
      <c r="D208" s="26" t="s">
        <v>533</v>
      </c>
      <c r="E208" s="27" t="s">
        <v>534</v>
      </c>
      <c r="F208" s="26">
        <v>0</v>
      </c>
      <c r="G208" s="26">
        <v>184</v>
      </c>
      <c r="H208" s="26">
        <v>0</v>
      </c>
      <c r="I208" s="26">
        <v>0</v>
      </c>
      <c r="J208" s="26">
        <v>0</v>
      </c>
      <c r="K208" s="26">
        <v>33</v>
      </c>
      <c r="L208" s="26">
        <v>242</v>
      </c>
      <c r="M208" s="26">
        <v>10</v>
      </c>
      <c r="N208" s="26">
        <v>10</v>
      </c>
    </row>
    <row r="209" spans="1:14">
      <c r="A209" s="25">
        <v>208</v>
      </c>
      <c r="B209" s="26" t="s">
        <v>511</v>
      </c>
      <c r="C209" s="26" t="s">
        <v>512</v>
      </c>
      <c r="D209" s="26" t="s">
        <v>535</v>
      </c>
      <c r="E209" s="27" t="s">
        <v>536</v>
      </c>
      <c r="F209" s="26">
        <v>0</v>
      </c>
      <c r="G209" s="26">
        <v>44</v>
      </c>
      <c r="H209" s="26">
        <v>0</v>
      </c>
      <c r="I209" s="26">
        <v>0</v>
      </c>
      <c r="J209" s="26">
        <v>0</v>
      </c>
      <c r="K209" s="26">
        <v>382</v>
      </c>
      <c r="L209" s="26">
        <v>67</v>
      </c>
      <c r="M209" s="26">
        <v>10</v>
      </c>
      <c r="N209" s="26">
        <v>96</v>
      </c>
    </row>
    <row r="210" spans="1:14">
      <c r="A210" s="25">
        <v>209</v>
      </c>
      <c r="B210" s="26" t="s">
        <v>511</v>
      </c>
      <c r="C210" s="26" t="s">
        <v>512</v>
      </c>
      <c r="D210" s="26" t="s">
        <v>537</v>
      </c>
      <c r="E210" s="27" t="s">
        <v>538</v>
      </c>
      <c r="F210" s="26">
        <v>0</v>
      </c>
      <c r="G210" s="26">
        <v>14</v>
      </c>
      <c r="H210" s="26">
        <v>0</v>
      </c>
      <c r="I210" s="26">
        <v>0</v>
      </c>
      <c r="J210" s="26">
        <v>0</v>
      </c>
      <c r="K210" s="26">
        <v>8</v>
      </c>
      <c r="L210" s="26">
        <v>16</v>
      </c>
      <c r="M210" s="26">
        <v>1</v>
      </c>
      <c r="N210" s="26">
        <v>2</v>
      </c>
    </row>
    <row r="211" spans="1:14">
      <c r="A211" s="25">
        <v>210</v>
      </c>
      <c r="B211" s="26" t="s">
        <v>511</v>
      </c>
      <c r="C211" s="26" t="s">
        <v>512</v>
      </c>
      <c r="D211" s="26" t="s">
        <v>539</v>
      </c>
      <c r="E211" s="27" t="s">
        <v>540</v>
      </c>
      <c r="F211" s="26">
        <v>0</v>
      </c>
      <c r="G211" s="26">
        <v>8</v>
      </c>
      <c r="H211" s="26">
        <v>0</v>
      </c>
      <c r="I211" s="26">
        <v>0</v>
      </c>
      <c r="J211" s="26">
        <v>0</v>
      </c>
      <c r="K211" s="26">
        <v>17</v>
      </c>
      <c r="L211" s="26">
        <v>27</v>
      </c>
      <c r="M211" s="26">
        <v>0</v>
      </c>
      <c r="N211" s="26">
        <v>8</v>
      </c>
    </row>
    <row r="212" spans="1:14">
      <c r="A212" s="25">
        <v>211</v>
      </c>
      <c r="B212" s="26" t="s">
        <v>511</v>
      </c>
      <c r="C212" s="26" t="s">
        <v>512</v>
      </c>
      <c r="D212" s="26" t="s">
        <v>541</v>
      </c>
      <c r="E212" s="27" t="s">
        <v>542</v>
      </c>
      <c r="F212" s="26">
        <v>0</v>
      </c>
      <c r="G212" s="26">
        <v>14</v>
      </c>
      <c r="H212" s="26">
        <v>0</v>
      </c>
      <c r="I212" s="26">
        <v>0</v>
      </c>
      <c r="J212" s="26">
        <v>0</v>
      </c>
      <c r="K212" s="26">
        <v>27</v>
      </c>
      <c r="L212" s="26">
        <v>42</v>
      </c>
      <c r="M212" s="26">
        <v>1</v>
      </c>
      <c r="N212" s="26">
        <v>10</v>
      </c>
    </row>
    <row r="213" spans="1:14">
      <c r="A213" s="25">
        <v>212</v>
      </c>
      <c r="B213" s="26" t="s">
        <v>543</v>
      </c>
      <c r="C213" s="26" t="s">
        <v>544</v>
      </c>
      <c r="D213" s="26" t="s">
        <v>545</v>
      </c>
      <c r="E213" s="27" t="s">
        <v>546</v>
      </c>
      <c r="F213" s="26">
        <v>0</v>
      </c>
      <c r="G213" s="26">
        <v>1248</v>
      </c>
      <c r="H213" s="26">
        <v>0</v>
      </c>
      <c r="I213" s="26">
        <v>0</v>
      </c>
      <c r="J213" s="26">
        <v>0</v>
      </c>
      <c r="K213" s="26">
        <v>2650</v>
      </c>
      <c r="L213" s="26">
        <v>5510</v>
      </c>
      <c r="M213" s="26">
        <v>387</v>
      </c>
      <c r="N213" s="26">
        <v>739</v>
      </c>
    </row>
    <row r="214" spans="1:14">
      <c r="A214" s="25">
        <v>213</v>
      </c>
      <c r="B214" s="26" t="s">
        <v>547</v>
      </c>
      <c r="C214" s="26" t="s">
        <v>548</v>
      </c>
      <c r="D214" s="26" t="s">
        <v>549</v>
      </c>
      <c r="E214" s="27" t="s">
        <v>550</v>
      </c>
      <c r="F214" s="26">
        <v>0</v>
      </c>
      <c r="G214" s="26">
        <v>68</v>
      </c>
      <c r="H214" s="26">
        <v>0</v>
      </c>
      <c r="I214" s="26">
        <v>0</v>
      </c>
      <c r="J214" s="26">
        <v>0</v>
      </c>
      <c r="K214" s="26">
        <v>77</v>
      </c>
      <c r="L214" s="26">
        <v>46</v>
      </c>
      <c r="M214" s="26">
        <v>26</v>
      </c>
      <c r="N214" s="26">
        <v>14</v>
      </c>
    </row>
    <row r="215" spans="1:14">
      <c r="A215" s="25">
        <v>214</v>
      </c>
      <c r="B215" s="26" t="s">
        <v>551</v>
      </c>
      <c r="C215" s="26" t="s">
        <v>552</v>
      </c>
      <c r="D215" s="26" t="s">
        <v>553</v>
      </c>
      <c r="E215" s="27" t="s">
        <v>554</v>
      </c>
      <c r="F215" s="26">
        <v>0</v>
      </c>
      <c r="G215" s="26">
        <v>9418</v>
      </c>
      <c r="H215" s="26">
        <v>0</v>
      </c>
      <c r="I215" s="26">
        <v>0</v>
      </c>
      <c r="J215" s="26">
        <v>0</v>
      </c>
      <c r="K215" s="26">
        <v>17</v>
      </c>
      <c r="L215" s="26">
        <v>110</v>
      </c>
      <c r="M215" s="26">
        <v>0</v>
      </c>
      <c r="N215" s="26">
        <v>1</v>
      </c>
    </row>
    <row r="216" spans="1:14">
      <c r="A216" s="25">
        <v>215</v>
      </c>
      <c r="B216" s="26" t="s">
        <v>555</v>
      </c>
      <c r="C216" s="26" t="s">
        <v>556</v>
      </c>
      <c r="D216" s="26" t="s">
        <v>557</v>
      </c>
      <c r="E216" s="27" t="s">
        <v>558</v>
      </c>
      <c r="F216" s="26">
        <v>0</v>
      </c>
      <c r="G216" s="26">
        <v>177</v>
      </c>
      <c r="H216" s="26">
        <v>0</v>
      </c>
      <c r="I216" s="26">
        <v>0</v>
      </c>
      <c r="J216" s="26">
        <v>0</v>
      </c>
      <c r="K216" s="26">
        <v>101</v>
      </c>
      <c r="L216" s="26">
        <v>233</v>
      </c>
      <c r="M216" s="26">
        <v>6</v>
      </c>
      <c r="N216" s="26">
        <v>33</v>
      </c>
    </row>
    <row r="217" spans="1:14">
      <c r="A217" s="25">
        <v>216</v>
      </c>
      <c r="B217" s="26" t="s">
        <v>559</v>
      </c>
      <c r="C217" s="26" t="s">
        <v>560</v>
      </c>
      <c r="D217" s="26" t="s">
        <v>561</v>
      </c>
      <c r="E217" s="27" t="s">
        <v>562</v>
      </c>
      <c r="F217" s="26">
        <v>0</v>
      </c>
      <c r="G217" s="26">
        <v>9396</v>
      </c>
      <c r="H217" s="26">
        <v>0</v>
      </c>
      <c r="I217" s="26">
        <v>0</v>
      </c>
      <c r="J217" s="26">
        <v>0</v>
      </c>
      <c r="K217" s="26">
        <v>31135</v>
      </c>
      <c r="L217" s="26">
        <v>29460</v>
      </c>
      <c r="M217" s="26">
        <v>6190</v>
      </c>
      <c r="N217" s="26">
        <v>10674</v>
      </c>
    </row>
    <row r="218" spans="1:14">
      <c r="A218" s="25">
        <v>217</v>
      </c>
      <c r="B218" s="26" t="s">
        <v>563</v>
      </c>
      <c r="C218" s="26" t="s">
        <v>564</v>
      </c>
      <c r="D218" s="26" t="s">
        <v>565</v>
      </c>
      <c r="E218" s="27" t="s">
        <v>564</v>
      </c>
      <c r="F218" s="26">
        <v>0</v>
      </c>
      <c r="G218" s="26">
        <v>10711</v>
      </c>
      <c r="H218" s="26">
        <v>0</v>
      </c>
      <c r="I218" s="26">
        <v>0</v>
      </c>
      <c r="J218" s="26">
        <v>0</v>
      </c>
      <c r="K218" s="26">
        <v>17171</v>
      </c>
      <c r="L218" s="26">
        <v>18775</v>
      </c>
      <c r="M218" s="26">
        <v>2621</v>
      </c>
      <c r="N218" s="26">
        <v>6627</v>
      </c>
    </row>
    <row r="219" spans="1:14">
      <c r="A219" s="25">
        <v>218</v>
      </c>
      <c r="B219" s="26" t="s">
        <v>563</v>
      </c>
      <c r="C219" s="26" t="s">
        <v>564</v>
      </c>
      <c r="D219" s="26" t="s">
        <v>566</v>
      </c>
      <c r="E219" s="27" t="s">
        <v>567</v>
      </c>
      <c r="F219" s="26">
        <v>0</v>
      </c>
      <c r="G219" s="26">
        <v>1254</v>
      </c>
      <c r="H219" s="26">
        <v>0</v>
      </c>
      <c r="I219" s="26">
        <v>0</v>
      </c>
      <c r="J219" s="26">
        <v>0</v>
      </c>
      <c r="K219" s="26">
        <v>2023</v>
      </c>
      <c r="L219" s="26">
        <v>2227</v>
      </c>
      <c r="M219" s="26">
        <v>228</v>
      </c>
      <c r="N219" s="26">
        <v>867</v>
      </c>
    </row>
    <row r="220" spans="1:14">
      <c r="A220" s="25">
        <v>219</v>
      </c>
      <c r="B220" s="26" t="s">
        <v>568</v>
      </c>
      <c r="C220" s="26" t="s">
        <v>569</v>
      </c>
      <c r="D220" s="26" t="s">
        <v>570</v>
      </c>
      <c r="E220" s="27" t="s">
        <v>569</v>
      </c>
      <c r="F220" s="26">
        <v>0</v>
      </c>
      <c r="G220" s="26">
        <v>8658</v>
      </c>
      <c r="H220" s="26">
        <v>0</v>
      </c>
      <c r="I220" s="26">
        <v>0</v>
      </c>
      <c r="J220" s="26">
        <v>0</v>
      </c>
      <c r="K220" s="26">
        <v>49404</v>
      </c>
      <c r="L220" s="26">
        <v>35500</v>
      </c>
      <c r="M220" s="26">
        <v>21688</v>
      </c>
      <c r="N220" s="26">
        <v>12687</v>
      </c>
    </row>
    <row r="221" spans="1:14">
      <c r="A221" s="25">
        <v>220</v>
      </c>
      <c r="B221" s="26" t="s">
        <v>568</v>
      </c>
      <c r="C221" s="26" t="s">
        <v>569</v>
      </c>
      <c r="D221" s="26" t="s">
        <v>571</v>
      </c>
      <c r="E221" s="27" t="s">
        <v>572</v>
      </c>
      <c r="F221" s="26">
        <v>0</v>
      </c>
      <c r="G221" s="26">
        <v>771</v>
      </c>
      <c r="H221" s="26">
        <v>0</v>
      </c>
      <c r="I221" s="26">
        <v>0</v>
      </c>
      <c r="J221" s="26">
        <v>0</v>
      </c>
      <c r="K221" s="26">
        <v>9613</v>
      </c>
      <c r="L221" s="26">
        <v>3019</v>
      </c>
      <c r="M221" s="26">
        <v>5591</v>
      </c>
      <c r="N221" s="26">
        <v>1734</v>
      </c>
    </row>
    <row r="222" spans="1:14">
      <c r="A222" s="25">
        <v>221</v>
      </c>
      <c r="B222" s="26" t="s">
        <v>573</v>
      </c>
      <c r="C222" s="26" t="s">
        <v>574</v>
      </c>
      <c r="D222" s="26" t="s">
        <v>575</v>
      </c>
      <c r="E222" s="27" t="s">
        <v>576</v>
      </c>
      <c r="F222" s="26">
        <v>0</v>
      </c>
      <c r="G222" s="26">
        <v>3795</v>
      </c>
      <c r="H222" s="26">
        <v>0</v>
      </c>
      <c r="I222" s="26">
        <v>0</v>
      </c>
      <c r="J222" s="26">
        <v>0</v>
      </c>
      <c r="K222" s="26">
        <v>10680</v>
      </c>
      <c r="L222" s="26">
        <v>12025</v>
      </c>
      <c r="M222" s="26">
        <v>1716</v>
      </c>
      <c r="N222" s="26">
        <v>3612</v>
      </c>
    </row>
    <row r="223" spans="1:14">
      <c r="A223" s="25">
        <v>222</v>
      </c>
      <c r="B223" s="26" t="s">
        <v>577</v>
      </c>
      <c r="C223" s="26" t="s">
        <v>578</v>
      </c>
      <c r="D223" s="26" t="s">
        <v>579</v>
      </c>
      <c r="E223" s="27" t="s">
        <v>578</v>
      </c>
      <c r="F223" s="26">
        <v>0</v>
      </c>
      <c r="G223" s="26">
        <v>2290</v>
      </c>
      <c r="H223" s="26">
        <v>0</v>
      </c>
      <c r="I223" s="26">
        <v>0</v>
      </c>
      <c r="J223" s="26">
        <v>0</v>
      </c>
      <c r="K223" s="26">
        <v>10194</v>
      </c>
      <c r="L223" s="26">
        <v>10875</v>
      </c>
      <c r="M223" s="26">
        <v>2387</v>
      </c>
      <c r="N223" s="26">
        <v>3636</v>
      </c>
    </row>
    <row r="224" spans="1:14">
      <c r="A224" s="25">
        <v>223</v>
      </c>
      <c r="B224" s="26" t="s">
        <v>580</v>
      </c>
      <c r="C224" s="26" t="s">
        <v>581</v>
      </c>
      <c r="D224" s="26" t="s">
        <v>582</v>
      </c>
      <c r="E224" s="27" t="s">
        <v>581</v>
      </c>
      <c r="F224" s="26">
        <v>0</v>
      </c>
      <c r="G224" s="26">
        <v>915</v>
      </c>
      <c r="H224" s="26">
        <v>0</v>
      </c>
      <c r="I224" s="26">
        <v>0</v>
      </c>
      <c r="J224" s="26">
        <v>0</v>
      </c>
      <c r="K224" s="26">
        <v>1829</v>
      </c>
      <c r="L224" s="26">
        <v>4657</v>
      </c>
      <c r="M224" s="26">
        <v>473</v>
      </c>
      <c r="N224" s="26">
        <v>530</v>
      </c>
    </row>
    <row r="225" spans="1:14">
      <c r="A225" s="25">
        <v>224</v>
      </c>
      <c r="B225" s="26" t="s">
        <v>583</v>
      </c>
      <c r="C225" s="26" t="s">
        <v>584</v>
      </c>
      <c r="D225" s="26" t="s">
        <v>585</v>
      </c>
      <c r="E225" s="27" t="s">
        <v>586</v>
      </c>
      <c r="F225" s="26">
        <v>0</v>
      </c>
      <c r="G225" s="26">
        <v>3161</v>
      </c>
      <c r="H225" s="26">
        <v>0</v>
      </c>
      <c r="I225" s="26">
        <v>0</v>
      </c>
      <c r="J225" s="26">
        <v>0</v>
      </c>
      <c r="K225" s="26">
        <v>8769</v>
      </c>
      <c r="L225" s="26">
        <v>10009</v>
      </c>
      <c r="M225" s="26">
        <v>2568</v>
      </c>
      <c r="N225" s="26">
        <v>3009</v>
      </c>
    </row>
    <row r="226" spans="1:14">
      <c r="A226" s="25">
        <v>225</v>
      </c>
      <c r="B226" s="26" t="s">
        <v>587</v>
      </c>
      <c r="C226" s="26" t="s">
        <v>588</v>
      </c>
      <c r="D226" s="26" t="s">
        <v>589</v>
      </c>
      <c r="E226" s="27" t="s">
        <v>590</v>
      </c>
      <c r="F226" s="26">
        <v>0</v>
      </c>
      <c r="G226" s="26">
        <v>1231</v>
      </c>
      <c r="H226" s="26">
        <v>0</v>
      </c>
      <c r="I226" s="26">
        <v>0</v>
      </c>
      <c r="J226" s="26">
        <v>0</v>
      </c>
      <c r="K226" s="26">
        <v>2828</v>
      </c>
      <c r="L226" s="26">
        <v>3887</v>
      </c>
      <c r="M226" s="26">
        <v>355</v>
      </c>
      <c r="N226" s="26">
        <v>1038</v>
      </c>
    </row>
    <row r="227" spans="1:14">
      <c r="A227" s="25">
        <v>226</v>
      </c>
      <c r="B227" s="26" t="s">
        <v>591</v>
      </c>
      <c r="C227" s="26" t="s">
        <v>592</v>
      </c>
      <c r="D227" s="26" t="s">
        <v>593</v>
      </c>
      <c r="E227" s="27" t="s">
        <v>592</v>
      </c>
      <c r="F227" s="26">
        <v>0</v>
      </c>
      <c r="G227" s="26">
        <v>2796</v>
      </c>
      <c r="H227" s="26">
        <v>0</v>
      </c>
      <c r="I227" s="26">
        <v>0</v>
      </c>
      <c r="J227" s="26">
        <v>0</v>
      </c>
      <c r="K227" s="26">
        <v>7509</v>
      </c>
      <c r="L227" s="26">
        <v>7578</v>
      </c>
      <c r="M227" s="26">
        <v>1209</v>
      </c>
      <c r="N227" s="26">
        <v>3178</v>
      </c>
    </row>
    <row r="228" spans="1:14">
      <c r="A228" s="25">
        <v>227</v>
      </c>
      <c r="B228" s="26" t="s">
        <v>594</v>
      </c>
      <c r="C228" s="26" t="s">
        <v>595</v>
      </c>
      <c r="D228" s="26" t="s">
        <v>596</v>
      </c>
      <c r="E228" s="27" t="s">
        <v>595</v>
      </c>
      <c r="F228" s="26">
        <v>0</v>
      </c>
      <c r="G228" s="26">
        <v>12700</v>
      </c>
      <c r="H228" s="26">
        <v>0</v>
      </c>
      <c r="I228" s="26">
        <v>0</v>
      </c>
      <c r="J228" s="26">
        <v>0</v>
      </c>
      <c r="K228" s="26">
        <v>31834</v>
      </c>
      <c r="L228" s="26">
        <v>43911</v>
      </c>
      <c r="M228" s="26">
        <v>4057</v>
      </c>
      <c r="N228" s="26">
        <v>13141</v>
      </c>
    </row>
    <row r="229" spans="1:14">
      <c r="A229" s="25">
        <v>228</v>
      </c>
      <c r="B229" s="26" t="s">
        <v>597</v>
      </c>
      <c r="C229" s="26" t="s">
        <v>598</v>
      </c>
      <c r="D229" s="26" t="s">
        <v>599</v>
      </c>
      <c r="E229" s="27" t="s">
        <v>600</v>
      </c>
      <c r="F229" s="26">
        <v>0</v>
      </c>
      <c r="G229" s="26">
        <v>21715</v>
      </c>
      <c r="H229" s="26">
        <v>0</v>
      </c>
      <c r="I229" s="26">
        <v>0</v>
      </c>
      <c r="J229" s="26">
        <v>0</v>
      </c>
      <c r="K229" s="26">
        <v>54109</v>
      </c>
      <c r="L229" s="26">
        <v>60272</v>
      </c>
      <c r="M229" s="26">
        <v>7592</v>
      </c>
      <c r="N229" s="26">
        <v>20316</v>
      </c>
    </row>
    <row r="230" spans="1:14">
      <c r="A230" s="25">
        <v>229</v>
      </c>
      <c r="B230" s="26" t="s">
        <v>601</v>
      </c>
      <c r="C230" s="26" t="s">
        <v>602</v>
      </c>
      <c r="D230" s="26" t="s">
        <v>603</v>
      </c>
      <c r="E230" s="27" t="s">
        <v>602</v>
      </c>
      <c r="F230" s="26">
        <v>0</v>
      </c>
      <c r="G230" s="26">
        <v>1443</v>
      </c>
      <c r="H230" s="26">
        <v>0</v>
      </c>
      <c r="I230" s="26">
        <v>0</v>
      </c>
      <c r="J230" s="26">
        <v>0</v>
      </c>
      <c r="K230" s="26">
        <v>4402</v>
      </c>
      <c r="L230" s="26">
        <v>3182</v>
      </c>
      <c r="M230" s="26">
        <v>812</v>
      </c>
      <c r="N230" s="26">
        <v>1261</v>
      </c>
    </row>
    <row r="231" spans="1:14">
      <c r="A231" s="25">
        <v>230</v>
      </c>
      <c r="B231" s="26" t="s">
        <v>604</v>
      </c>
      <c r="C231" s="26" t="s">
        <v>605</v>
      </c>
      <c r="D231" s="26" t="s">
        <v>606</v>
      </c>
      <c r="E231" s="27" t="s">
        <v>607</v>
      </c>
      <c r="F231" s="26">
        <v>0</v>
      </c>
      <c r="G231" s="26">
        <v>6289</v>
      </c>
      <c r="H231" s="26">
        <v>0</v>
      </c>
      <c r="I231" s="26">
        <v>0</v>
      </c>
      <c r="J231" s="26">
        <v>0</v>
      </c>
      <c r="K231" s="26">
        <v>14125</v>
      </c>
      <c r="L231" s="26">
        <v>24664</v>
      </c>
      <c r="M231" s="26">
        <v>1635</v>
      </c>
      <c r="N231" s="26">
        <v>5925</v>
      </c>
    </row>
    <row r="232" spans="1:14">
      <c r="A232" s="25">
        <v>231</v>
      </c>
      <c r="B232" s="26" t="s">
        <v>608</v>
      </c>
      <c r="C232" s="26" t="s">
        <v>609</v>
      </c>
      <c r="D232" s="26" t="s">
        <v>610</v>
      </c>
      <c r="E232" s="27" t="s">
        <v>609</v>
      </c>
      <c r="F232" s="26">
        <v>0</v>
      </c>
      <c r="G232" s="26">
        <v>2791</v>
      </c>
      <c r="H232" s="26">
        <v>0</v>
      </c>
      <c r="I232" s="26">
        <v>0</v>
      </c>
      <c r="J232" s="26">
        <v>0</v>
      </c>
      <c r="K232" s="26">
        <v>16459</v>
      </c>
      <c r="L232" s="26">
        <v>10535</v>
      </c>
      <c r="M232" s="26">
        <v>5678</v>
      </c>
      <c r="N232" s="26">
        <v>4157</v>
      </c>
    </row>
    <row r="233" spans="1:14">
      <c r="A233" s="25">
        <v>232</v>
      </c>
      <c r="B233" s="26" t="s">
        <v>611</v>
      </c>
      <c r="C233" s="26" t="s">
        <v>612</v>
      </c>
      <c r="D233" s="26" t="s">
        <v>613</v>
      </c>
      <c r="E233" s="27" t="s">
        <v>614</v>
      </c>
      <c r="F233" s="26">
        <v>0</v>
      </c>
      <c r="G233" s="26">
        <v>1987</v>
      </c>
      <c r="H233" s="26">
        <v>0</v>
      </c>
      <c r="I233" s="26">
        <v>0</v>
      </c>
      <c r="J233" s="26">
        <v>0</v>
      </c>
      <c r="K233" s="26">
        <v>5863</v>
      </c>
      <c r="L233" s="26">
        <v>8404</v>
      </c>
      <c r="M233" s="26">
        <v>991</v>
      </c>
      <c r="N233" s="26">
        <v>2480</v>
      </c>
    </row>
    <row r="234" spans="1:14">
      <c r="A234" s="25">
        <v>233</v>
      </c>
      <c r="B234" s="26" t="s">
        <v>615</v>
      </c>
      <c r="C234" s="26" t="s">
        <v>616</v>
      </c>
      <c r="D234" s="26" t="s">
        <v>617</v>
      </c>
      <c r="E234" s="27" t="s">
        <v>618</v>
      </c>
      <c r="F234" s="26">
        <v>0</v>
      </c>
      <c r="G234" s="26">
        <v>2538</v>
      </c>
      <c r="H234" s="26">
        <v>0</v>
      </c>
      <c r="I234" s="26">
        <v>0</v>
      </c>
      <c r="J234" s="26">
        <v>0</v>
      </c>
      <c r="K234" s="26">
        <v>5801</v>
      </c>
      <c r="L234" s="26">
        <v>4926</v>
      </c>
      <c r="M234" s="26">
        <v>649</v>
      </c>
      <c r="N234" s="26">
        <v>2067</v>
      </c>
    </row>
    <row r="235" spans="1:14">
      <c r="A235" s="25">
        <v>234</v>
      </c>
      <c r="B235" s="26" t="s">
        <v>619</v>
      </c>
      <c r="C235" s="26" t="s">
        <v>620</v>
      </c>
      <c r="D235" s="26" t="s">
        <v>621</v>
      </c>
      <c r="E235" s="27" t="s">
        <v>620</v>
      </c>
      <c r="F235" s="26">
        <v>0</v>
      </c>
      <c r="G235" s="26">
        <v>569</v>
      </c>
      <c r="H235" s="26">
        <v>0</v>
      </c>
      <c r="I235" s="26">
        <v>0</v>
      </c>
      <c r="J235" s="26">
        <v>0</v>
      </c>
      <c r="K235" s="26">
        <v>1527</v>
      </c>
      <c r="L235" s="26">
        <v>3069</v>
      </c>
      <c r="M235" s="26">
        <v>162</v>
      </c>
      <c r="N235" s="26">
        <v>681</v>
      </c>
    </row>
    <row r="236" spans="1:14">
      <c r="A236" s="25">
        <v>235</v>
      </c>
      <c r="B236" s="26" t="s">
        <v>622</v>
      </c>
      <c r="C236" s="26" t="s">
        <v>623</v>
      </c>
      <c r="D236" s="26" t="s">
        <v>624</v>
      </c>
      <c r="E236" s="27" t="s">
        <v>623</v>
      </c>
      <c r="F236" s="26">
        <v>0</v>
      </c>
      <c r="G236" s="26">
        <v>1489</v>
      </c>
      <c r="H236" s="26">
        <v>0</v>
      </c>
      <c r="I236" s="26">
        <v>0</v>
      </c>
      <c r="J236" s="26">
        <v>0</v>
      </c>
      <c r="K236" s="26">
        <v>5655</v>
      </c>
      <c r="L236" s="26">
        <v>6301</v>
      </c>
      <c r="M236" s="26">
        <v>504</v>
      </c>
      <c r="N236" s="26">
        <v>2576</v>
      </c>
    </row>
    <row r="237" spans="1:14">
      <c r="A237" s="25">
        <v>236</v>
      </c>
      <c r="B237" s="26" t="s">
        <v>625</v>
      </c>
      <c r="C237" s="26" t="s">
        <v>626</v>
      </c>
      <c r="D237" s="26" t="s">
        <v>627</v>
      </c>
      <c r="E237" s="27" t="s">
        <v>626</v>
      </c>
      <c r="F237" s="26">
        <v>0</v>
      </c>
      <c r="G237" s="26">
        <v>2205</v>
      </c>
      <c r="H237" s="26">
        <v>0</v>
      </c>
      <c r="I237" s="26">
        <v>0</v>
      </c>
      <c r="J237" s="26">
        <v>0</v>
      </c>
      <c r="K237" s="26">
        <v>7471</v>
      </c>
      <c r="L237" s="26">
        <v>11363</v>
      </c>
      <c r="M237" s="26">
        <v>632</v>
      </c>
      <c r="N237" s="26">
        <v>3487</v>
      </c>
    </row>
    <row r="238" spans="1:14">
      <c r="A238" s="25">
        <v>237</v>
      </c>
      <c r="B238" s="26" t="s">
        <v>628</v>
      </c>
      <c r="C238" s="26" t="s">
        <v>629</v>
      </c>
      <c r="D238" s="26" t="s">
        <v>630</v>
      </c>
      <c r="E238" s="27" t="s">
        <v>629</v>
      </c>
      <c r="F238" s="26">
        <v>0</v>
      </c>
      <c r="G238" s="26">
        <v>370</v>
      </c>
      <c r="H238" s="26">
        <v>0</v>
      </c>
      <c r="I238" s="26">
        <v>0</v>
      </c>
      <c r="J238" s="26">
        <v>0</v>
      </c>
      <c r="K238" s="26">
        <v>1844</v>
      </c>
      <c r="L238" s="26">
        <v>1761</v>
      </c>
      <c r="M238" s="26">
        <v>158</v>
      </c>
      <c r="N238" s="26">
        <v>739</v>
      </c>
    </row>
    <row r="239" spans="1:14">
      <c r="A239" s="25">
        <v>238</v>
      </c>
      <c r="B239" s="26" t="s">
        <v>631</v>
      </c>
      <c r="C239" s="26" t="s">
        <v>632</v>
      </c>
      <c r="D239" s="26" t="s">
        <v>633</v>
      </c>
      <c r="E239" s="27" t="s">
        <v>632</v>
      </c>
      <c r="F239" s="26">
        <v>0</v>
      </c>
      <c r="G239" s="26">
        <v>2418</v>
      </c>
      <c r="H239" s="26">
        <v>0</v>
      </c>
      <c r="I239" s="26">
        <v>0</v>
      </c>
      <c r="J239" s="26">
        <v>0</v>
      </c>
      <c r="K239" s="26">
        <v>6768</v>
      </c>
      <c r="L239" s="26">
        <v>7540</v>
      </c>
      <c r="M239" s="26">
        <v>734</v>
      </c>
      <c r="N239" s="26">
        <v>2473</v>
      </c>
    </row>
    <row r="240" spans="1:14">
      <c r="A240" s="25">
        <v>239</v>
      </c>
      <c r="B240" s="26" t="s">
        <v>634</v>
      </c>
      <c r="C240" s="26" t="s">
        <v>635</v>
      </c>
      <c r="D240" s="26" t="s">
        <v>636</v>
      </c>
      <c r="E240" s="27" t="s">
        <v>635</v>
      </c>
      <c r="F240" s="26">
        <v>0</v>
      </c>
      <c r="G240" s="26">
        <v>10154</v>
      </c>
      <c r="H240" s="26">
        <v>0</v>
      </c>
      <c r="I240" s="26">
        <v>0</v>
      </c>
      <c r="J240" s="26">
        <v>0</v>
      </c>
      <c r="K240" s="26">
        <v>29433</v>
      </c>
      <c r="L240" s="26">
        <v>43236</v>
      </c>
      <c r="M240" s="26">
        <v>4154</v>
      </c>
      <c r="N240" s="26">
        <v>11615</v>
      </c>
    </row>
    <row r="241" spans="1:14">
      <c r="A241" s="25">
        <v>240</v>
      </c>
      <c r="B241" s="26" t="s">
        <v>637</v>
      </c>
      <c r="C241" s="26" t="s">
        <v>638</v>
      </c>
      <c r="D241" s="26" t="s">
        <v>639</v>
      </c>
      <c r="E241" s="27" t="s">
        <v>640</v>
      </c>
      <c r="F241" s="26">
        <v>0</v>
      </c>
      <c r="G241" s="26">
        <v>52151</v>
      </c>
      <c r="H241" s="26">
        <v>0</v>
      </c>
      <c r="I241" s="26">
        <v>0</v>
      </c>
      <c r="J241" s="26">
        <v>0</v>
      </c>
      <c r="K241" s="26">
        <v>103149</v>
      </c>
      <c r="L241" s="26">
        <v>101457</v>
      </c>
      <c r="M241" s="26">
        <v>15808</v>
      </c>
      <c r="N241" s="26">
        <v>36913</v>
      </c>
    </row>
    <row r="242" spans="1:14">
      <c r="A242" s="25">
        <v>241</v>
      </c>
      <c r="B242" s="26" t="s">
        <v>637</v>
      </c>
      <c r="C242" s="26" t="s">
        <v>638</v>
      </c>
      <c r="D242" s="26" t="s">
        <v>641</v>
      </c>
      <c r="E242" s="27" t="s">
        <v>642</v>
      </c>
      <c r="F242" s="26">
        <v>0</v>
      </c>
      <c r="G242" s="26">
        <v>3736</v>
      </c>
      <c r="H242" s="26">
        <v>0</v>
      </c>
      <c r="I242" s="26">
        <v>0</v>
      </c>
      <c r="J242" s="26">
        <v>0</v>
      </c>
      <c r="K242" s="26">
        <v>5934</v>
      </c>
      <c r="L242" s="26">
        <v>4194</v>
      </c>
      <c r="M242" s="26">
        <v>1003</v>
      </c>
      <c r="N242" s="26">
        <v>1755</v>
      </c>
    </row>
    <row r="243" spans="1:14">
      <c r="A243" s="25">
        <v>242</v>
      </c>
      <c r="B243" s="26" t="s">
        <v>643</v>
      </c>
      <c r="C243" s="26" t="s">
        <v>644</v>
      </c>
      <c r="D243" s="26" t="s">
        <v>645</v>
      </c>
      <c r="E243" s="27" t="s">
        <v>646</v>
      </c>
      <c r="F243" s="26">
        <v>0</v>
      </c>
      <c r="G243" s="26">
        <v>34962</v>
      </c>
      <c r="H243" s="26">
        <v>0</v>
      </c>
      <c r="I243" s="26">
        <v>0</v>
      </c>
      <c r="J243" s="26">
        <v>0</v>
      </c>
      <c r="K243" s="26">
        <v>61563</v>
      </c>
      <c r="L243" s="26">
        <v>54579</v>
      </c>
      <c r="M243" s="26">
        <v>8754</v>
      </c>
      <c r="N243" s="26">
        <v>23458</v>
      </c>
    </row>
    <row r="244" spans="1:14">
      <c r="A244" s="25">
        <v>243</v>
      </c>
      <c r="B244" s="26" t="s">
        <v>643</v>
      </c>
      <c r="C244" s="26" t="s">
        <v>644</v>
      </c>
      <c r="D244" s="26" t="s">
        <v>647</v>
      </c>
      <c r="E244" s="27" t="s">
        <v>648</v>
      </c>
      <c r="F244" s="26">
        <v>0</v>
      </c>
      <c r="G244" s="26">
        <v>3873</v>
      </c>
      <c r="H244" s="26">
        <v>0</v>
      </c>
      <c r="I244" s="26">
        <v>0</v>
      </c>
      <c r="J244" s="26">
        <v>0</v>
      </c>
      <c r="K244" s="26">
        <v>12382</v>
      </c>
      <c r="L244" s="26">
        <v>7182</v>
      </c>
      <c r="M244" s="26">
        <v>1710</v>
      </c>
      <c r="N244" s="26">
        <v>4858</v>
      </c>
    </row>
    <row r="245" spans="1:14">
      <c r="A245" s="25">
        <v>244</v>
      </c>
      <c r="B245" s="26" t="s">
        <v>643</v>
      </c>
      <c r="C245" s="26" t="s">
        <v>644</v>
      </c>
      <c r="D245" s="26" t="s">
        <v>649</v>
      </c>
      <c r="E245" s="27" t="s">
        <v>650</v>
      </c>
      <c r="F245" s="26">
        <v>0</v>
      </c>
      <c r="G245" s="26">
        <v>16766</v>
      </c>
      <c r="H245" s="26">
        <v>0</v>
      </c>
      <c r="I245" s="26">
        <v>0</v>
      </c>
      <c r="J245" s="26">
        <v>0</v>
      </c>
      <c r="K245" s="26">
        <v>11302</v>
      </c>
      <c r="L245" s="26">
        <v>12532</v>
      </c>
      <c r="M245" s="26">
        <v>1058</v>
      </c>
      <c r="N245" s="26">
        <v>3534</v>
      </c>
    </row>
    <row r="246" spans="1:14">
      <c r="A246" s="25">
        <v>245</v>
      </c>
      <c r="B246" s="26" t="s">
        <v>643</v>
      </c>
      <c r="C246" s="26" t="s">
        <v>644</v>
      </c>
      <c r="D246" s="26" t="s">
        <v>651</v>
      </c>
      <c r="E246" s="27" t="s">
        <v>652</v>
      </c>
      <c r="F246" s="26">
        <v>0</v>
      </c>
      <c r="G246" s="26">
        <v>1274</v>
      </c>
      <c r="H246" s="26">
        <v>0</v>
      </c>
      <c r="I246" s="26">
        <v>0</v>
      </c>
      <c r="J246" s="26">
        <v>0</v>
      </c>
      <c r="K246" s="26">
        <v>3831</v>
      </c>
      <c r="L246" s="26">
        <v>2198</v>
      </c>
      <c r="M246" s="26">
        <v>504</v>
      </c>
      <c r="N246" s="26">
        <v>1271</v>
      </c>
    </row>
    <row r="247" spans="1:14">
      <c r="A247" s="25">
        <v>246</v>
      </c>
      <c r="B247" s="26" t="s">
        <v>653</v>
      </c>
      <c r="C247" s="26" t="s">
        <v>654</v>
      </c>
      <c r="D247" s="26" t="s">
        <v>655</v>
      </c>
      <c r="E247" s="27" t="s">
        <v>656</v>
      </c>
      <c r="F247" s="26">
        <v>0</v>
      </c>
      <c r="G247" s="26">
        <v>7835</v>
      </c>
      <c r="H247" s="26">
        <v>0</v>
      </c>
      <c r="I247" s="26">
        <v>0</v>
      </c>
      <c r="J247" s="26">
        <v>0</v>
      </c>
      <c r="K247" s="26">
        <v>13915</v>
      </c>
      <c r="L247" s="26">
        <v>16682</v>
      </c>
      <c r="M247" s="26">
        <v>2361</v>
      </c>
      <c r="N247" s="26">
        <v>4871</v>
      </c>
    </row>
    <row r="248" spans="1:14">
      <c r="A248" s="25">
        <v>247</v>
      </c>
      <c r="B248" s="26" t="s">
        <v>653</v>
      </c>
      <c r="C248" s="26" t="s">
        <v>654</v>
      </c>
      <c r="D248" s="26" t="s">
        <v>657</v>
      </c>
      <c r="E248" s="27" t="s">
        <v>658</v>
      </c>
      <c r="F248" s="26">
        <v>0</v>
      </c>
      <c r="G248" s="26">
        <v>161</v>
      </c>
      <c r="H248" s="26">
        <v>0</v>
      </c>
      <c r="I248" s="26">
        <v>0</v>
      </c>
      <c r="J248" s="26">
        <v>0</v>
      </c>
      <c r="K248" s="26">
        <v>147</v>
      </c>
      <c r="L248" s="26">
        <v>445</v>
      </c>
      <c r="M248" s="26">
        <v>4</v>
      </c>
      <c r="N248" s="26">
        <v>76</v>
      </c>
    </row>
    <row r="249" spans="1:14">
      <c r="A249" s="25">
        <v>248</v>
      </c>
      <c r="B249" s="26" t="s">
        <v>653</v>
      </c>
      <c r="C249" s="26" t="s">
        <v>654</v>
      </c>
      <c r="D249" s="26" t="s">
        <v>659</v>
      </c>
      <c r="E249" s="27" t="s">
        <v>660</v>
      </c>
      <c r="F249" s="26">
        <v>0</v>
      </c>
      <c r="G249" s="26">
        <v>2905</v>
      </c>
      <c r="H249" s="26">
        <v>0</v>
      </c>
      <c r="I249" s="26">
        <v>0</v>
      </c>
      <c r="J249" s="26">
        <v>0</v>
      </c>
      <c r="K249" s="26">
        <v>3981</v>
      </c>
      <c r="L249" s="26">
        <v>2460</v>
      </c>
      <c r="M249" s="26">
        <v>460</v>
      </c>
      <c r="N249" s="26">
        <v>1059</v>
      </c>
    </row>
    <row r="250" spans="1:14">
      <c r="A250" s="25">
        <v>249</v>
      </c>
      <c r="B250" s="26" t="s">
        <v>661</v>
      </c>
      <c r="C250" s="26" t="s">
        <v>662</v>
      </c>
      <c r="D250" s="26" t="s">
        <v>663</v>
      </c>
      <c r="E250" s="27" t="s">
        <v>664</v>
      </c>
      <c r="F250" s="26">
        <v>0</v>
      </c>
      <c r="G250" s="26">
        <v>81715</v>
      </c>
      <c r="H250" s="26">
        <v>0</v>
      </c>
      <c r="I250" s="26">
        <v>0</v>
      </c>
      <c r="J250" s="26">
        <v>0</v>
      </c>
      <c r="K250" s="26">
        <v>104547</v>
      </c>
      <c r="L250" s="26">
        <v>106051</v>
      </c>
      <c r="M250" s="26">
        <v>19561</v>
      </c>
      <c r="N250" s="26">
        <v>37826</v>
      </c>
    </row>
    <row r="251" spans="1:14">
      <c r="A251" s="25">
        <v>250</v>
      </c>
      <c r="B251" s="26" t="s">
        <v>665</v>
      </c>
      <c r="C251" s="26" t="s">
        <v>666</v>
      </c>
      <c r="D251" s="26" t="s">
        <v>667</v>
      </c>
      <c r="E251" s="27" t="s">
        <v>668</v>
      </c>
      <c r="F251" s="26">
        <v>0</v>
      </c>
      <c r="G251" s="26">
        <v>770</v>
      </c>
      <c r="H251" s="26">
        <v>0</v>
      </c>
      <c r="I251" s="26">
        <v>0</v>
      </c>
      <c r="J251" s="26">
        <v>0</v>
      </c>
      <c r="K251" s="26">
        <v>450</v>
      </c>
      <c r="L251" s="26">
        <v>538</v>
      </c>
      <c r="M251" s="26">
        <v>56</v>
      </c>
      <c r="N251" s="26">
        <v>193</v>
      </c>
    </row>
    <row r="252" spans="1:14">
      <c r="A252" s="25">
        <v>251</v>
      </c>
      <c r="B252" s="26" t="s">
        <v>665</v>
      </c>
      <c r="C252" s="26" t="s">
        <v>666</v>
      </c>
      <c r="D252" s="26" t="s">
        <v>669</v>
      </c>
      <c r="E252" s="27" t="s">
        <v>670</v>
      </c>
      <c r="F252" s="26">
        <v>0</v>
      </c>
      <c r="G252" s="26">
        <v>4073</v>
      </c>
      <c r="H252" s="26">
        <v>0</v>
      </c>
      <c r="I252" s="26">
        <v>0</v>
      </c>
      <c r="J252" s="26">
        <v>0</v>
      </c>
      <c r="K252" s="26">
        <v>773</v>
      </c>
      <c r="L252" s="26">
        <v>539</v>
      </c>
      <c r="M252" s="26">
        <v>72</v>
      </c>
      <c r="N252" s="26">
        <v>205</v>
      </c>
    </row>
    <row r="253" spans="1:14">
      <c r="A253" s="25">
        <v>252</v>
      </c>
      <c r="B253" s="26" t="s">
        <v>665</v>
      </c>
      <c r="C253" s="26" t="s">
        <v>666</v>
      </c>
      <c r="D253" s="26" t="s">
        <v>671</v>
      </c>
      <c r="E253" s="27" t="s">
        <v>672</v>
      </c>
      <c r="F253" s="26">
        <v>0</v>
      </c>
      <c r="G253" s="26">
        <v>116826</v>
      </c>
      <c r="H253" s="26">
        <v>0</v>
      </c>
      <c r="I253" s="26">
        <v>0</v>
      </c>
      <c r="J253" s="26">
        <v>0</v>
      </c>
      <c r="K253" s="26">
        <v>124015</v>
      </c>
      <c r="L253" s="26">
        <v>118765</v>
      </c>
      <c r="M253" s="26">
        <v>17539</v>
      </c>
      <c r="N253" s="26">
        <v>45315</v>
      </c>
    </row>
    <row r="254" spans="1:14">
      <c r="A254" s="25">
        <v>253</v>
      </c>
      <c r="B254" s="26" t="s">
        <v>665</v>
      </c>
      <c r="C254" s="26" t="s">
        <v>666</v>
      </c>
      <c r="D254" s="26" t="s">
        <v>673</v>
      </c>
      <c r="E254" s="27" t="s">
        <v>674</v>
      </c>
      <c r="F254" s="26">
        <v>0</v>
      </c>
      <c r="G254" s="26">
        <v>2</v>
      </c>
      <c r="H254" s="26">
        <v>0</v>
      </c>
      <c r="I254" s="26">
        <v>0</v>
      </c>
      <c r="J254" s="26">
        <v>0</v>
      </c>
      <c r="K254" s="26">
        <v>4</v>
      </c>
      <c r="L254" s="26">
        <v>32</v>
      </c>
      <c r="M254" s="26">
        <v>1</v>
      </c>
      <c r="N254" s="26">
        <v>3</v>
      </c>
    </row>
    <row r="255" spans="1:14">
      <c r="A255" s="25">
        <v>254</v>
      </c>
      <c r="B255" s="26" t="s">
        <v>665</v>
      </c>
      <c r="C255" s="26" t="s">
        <v>666</v>
      </c>
      <c r="D255" s="26" t="s">
        <v>675</v>
      </c>
      <c r="E255" s="27" t="s">
        <v>676</v>
      </c>
      <c r="F255" s="26">
        <v>0</v>
      </c>
      <c r="G255" s="26">
        <v>653</v>
      </c>
      <c r="H255" s="26">
        <v>0</v>
      </c>
      <c r="I255" s="26">
        <v>0</v>
      </c>
      <c r="J255" s="26">
        <v>0</v>
      </c>
      <c r="K255" s="26">
        <v>240</v>
      </c>
      <c r="L255" s="26">
        <v>155</v>
      </c>
      <c r="M255" s="26">
        <v>20</v>
      </c>
      <c r="N255" s="26">
        <v>61</v>
      </c>
    </row>
    <row r="256" spans="1:14">
      <c r="A256" s="25">
        <v>255</v>
      </c>
      <c r="B256" s="26" t="s">
        <v>665</v>
      </c>
      <c r="C256" s="26" t="s">
        <v>666</v>
      </c>
      <c r="D256" s="26" t="s">
        <v>677</v>
      </c>
      <c r="E256" s="27" t="s">
        <v>678</v>
      </c>
      <c r="F256" s="26">
        <v>0</v>
      </c>
      <c r="G256" s="26">
        <v>4520</v>
      </c>
      <c r="H256" s="26">
        <v>0</v>
      </c>
      <c r="I256" s="26">
        <v>0</v>
      </c>
      <c r="J256" s="26">
        <v>0</v>
      </c>
      <c r="K256" s="26">
        <v>5464</v>
      </c>
      <c r="L256" s="26">
        <v>5128</v>
      </c>
      <c r="M256" s="26">
        <v>743</v>
      </c>
      <c r="N256" s="26">
        <v>1714</v>
      </c>
    </row>
    <row r="257" spans="1:14">
      <c r="A257" s="25">
        <v>256</v>
      </c>
      <c r="B257" s="26" t="s">
        <v>665</v>
      </c>
      <c r="C257" s="26" t="s">
        <v>666</v>
      </c>
      <c r="D257" s="26" t="s">
        <v>679</v>
      </c>
      <c r="E257" s="27" t="s">
        <v>680</v>
      </c>
      <c r="F257" s="26">
        <v>0</v>
      </c>
      <c r="G257" s="26">
        <v>1062</v>
      </c>
      <c r="H257" s="26">
        <v>0</v>
      </c>
      <c r="I257" s="26">
        <v>0</v>
      </c>
      <c r="J257" s="26">
        <v>0</v>
      </c>
      <c r="K257" s="26">
        <v>4991</v>
      </c>
      <c r="L257" s="26">
        <v>2997</v>
      </c>
      <c r="M257" s="26">
        <v>782</v>
      </c>
      <c r="N257" s="26">
        <v>2280</v>
      </c>
    </row>
    <row r="258" spans="1:14">
      <c r="A258" s="25">
        <v>257</v>
      </c>
      <c r="B258" s="26" t="s">
        <v>665</v>
      </c>
      <c r="C258" s="26" t="s">
        <v>666</v>
      </c>
      <c r="D258" s="26" t="s">
        <v>681</v>
      </c>
      <c r="E258" s="27" t="s">
        <v>682</v>
      </c>
      <c r="F258" s="26">
        <v>0</v>
      </c>
      <c r="G258" s="26">
        <v>795</v>
      </c>
      <c r="H258" s="26">
        <v>0</v>
      </c>
      <c r="I258" s="26">
        <v>0</v>
      </c>
      <c r="J258" s="26">
        <v>0</v>
      </c>
      <c r="K258" s="26">
        <v>1970</v>
      </c>
      <c r="L258" s="26">
        <v>1260</v>
      </c>
      <c r="M258" s="26">
        <v>387</v>
      </c>
      <c r="N258" s="26">
        <v>675</v>
      </c>
    </row>
    <row r="259" spans="1:14">
      <c r="A259" s="25">
        <v>258</v>
      </c>
      <c r="B259" s="26" t="s">
        <v>683</v>
      </c>
      <c r="C259" s="26" t="s">
        <v>684</v>
      </c>
      <c r="D259" s="26" t="s">
        <v>685</v>
      </c>
      <c r="E259" s="27" t="s">
        <v>686</v>
      </c>
      <c r="F259" s="26">
        <v>0</v>
      </c>
      <c r="G259" s="26">
        <v>4549</v>
      </c>
      <c r="H259" s="26">
        <v>0</v>
      </c>
      <c r="I259" s="26">
        <v>0</v>
      </c>
      <c r="J259" s="26">
        <v>0</v>
      </c>
      <c r="K259" s="26">
        <v>8804</v>
      </c>
      <c r="L259" s="26">
        <v>3762</v>
      </c>
      <c r="M259" s="26">
        <v>1962</v>
      </c>
      <c r="N259" s="26">
        <v>3179</v>
      </c>
    </row>
    <row r="260" spans="1:14">
      <c r="A260" s="25">
        <v>259</v>
      </c>
      <c r="B260" s="26" t="s">
        <v>683</v>
      </c>
      <c r="C260" s="26" t="s">
        <v>684</v>
      </c>
      <c r="D260" s="26" t="s">
        <v>687</v>
      </c>
      <c r="E260" s="27" t="s">
        <v>688</v>
      </c>
      <c r="F260" s="26">
        <v>0</v>
      </c>
      <c r="G260" s="26">
        <v>276159</v>
      </c>
      <c r="H260" s="26">
        <v>0</v>
      </c>
      <c r="I260" s="26">
        <v>0</v>
      </c>
      <c r="J260" s="26">
        <v>0</v>
      </c>
      <c r="K260" s="26">
        <v>215636</v>
      </c>
      <c r="L260" s="26">
        <v>158746</v>
      </c>
      <c r="M260" s="26">
        <v>35505</v>
      </c>
      <c r="N260" s="26">
        <v>65804</v>
      </c>
    </row>
    <row r="261" spans="1:14">
      <c r="A261" s="25">
        <v>260</v>
      </c>
      <c r="B261" s="26" t="s">
        <v>683</v>
      </c>
      <c r="C261" s="26" t="s">
        <v>684</v>
      </c>
      <c r="D261" s="26" t="s">
        <v>689</v>
      </c>
      <c r="E261" s="27" t="s">
        <v>690</v>
      </c>
      <c r="F261" s="26">
        <v>0</v>
      </c>
      <c r="G261" s="26">
        <v>357</v>
      </c>
      <c r="H261" s="26">
        <v>0</v>
      </c>
      <c r="I261" s="26">
        <v>0</v>
      </c>
      <c r="J261" s="26">
        <v>0</v>
      </c>
      <c r="K261" s="26">
        <v>1094</v>
      </c>
      <c r="L261" s="26">
        <v>512</v>
      </c>
      <c r="M261" s="26">
        <v>219</v>
      </c>
      <c r="N261" s="26">
        <v>259</v>
      </c>
    </row>
    <row r="262" spans="1:14">
      <c r="A262" s="25">
        <v>261</v>
      </c>
      <c r="B262" s="26" t="s">
        <v>683</v>
      </c>
      <c r="C262" s="26" t="s">
        <v>684</v>
      </c>
      <c r="D262" s="26" t="s">
        <v>691</v>
      </c>
      <c r="E262" s="27" t="s">
        <v>692</v>
      </c>
      <c r="F262" s="26">
        <v>0</v>
      </c>
      <c r="G262" s="26">
        <v>4240</v>
      </c>
      <c r="H262" s="26">
        <v>0</v>
      </c>
      <c r="I262" s="26">
        <v>0</v>
      </c>
      <c r="J262" s="26">
        <v>0</v>
      </c>
      <c r="K262" s="26">
        <v>7247</v>
      </c>
      <c r="L262" s="26">
        <v>5289</v>
      </c>
      <c r="M262" s="26">
        <v>1040</v>
      </c>
      <c r="N262" s="26">
        <v>2921</v>
      </c>
    </row>
    <row r="263" spans="1:14">
      <c r="A263" s="25">
        <v>262</v>
      </c>
      <c r="B263" s="26" t="s">
        <v>683</v>
      </c>
      <c r="C263" s="26" t="s">
        <v>684</v>
      </c>
      <c r="D263" s="26" t="s">
        <v>693</v>
      </c>
      <c r="E263" s="27" t="s">
        <v>694</v>
      </c>
      <c r="F263" s="26">
        <v>0</v>
      </c>
      <c r="G263" s="26">
        <v>18356</v>
      </c>
      <c r="H263" s="26">
        <v>0</v>
      </c>
      <c r="I263" s="26">
        <v>0</v>
      </c>
      <c r="J263" s="26">
        <v>0</v>
      </c>
      <c r="K263" s="26">
        <v>23786</v>
      </c>
      <c r="L263" s="26">
        <v>16625</v>
      </c>
      <c r="M263" s="26">
        <v>2687</v>
      </c>
      <c r="N263" s="26">
        <v>8106</v>
      </c>
    </row>
    <row r="264" spans="1:14">
      <c r="A264" s="25">
        <v>263</v>
      </c>
      <c r="B264" s="26" t="s">
        <v>683</v>
      </c>
      <c r="C264" s="26" t="s">
        <v>684</v>
      </c>
      <c r="D264" s="26" t="s">
        <v>695</v>
      </c>
      <c r="E264" s="27" t="s">
        <v>696</v>
      </c>
      <c r="F264" s="26">
        <v>0</v>
      </c>
      <c r="G264" s="26">
        <v>673</v>
      </c>
      <c r="H264" s="26">
        <v>0</v>
      </c>
      <c r="I264" s="26">
        <v>0</v>
      </c>
      <c r="J264" s="26">
        <v>0</v>
      </c>
      <c r="K264" s="26">
        <v>1953</v>
      </c>
      <c r="L264" s="26">
        <v>2019</v>
      </c>
      <c r="M264" s="26">
        <v>255</v>
      </c>
      <c r="N264" s="26">
        <v>654</v>
      </c>
    </row>
    <row r="265" spans="1:14">
      <c r="A265" s="25">
        <v>264</v>
      </c>
      <c r="B265" s="26" t="s">
        <v>683</v>
      </c>
      <c r="C265" s="26" t="s">
        <v>684</v>
      </c>
      <c r="D265" s="26" t="s">
        <v>697</v>
      </c>
      <c r="E265" s="27" t="s">
        <v>698</v>
      </c>
      <c r="F265" s="26">
        <v>0</v>
      </c>
      <c r="G265" s="26">
        <v>737</v>
      </c>
      <c r="H265" s="26">
        <v>0</v>
      </c>
      <c r="I265" s="26">
        <v>0</v>
      </c>
      <c r="J265" s="26">
        <v>0</v>
      </c>
      <c r="K265" s="26">
        <v>1840</v>
      </c>
      <c r="L265" s="26">
        <v>3647</v>
      </c>
      <c r="M265" s="26">
        <v>300</v>
      </c>
      <c r="N265" s="26">
        <v>920</v>
      </c>
    </row>
    <row r="266" spans="1:14">
      <c r="A266" s="25">
        <v>265</v>
      </c>
      <c r="B266" s="26" t="s">
        <v>683</v>
      </c>
      <c r="C266" s="26" t="s">
        <v>684</v>
      </c>
      <c r="D266" s="26" t="s">
        <v>699</v>
      </c>
      <c r="E266" s="27" t="s">
        <v>700</v>
      </c>
      <c r="F266" s="26">
        <v>0</v>
      </c>
      <c r="G266" s="26">
        <v>1777</v>
      </c>
      <c r="H266" s="26">
        <v>0</v>
      </c>
      <c r="I266" s="26">
        <v>0</v>
      </c>
      <c r="J266" s="26">
        <v>0</v>
      </c>
      <c r="K266" s="26">
        <v>3782</v>
      </c>
      <c r="L266" s="26">
        <v>3572</v>
      </c>
      <c r="M266" s="26">
        <v>200</v>
      </c>
      <c r="N266" s="26">
        <v>1515</v>
      </c>
    </row>
    <row r="267" spans="1:14">
      <c r="A267" s="25">
        <v>266</v>
      </c>
      <c r="B267" s="26" t="s">
        <v>683</v>
      </c>
      <c r="C267" s="26" t="s">
        <v>684</v>
      </c>
      <c r="D267" s="26" t="s">
        <v>701</v>
      </c>
      <c r="E267" s="27" t="s">
        <v>702</v>
      </c>
      <c r="F267" s="26">
        <v>0</v>
      </c>
      <c r="G267" s="26">
        <v>2472</v>
      </c>
      <c r="H267" s="26">
        <v>0</v>
      </c>
      <c r="I267" s="26">
        <v>0</v>
      </c>
      <c r="J267" s="26">
        <v>0</v>
      </c>
      <c r="K267" s="26">
        <v>3716</v>
      </c>
      <c r="L267" s="26">
        <v>3393</v>
      </c>
      <c r="M267" s="26">
        <v>728</v>
      </c>
      <c r="N267" s="26">
        <v>1341</v>
      </c>
    </row>
    <row r="268" spans="1:14">
      <c r="A268" s="25">
        <v>267</v>
      </c>
      <c r="B268" s="26" t="s">
        <v>683</v>
      </c>
      <c r="C268" s="26" t="s">
        <v>684</v>
      </c>
      <c r="D268" s="26" t="s">
        <v>703</v>
      </c>
      <c r="E268" s="27" t="s">
        <v>704</v>
      </c>
      <c r="F268" s="26">
        <v>0</v>
      </c>
      <c r="G268" s="26">
        <v>3313</v>
      </c>
      <c r="H268" s="26">
        <v>0</v>
      </c>
      <c r="I268" s="26">
        <v>0</v>
      </c>
      <c r="J268" s="26">
        <v>0</v>
      </c>
      <c r="K268" s="26">
        <v>11236</v>
      </c>
      <c r="L268" s="26">
        <v>8974</v>
      </c>
      <c r="M268" s="26">
        <v>1240</v>
      </c>
      <c r="N268" s="26">
        <v>3874</v>
      </c>
    </row>
    <row r="269" spans="1:14">
      <c r="A269" s="25">
        <v>268</v>
      </c>
      <c r="B269" s="26" t="s">
        <v>683</v>
      </c>
      <c r="C269" s="26" t="s">
        <v>684</v>
      </c>
      <c r="D269" s="26" t="s">
        <v>705</v>
      </c>
      <c r="E269" s="27" t="s">
        <v>706</v>
      </c>
      <c r="F269" s="26">
        <v>0</v>
      </c>
      <c r="G269" s="26">
        <v>4123</v>
      </c>
      <c r="H269" s="26">
        <v>0</v>
      </c>
      <c r="I269" s="26">
        <v>0</v>
      </c>
      <c r="J269" s="26">
        <v>0</v>
      </c>
      <c r="K269" s="26">
        <v>54381</v>
      </c>
      <c r="L269" s="26">
        <v>18375</v>
      </c>
      <c r="M269" s="26">
        <v>31624</v>
      </c>
      <c r="N269" s="26">
        <v>8930</v>
      </c>
    </row>
    <row r="270" spans="1:14">
      <c r="A270" s="25">
        <v>269</v>
      </c>
      <c r="B270" s="26" t="s">
        <v>683</v>
      </c>
      <c r="C270" s="26" t="s">
        <v>684</v>
      </c>
      <c r="D270" s="26" t="s">
        <v>707</v>
      </c>
      <c r="E270" s="27" t="s">
        <v>708</v>
      </c>
      <c r="F270" s="26">
        <v>0</v>
      </c>
      <c r="G270" s="26">
        <v>12773</v>
      </c>
      <c r="H270" s="26">
        <v>0</v>
      </c>
      <c r="I270" s="26">
        <v>0</v>
      </c>
      <c r="J270" s="26">
        <v>0</v>
      </c>
      <c r="K270" s="26">
        <v>50431</v>
      </c>
      <c r="L270" s="26">
        <v>35957</v>
      </c>
      <c r="M270" s="26">
        <v>11730</v>
      </c>
      <c r="N270" s="26">
        <v>14162</v>
      </c>
    </row>
    <row r="271" spans="1:14">
      <c r="A271" s="25">
        <v>270</v>
      </c>
      <c r="B271" s="26" t="s">
        <v>683</v>
      </c>
      <c r="C271" s="26" t="s">
        <v>684</v>
      </c>
      <c r="D271" s="26" t="s">
        <v>709</v>
      </c>
      <c r="E271" s="27" t="s">
        <v>710</v>
      </c>
      <c r="F271" s="26">
        <v>0</v>
      </c>
      <c r="G271" s="26">
        <v>5757</v>
      </c>
      <c r="H271" s="26">
        <v>0</v>
      </c>
      <c r="I271" s="26">
        <v>0</v>
      </c>
      <c r="J271" s="26">
        <v>0</v>
      </c>
      <c r="K271" s="26">
        <v>18533</v>
      </c>
      <c r="L271" s="26">
        <v>11947</v>
      </c>
      <c r="M271" s="26">
        <v>2292</v>
      </c>
      <c r="N271" s="26">
        <v>7227</v>
      </c>
    </row>
    <row r="272" spans="1:14">
      <c r="A272" s="25">
        <v>271</v>
      </c>
      <c r="B272" s="26" t="s">
        <v>683</v>
      </c>
      <c r="C272" s="26" t="s">
        <v>684</v>
      </c>
      <c r="D272" s="26" t="s">
        <v>711</v>
      </c>
      <c r="E272" s="27" t="s">
        <v>712</v>
      </c>
      <c r="F272" s="26">
        <v>0</v>
      </c>
      <c r="G272" s="26">
        <v>2709</v>
      </c>
      <c r="H272" s="26">
        <v>0</v>
      </c>
      <c r="I272" s="26">
        <v>0</v>
      </c>
      <c r="J272" s="26">
        <v>0</v>
      </c>
      <c r="K272" s="26">
        <v>9739</v>
      </c>
      <c r="L272" s="26">
        <v>10297</v>
      </c>
      <c r="M272" s="26">
        <v>970</v>
      </c>
      <c r="N272" s="26">
        <v>4180</v>
      </c>
    </row>
    <row r="273" spans="1:14">
      <c r="A273" s="25">
        <v>272</v>
      </c>
      <c r="B273" s="26" t="s">
        <v>683</v>
      </c>
      <c r="C273" s="26" t="s">
        <v>684</v>
      </c>
      <c r="D273" s="26" t="s">
        <v>713</v>
      </c>
      <c r="E273" s="27" t="s">
        <v>714</v>
      </c>
      <c r="F273" s="26">
        <v>0</v>
      </c>
      <c r="G273" s="26">
        <v>5119</v>
      </c>
      <c r="H273" s="26">
        <v>0</v>
      </c>
      <c r="I273" s="26">
        <v>0</v>
      </c>
      <c r="J273" s="26">
        <v>0</v>
      </c>
      <c r="K273" s="26">
        <v>22349</v>
      </c>
      <c r="L273" s="26">
        <v>16711</v>
      </c>
      <c r="M273" s="26">
        <v>2823</v>
      </c>
      <c r="N273" s="26">
        <v>9304</v>
      </c>
    </row>
    <row r="274" spans="1:14">
      <c r="A274" s="25">
        <v>273</v>
      </c>
      <c r="B274" s="26" t="s">
        <v>683</v>
      </c>
      <c r="C274" s="26" t="s">
        <v>684</v>
      </c>
      <c r="D274" s="26" t="s">
        <v>715</v>
      </c>
      <c r="E274" s="27" t="s">
        <v>716</v>
      </c>
      <c r="F274" s="26">
        <v>0</v>
      </c>
      <c r="G274" s="26">
        <v>3338</v>
      </c>
      <c r="H274" s="26">
        <v>0</v>
      </c>
      <c r="I274" s="26">
        <v>0</v>
      </c>
      <c r="J274" s="26">
        <v>0</v>
      </c>
      <c r="K274" s="26">
        <v>10223</v>
      </c>
      <c r="L274" s="26">
        <v>15100</v>
      </c>
      <c r="M274" s="26">
        <v>887</v>
      </c>
      <c r="N274" s="26">
        <v>5203</v>
      </c>
    </row>
    <row r="275" spans="1:14">
      <c r="A275" s="25">
        <v>274</v>
      </c>
      <c r="B275" s="26" t="s">
        <v>683</v>
      </c>
      <c r="C275" s="26" t="s">
        <v>684</v>
      </c>
      <c r="D275" s="26" t="s">
        <v>717</v>
      </c>
      <c r="E275" s="27" t="s">
        <v>718</v>
      </c>
      <c r="F275" s="26">
        <v>0</v>
      </c>
      <c r="G275" s="26">
        <v>15578</v>
      </c>
      <c r="H275" s="26">
        <v>0</v>
      </c>
      <c r="I275" s="26">
        <v>0</v>
      </c>
      <c r="J275" s="26">
        <v>0</v>
      </c>
      <c r="K275" s="26">
        <v>21057</v>
      </c>
      <c r="L275" s="26">
        <v>18138</v>
      </c>
      <c r="M275" s="26">
        <v>2229</v>
      </c>
      <c r="N275" s="26">
        <v>7951</v>
      </c>
    </row>
    <row r="276" spans="1:14">
      <c r="A276" s="25">
        <v>275</v>
      </c>
      <c r="B276" s="26" t="s">
        <v>683</v>
      </c>
      <c r="C276" s="26" t="s">
        <v>684</v>
      </c>
      <c r="D276" s="26" t="s">
        <v>719</v>
      </c>
      <c r="E276" s="27" t="s">
        <v>720</v>
      </c>
      <c r="F276" s="26">
        <v>0</v>
      </c>
      <c r="G276" s="26">
        <v>3953</v>
      </c>
      <c r="H276" s="26">
        <v>0</v>
      </c>
      <c r="I276" s="26">
        <v>0</v>
      </c>
      <c r="J276" s="26">
        <v>0</v>
      </c>
      <c r="K276" s="26">
        <v>828</v>
      </c>
      <c r="L276" s="26">
        <v>1672</v>
      </c>
      <c r="M276" s="26">
        <v>65</v>
      </c>
      <c r="N276" s="26">
        <v>401</v>
      </c>
    </row>
    <row r="277" spans="1:14">
      <c r="A277" s="25">
        <v>276</v>
      </c>
      <c r="B277" s="26" t="s">
        <v>683</v>
      </c>
      <c r="C277" s="26" t="s">
        <v>684</v>
      </c>
      <c r="D277" s="26" t="s">
        <v>721</v>
      </c>
      <c r="E277" s="27" t="s">
        <v>722</v>
      </c>
      <c r="F277" s="26">
        <v>0</v>
      </c>
      <c r="G277" s="26">
        <v>4603</v>
      </c>
      <c r="H277" s="26">
        <v>0</v>
      </c>
      <c r="I277" s="26">
        <v>0</v>
      </c>
      <c r="J277" s="26">
        <v>0</v>
      </c>
      <c r="K277" s="26">
        <v>13502</v>
      </c>
      <c r="L277" s="26">
        <v>19242</v>
      </c>
      <c r="M277" s="26">
        <v>2246</v>
      </c>
      <c r="N277" s="26">
        <v>6604</v>
      </c>
    </row>
    <row r="278" spans="1:14">
      <c r="A278" s="25">
        <v>277</v>
      </c>
      <c r="B278" s="26" t="s">
        <v>683</v>
      </c>
      <c r="C278" s="26" t="s">
        <v>684</v>
      </c>
      <c r="D278" s="26" t="s">
        <v>723</v>
      </c>
      <c r="E278" s="27" t="s">
        <v>724</v>
      </c>
      <c r="F278" s="26">
        <v>0</v>
      </c>
      <c r="G278" s="26">
        <v>7839</v>
      </c>
      <c r="H278" s="26">
        <v>0</v>
      </c>
      <c r="I278" s="26">
        <v>0</v>
      </c>
      <c r="J278" s="26">
        <v>0</v>
      </c>
      <c r="K278" s="26">
        <v>13256</v>
      </c>
      <c r="L278" s="26">
        <v>9227</v>
      </c>
      <c r="M278" s="26">
        <v>1108</v>
      </c>
      <c r="N278" s="26">
        <v>5353</v>
      </c>
    </row>
    <row r="279" spans="1:14">
      <c r="A279" s="25">
        <v>278</v>
      </c>
      <c r="B279" s="26" t="s">
        <v>683</v>
      </c>
      <c r="C279" s="26" t="s">
        <v>684</v>
      </c>
      <c r="D279" s="26" t="s">
        <v>725</v>
      </c>
      <c r="E279" s="27" t="s">
        <v>726</v>
      </c>
      <c r="F279" s="26">
        <v>0</v>
      </c>
      <c r="G279" s="26">
        <v>8124</v>
      </c>
      <c r="H279" s="26">
        <v>0</v>
      </c>
      <c r="I279" s="26">
        <v>0</v>
      </c>
      <c r="J279" s="26">
        <v>0</v>
      </c>
      <c r="K279" s="26">
        <v>13394</v>
      </c>
      <c r="L279" s="26">
        <v>14619</v>
      </c>
      <c r="M279" s="26">
        <v>1619</v>
      </c>
      <c r="N279" s="26">
        <v>5053</v>
      </c>
    </row>
    <row r="280" spans="1:14">
      <c r="A280" s="25">
        <v>279</v>
      </c>
      <c r="B280" s="26" t="s">
        <v>683</v>
      </c>
      <c r="C280" s="26" t="s">
        <v>684</v>
      </c>
      <c r="D280" s="26" t="s">
        <v>727</v>
      </c>
      <c r="E280" s="27" t="s">
        <v>728</v>
      </c>
      <c r="F280" s="26">
        <v>0</v>
      </c>
      <c r="G280" s="26">
        <v>16868</v>
      </c>
      <c r="H280" s="26">
        <v>0</v>
      </c>
      <c r="I280" s="26">
        <v>0</v>
      </c>
      <c r="J280" s="26">
        <v>0</v>
      </c>
      <c r="K280" s="26">
        <v>14556</v>
      </c>
      <c r="L280" s="26">
        <v>12217</v>
      </c>
      <c r="M280" s="26">
        <v>1193</v>
      </c>
      <c r="N280" s="26">
        <v>5164</v>
      </c>
    </row>
    <row r="281" spans="1:14">
      <c r="A281" s="25">
        <v>280</v>
      </c>
      <c r="B281" s="26" t="s">
        <v>683</v>
      </c>
      <c r="C281" s="26" t="s">
        <v>684</v>
      </c>
      <c r="D281" s="26" t="s">
        <v>729</v>
      </c>
      <c r="E281" s="27" t="s">
        <v>730</v>
      </c>
      <c r="F281" s="26">
        <v>0</v>
      </c>
      <c r="G281" s="26">
        <v>5634</v>
      </c>
      <c r="H281" s="26">
        <v>0</v>
      </c>
      <c r="I281" s="26">
        <v>0</v>
      </c>
      <c r="J281" s="26">
        <v>0</v>
      </c>
      <c r="K281" s="26">
        <v>21900</v>
      </c>
      <c r="L281" s="26">
        <v>11944</v>
      </c>
      <c r="M281" s="26">
        <v>4776</v>
      </c>
      <c r="N281" s="26">
        <v>6744</v>
      </c>
    </row>
    <row r="282" spans="1:14">
      <c r="A282" s="25">
        <v>281</v>
      </c>
      <c r="B282" s="26" t="s">
        <v>683</v>
      </c>
      <c r="C282" s="26" t="s">
        <v>684</v>
      </c>
      <c r="D282" s="26" t="s">
        <v>731</v>
      </c>
      <c r="E282" s="27" t="s">
        <v>732</v>
      </c>
      <c r="F282" s="26">
        <v>0</v>
      </c>
      <c r="G282" s="26">
        <v>15799</v>
      </c>
      <c r="H282" s="26">
        <v>0</v>
      </c>
      <c r="I282" s="26">
        <v>0</v>
      </c>
      <c r="J282" s="26">
        <v>0</v>
      </c>
      <c r="K282" s="26">
        <v>22640</v>
      </c>
      <c r="L282" s="26">
        <v>17217</v>
      </c>
      <c r="M282" s="26">
        <v>3889</v>
      </c>
      <c r="N282" s="26">
        <v>7461</v>
      </c>
    </row>
    <row r="283" spans="1:14">
      <c r="A283" s="25">
        <v>282</v>
      </c>
      <c r="B283" s="26" t="s">
        <v>683</v>
      </c>
      <c r="C283" s="26" t="s">
        <v>684</v>
      </c>
      <c r="D283" s="26" t="s">
        <v>733</v>
      </c>
      <c r="E283" s="27" t="s">
        <v>734</v>
      </c>
      <c r="F283" s="26">
        <v>0</v>
      </c>
      <c r="G283" s="26">
        <v>337</v>
      </c>
      <c r="H283" s="26">
        <v>0</v>
      </c>
      <c r="I283" s="26">
        <v>0</v>
      </c>
      <c r="J283" s="26">
        <v>0</v>
      </c>
      <c r="K283" s="26">
        <v>3227</v>
      </c>
      <c r="L283" s="26">
        <v>2540</v>
      </c>
      <c r="M283" s="26">
        <v>107</v>
      </c>
      <c r="N283" s="26">
        <v>1940</v>
      </c>
    </row>
    <row r="284" spans="1:14">
      <c r="A284" s="25">
        <v>283</v>
      </c>
      <c r="B284" s="26" t="s">
        <v>683</v>
      </c>
      <c r="C284" s="26" t="s">
        <v>684</v>
      </c>
      <c r="D284" s="26" t="s">
        <v>735</v>
      </c>
      <c r="E284" s="27" t="s">
        <v>736</v>
      </c>
      <c r="F284" s="26">
        <v>0</v>
      </c>
      <c r="G284" s="26">
        <v>1326</v>
      </c>
      <c r="H284" s="26">
        <v>0</v>
      </c>
      <c r="I284" s="26">
        <v>0</v>
      </c>
      <c r="J284" s="26">
        <v>0</v>
      </c>
      <c r="K284" s="26">
        <v>2988</v>
      </c>
      <c r="L284" s="26">
        <v>3890</v>
      </c>
      <c r="M284" s="26">
        <v>195</v>
      </c>
      <c r="N284" s="26">
        <v>1378</v>
      </c>
    </row>
    <row r="285" spans="1:14">
      <c r="A285" s="25">
        <v>284</v>
      </c>
      <c r="B285" s="26" t="s">
        <v>737</v>
      </c>
      <c r="C285" s="26" t="s">
        <v>738</v>
      </c>
      <c r="D285" s="26" t="s">
        <v>739</v>
      </c>
      <c r="E285" s="27" t="s">
        <v>740</v>
      </c>
      <c r="F285" s="26">
        <v>0</v>
      </c>
      <c r="G285" s="26">
        <v>19463</v>
      </c>
      <c r="H285" s="26">
        <v>0</v>
      </c>
      <c r="I285" s="26">
        <v>0</v>
      </c>
      <c r="J285" s="26">
        <v>0</v>
      </c>
      <c r="K285" s="26">
        <v>33100</v>
      </c>
      <c r="L285" s="26">
        <v>29563</v>
      </c>
      <c r="M285" s="26">
        <v>4922</v>
      </c>
      <c r="N285" s="26">
        <v>12191</v>
      </c>
    </row>
    <row r="286" spans="1:14">
      <c r="A286" s="25">
        <v>285</v>
      </c>
      <c r="B286" s="26" t="s">
        <v>741</v>
      </c>
      <c r="C286" s="26" t="s">
        <v>742</v>
      </c>
      <c r="D286" s="26" t="s">
        <v>743</v>
      </c>
      <c r="E286" s="27" t="s">
        <v>744</v>
      </c>
      <c r="F286" s="26">
        <v>0</v>
      </c>
      <c r="G286" s="26">
        <v>18366</v>
      </c>
      <c r="H286" s="26">
        <v>0</v>
      </c>
      <c r="I286" s="26">
        <v>0</v>
      </c>
      <c r="J286" s="26">
        <v>0</v>
      </c>
      <c r="K286" s="26">
        <v>41617</v>
      </c>
      <c r="L286" s="26">
        <v>39078</v>
      </c>
      <c r="M286" s="26">
        <v>9576</v>
      </c>
      <c r="N286" s="26">
        <v>14421</v>
      </c>
    </row>
    <row r="287" spans="1:14">
      <c r="A287" s="25">
        <v>286</v>
      </c>
      <c r="B287" s="26" t="s">
        <v>741</v>
      </c>
      <c r="C287" s="26" t="s">
        <v>742</v>
      </c>
      <c r="D287" s="26" t="s">
        <v>745</v>
      </c>
      <c r="E287" s="27" t="s">
        <v>746</v>
      </c>
      <c r="F287" s="26">
        <v>0</v>
      </c>
      <c r="G287" s="26">
        <v>99</v>
      </c>
      <c r="H287" s="26">
        <v>0</v>
      </c>
      <c r="I287" s="26">
        <v>0</v>
      </c>
      <c r="J287" s="26">
        <v>0</v>
      </c>
      <c r="K287" s="26">
        <v>400</v>
      </c>
      <c r="L287" s="26">
        <v>360</v>
      </c>
      <c r="M287" s="26">
        <v>26</v>
      </c>
      <c r="N287" s="26">
        <v>235</v>
      </c>
    </row>
    <row r="288" spans="1:14">
      <c r="A288" s="25">
        <v>287</v>
      </c>
      <c r="B288" s="26" t="s">
        <v>741</v>
      </c>
      <c r="C288" s="26" t="s">
        <v>742</v>
      </c>
      <c r="D288" s="26" t="s">
        <v>747</v>
      </c>
      <c r="E288" s="27" t="s">
        <v>748</v>
      </c>
      <c r="F288" s="26">
        <v>0</v>
      </c>
      <c r="G288" s="26">
        <v>5239</v>
      </c>
      <c r="H288" s="26">
        <v>0</v>
      </c>
      <c r="I288" s="26">
        <v>0</v>
      </c>
      <c r="J288" s="26">
        <v>0</v>
      </c>
      <c r="K288" s="26">
        <v>21143</v>
      </c>
      <c r="L288" s="26">
        <v>20267</v>
      </c>
      <c r="M288" s="26">
        <v>5731</v>
      </c>
      <c r="N288" s="26">
        <v>5748</v>
      </c>
    </row>
    <row r="289" spans="1:14">
      <c r="A289" s="25">
        <v>288</v>
      </c>
      <c r="B289" s="26" t="s">
        <v>749</v>
      </c>
      <c r="C289" s="26" t="s">
        <v>750</v>
      </c>
      <c r="D289" s="26" t="s">
        <v>751</v>
      </c>
      <c r="E289" s="27" t="s">
        <v>750</v>
      </c>
      <c r="F289" s="26">
        <v>0</v>
      </c>
      <c r="G289" s="26">
        <v>26053</v>
      </c>
      <c r="H289" s="26">
        <v>0</v>
      </c>
      <c r="I289" s="26">
        <v>0</v>
      </c>
      <c r="J289" s="26">
        <v>0</v>
      </c>
      <c r="K289" s="26">
        <v>48669</v>
      </c>
      <c r="L289" s="26">
        <v>47793</v>
      </c>
      <c r="M289" s="26">
        <v>9320</v>
      </c>
      <c r="N289" s="26">
        <v>17228</v>
      </c>
    </row>
    <row r="290" spans="1:14">
      <c r="A290" s="25">
        <v>289</v>
      </c>
      <c r="B290" s="26" t="s">
        <v>749</v>
      </c>
      <c r="C290" s="26" t="s">
        <v>750</v>
      </c>
      <c r="D290" s="26" t="s">
        <v>752</v>
      </c>
      <c r="E290" s="27" t="s">
        <v>753</v>
      </c>
      <c r="F290" s="26">
        <v>0</v>
      </c>
      <c r="G290" s="26">
        <v>1975</v>
      </c>
      <c r="H290" s="26">
        <v>0</v>
      </c>
      <c r="I290" s="26">
        <v>0</v>
      </c>
      <c r="J290" s="26">
        <v>0</v>
      </c>
      <c r="K290" s="26">
        <v>18797</v>
      </c>
      <c r="L290" s="26">
        <v>6065</v>
      </c>
      <c r="M290" s="26">
        <v>11471</v>
      </c>
      <c r="N290" s="26">
        <v>2900</v>
      </c>
    </row>
    <row r="291" spans="1:14">
      <c r="A291" s="25">
        <v>290</v>
      </c>
      <c r="B291" s="26" t="s">
        <v>749</v>
      </c>
      <c r="C291" s="26" t="s">
        <v>750</v>
      </c>
      <c r="D291" s="26" t="s">
        <v>754</v>
      </c>
      <c r="E291" s="27" t="s">
        <v>755</v>
      </c>
      <c r="F291" s="26">
        <v>0</v>
      </c>
      <c r="G291" s="26">
        <v>5794</v>
      </c>
      <c r="H291" s="26">
        <v>0</v>
      </c>
      <c r="I291" s="26">
        <v>0</v>
      </c>
      <c r="J291" s="26">
        <v>0</v>
      </c>
      <c r="K291" s="26">
        <v>17159</v>
      </c>
      <c r="L291" s="26">
        <v>11090</v>
      </c>
      <c r="M291" s="26">
        <v>4422</v>
      </c>
      <c r="N291" s="26">
        <v>4634</v>
      </c>
    </row>
    <row r="292" spans="1:14">
      <c r="A292" s="25">
        <v>291</v>
      </c>
      <c r="B292" s="26" t="s">
        <v>756</v>
      </c>
      <c r="C292" s="26" t="s">
        <v>757</v>
      </c>
      <c r="D292" s="26" t="s">
        <v>758</v>
      </c>
      <c r="E292" s="27" t="s">
        <v>759</v>
      </c>
      <c r="F292" s="26">
        <v>0</v>
      </c>
      <c r="G292" s="26">
        <v>11387</v>
      </c>
      <c r="H292" s="26">
        <v>0</v>
      </c>
      <c r="I292" s="26">
        <v>0</v>
      </c>
      <c r="J292" s="26">
        <v>0</v>
      </c>
      <c r="K292" s="26">
        <v>18964</v>
      </c>
      <c r="L292" s="26">
        <v>21876</v>
      </c>
      <c r="M292" s="26">
        <v>4031</v>
      </c>
      <c r="N292" s="26">
        <v>6458</v>
      </c>
    </row>
    <row r="293" spans="1:14">
      <c r="A293" s="25">
        <v>292</v>
      </c>
      <c r="B293" s="26" t="s">
        <v>756</v>
      </c>
      <c r="C293" s="26" t="s">
        <v>757</v>
      </c>
      <c r="D293" s="26" t="s">
        <v>760</v>
      </c>
      <c r="E293" s="27" t="s">
        <v>761</v>
      </c>
      <c r="F293" s="26">
        <v>0</v>
      </c>
      <c r="G293" s="26">
        <v>137</v>
      </c>
      <c r="H293" s="26">
        <v>0</v>
      </c>
      <c r="I293" s="26">
        <v>0</v>
      </c>
      <c r="J293" s="26">
        <v>0</v>
      </c>
      <c r="K293" s="26">
        <v>538</v>
      </c>
      <c r="L293" s="26">
        <v>620</v>
      </c>
      <c r="M293" s="26">
        <v>43</v>
      </c>
      <c r="N293" s="26">
        <v>236</v>
      </c>
    </row>
    <row r="294" spans="1:14">
      <c r="A294" s="25">
        <v>293</v>
      </c>
      <c r="B294" s="26" t="s">
        <v>762</v>
      </c>
      <c r="C294" s="26" t="s">
        <v>763</v>
      </c>
      <c r="D294" s="26" t="s">
        <v>764</v>
      </c>
      <c r="E294" s="27" t="s">
        <v>765</v>
      </c>
      <c r="F294" s="26">
        <v>0</v>
      </c>
      <c r="G294" s="26">
        <v>992</v>
      </c>
      <c r="H294" s="26">
        <v>0</v>
      </c>
      <c r="I294" s="26">
        <v>0</v>
      </c>
      <c r="J294" s="26">
        <v>0</v>
      </c>
      <c r="K294" s="26">
        <v>3889</v>
      </c>
      <c r="L294" s="26">
        <v>4077</v>
      </c>
      <c r="M294" s="26">
        <v>519</v>
      </c>
      <c r="N294" s="26">
        <v>1627</v>
      </c>
    </row>
    <row r="295" spans="1:14">
      <c r="A295" s="25">
        <v>294</v>
      </c>
      <c r="B295" s="26" t="s">
        <v>766</v>
      </c>
      <c r="C295" s="26" t="s">
        <v>767</v>
      </c>
      <c r="D295" s="26" t="s">
        <v>768</v>
      </c>
      <c r="E295" s="27" t="s">
        <v>769</v>
      </c>
      <c r="F295" s="26">
        <v>0</v>
      </c>
      <c r="G295" s="26">
        <v>8288</v>
      </c>
      <c r="H295" s="26">
        <v>0</v>
      </c>
      <c r="I295" s="26">
        <v>0</v>
      </c>
      <c r="J295" s="26">
        <v>0</v>
      </c>
      <c r="K295" s="26">
        <v>22149</v>
      </c>
      <c r="L295" s="26">
        <v>19137</v>
      </c>
      <c r="M295" s="26">
        <v>2771</v>
      </c>
      <c r="N295" s="26">
        <v>9061</v>
      </c>
    </row>
    <row r="296" spans="1:14">
      <c r="A296" s="25">
        <v>295</v>
      </c>
      <c r="B296" s="26" t="s">
        <v>766</v>
      </c>
      <c r="C296" s="26" t="s">
        <v>767</v>
      </c>
      <c r="D296" s="26" t="s">
        <v>770</v>
      </c>
      <c r="E296" s="27" t="s">
        <v>771</v>
      </c>
      <c r="F296" s="26">
        <v>0</v>
      </c>
      <c r="G296" s="26">
        <v>2670</v>
      </c>
      <c r="H296" s="26">
        <v>0</v>
      </c>
      <c r="I296" s="26">
        <v>0</v>
      </c>
      <c r="J296" s="26">
        <v>0</v>
      </c>
      <c r="K296" s="26">
        <v>8323</v>
      </c>
      <c r="L296" s="26">
        <v>4131</v>
      </c>
      <c r="M296" s="26">
        <v>1018</v>
      </c>
      <c r="N296" s="26">
        <v>3247</v>
      </c>
    </row>
    <row r="297" spans="1:14">
      <c r="A297" s="25">
        <v>296</v>
      </c>
      <c r="B297" s="26" t="s">
        <v>772</v>
      </c>
      <c r="C297" s="26" t="s">
        <v>773</v>
      </c>
      <c r="D297" s="26" t="s">
        <v>774</v>
      </c>
      <c r="E297" s="27" t="s">
        <v>775</v>
      </c>
      <c r="F297" s="26">
        <v>0</v>
      </c>
      <c r="G297" s="26">
        <v>5409</v>
      </c>
      <c r="H297" s="26">
        <v>0</v>
      </c>
      <c r="I297" s="26">
        <v>0</v>
      </c>
      <c r="J297" s="26">
        <v>0</v>
      </c>
      <c r="K297" s="26">
        <v>14354</v>
      </c>
      <c r="L297" s="26">
        <v>15333</v>
      </c>
      <c r="M297" s="26">
        <v>2239</v>
      </c>
      <c r="N297" s="26">
        <v>5375</v>
      </c>
    </row>
    <row r="298" spans="1:14">
      <c r="A298" s="25">
        <v>297</v>
      </c>
      <c r="B298" s="26" t="s">
        <v>776</v>
      </c>
      <c r="C298" s="26" t="s">
        <v>777</v>
      </c>
      <c r="D298" s="26" t="s">
        <v>778</v>
      </c>
      <c r="E298" s="27" t="s">
        <v>779</v>
      </c>
      <c r="F298" s="26">
        <v>0</v>
      </c>
      <c r="G298" s="26">
        <v>20216</v>
      </c>
      <c r="H298" s="26">
        <v>0</v>
      </c>
      <c r="I298" s="26">
        <v>0</v>
      </c>
      <c r="J298" s="26">
        <v>0</v>
      </c>
      <c r="K298" s="26">
        <v>15161</v>
      </c>
      <c r="L298" s="26">
        <v>13693</v>
      </c>
      <c r="M298" s="26">
        <v>1308</v>
      </c>
      <c r="N298" s="26">
        <v>5320</v>
      </c>
    </row>
    <row r="299" spans="1:14">
      <c r="A299" s="25">
        <v>298</v>
      </c>
      <c r="B299" s="26" t="s">
        <v>776</v>
      </c>
      <c r="C299" s="26" t="s">
        <v>777</v>
      </c>
      <c r="D299" s="26" t="s">
        <v>780</v>
      </c>
      <c r="E299" s="27" t="s">
        <v>781</v>
      </c>
      <c r="F299" s="26">
        <v>0</v>
      </c>
      <c r="G299" s="26">
        <v>12041</v>
      </c>
      <c r="H299" s="26">
        <v>0</v>
      </c>
      <c r="I299" s="26">
        <v>0</v>
      </c>
      <c r="J299" s="26">
        <v>0</v>
      </c>
      <c r="K299" s="26">
        <v>6511</v>
      </c>
      <c r="L299" s="26">
        <v>5064</v>
      </c>
      <c r="M299" s="26">
        <v>637</v>
      </c>
      <c r="N299" s="26">
        <v>2197</v>
      </c>
    </row>
    <row r="300" spans="1:14">
      <c r="A300" s="25">
        <v>299</v>
      </c>
      <c r="B300" s="26" t="s">
        <v>776</v>
      </c>
      <c r="C300" s="26" t="s">
        <v>777</v>
      </c>
      <c r="D300" s="26" t="s">
        <v>782</v>
      </c>
      <c r="E300" s="27" t="s">
        <v>783</v>
      </c>
      <c r="F300" s="26">
        <v>0</v>
      </c>
      <c r="G300" s="26">
        <v>8516</v>
      </c>
      <c r="H300" s="26">
        <v>0</v>
      </c>
      <c r="I300" s="26">
        <v>0</v>
      </c>
      <c r="J300" s="26">
        <v>0</v>
      </c>
      <c r="K300" s="26">
        <v>6732</v>
      </c>
      <c r="L300" s="26">
        <v>4475</v>
      </c>
      <c r="M300" s="26">
        <v>601</v>
      </c>
      <c r="N300" s="26">
        <v>2301</v>
      </c>
    </row>
    <row r="301" spans="1:14">
      <c r="A301" s="25">
        <v>300</v>
      </c>
      <c r="B301" s="26" t="s">
        <v>784</v>
      </c>
      <c r="C301" s="26" t="s">
        <v>785</v>
      </c>
      <c r="D301" s="26" t="s">
        <v>786</v>
      </c>
      <c r="E301" s="27" t="s">
        <v>785</v>
      </c>
      <c r="F301" s="26">
        <v>0</v>
      </c>
      <c r="G301" s="26">
        <v>13837</v>
      </c>
      <c r="H301" s="26">
        <v>0</v>
      </c>
      <c r="I301" s="26">
        <v>0</v>
      </c>
      <c r="J301" s="26">
        <v>0</v>
      </c>
      <c r="K301" s="26">
        <v>22942</v>
      </c>
      <c r="L301" s="26">
        <v>16606</v>
      </c>
      <c r="M301" s="26">
        <v>2208</v>
      </c>
      <c r="N301" s="26">
        <v>8143</v>
      </c>
    </row>
    <row r="302" spans="1:14">
      <c r="A302" s="25">
        <v>301</v>
      </c>
      <c r="B302" s="26" t="s">
        <v>787</v>
      </c>
      <c r="C302" s="26" t="s">
        <v>788</v>
      </c>
      <c r="D302" s="26" t="s">
        <v>789</v>
      </c>
      <c r="E302" s="27" t="s">
        <v>790</v>
      </c>
      <c r="F302" s="26">
        <v>0</v>
      </c>
      <c r="G302" s="26">
        <v>1</v>
      </c>
      <c r="H302" s="26">
        <v>0</v>
      </c>
      <c r="I302" s="26">
        <v>0</v>
      </c>
      <c r="J302" s="26">
        <v>0</v>
      </c>
      <c r="K302" s="26">
        <v>7</v>
      </c>
      <c r="L302" s="26">
        <v>20</v>
      </c>
      <c r="M302" s="26">
        <v>0</v>
      </c>
      <c r="N302" s="26">
        <v>2</v>
      </c>
    </row>
    <row r="303" spans="1:14">
      <c r="A303" s="25">
        <v>302</v>
      </c>
      <c r="B303" s="26" t="s">
        <v>791</v>
      </c>
      <c r="C303" s="26" t="s">
        <v>792</v>
      </c>
      <c r="D303" s="26" t="s">
        <v>793</v>
      </c>
      <c r="E303" s="27" t="s">
        <v>792</v>
      </c>
      <c r="F303" s="26">
        <v>0</v>
      </c>
      <c r="G303" s="26">
        <v>200</v>
      </c>
      <c r="H303" s="26">
        <v>0</v>
      </c>
      <c r="I303" s="26">
        <v>0</v>
      </c>
      <c r="J303" s="26">
        <v>0</v>
      </c>
      <c r="K303" s="26">
        <v>1193</v>
      </c>
      <c r="L303" s="26">
        <v>645</v>
      </c>
      <c r="M303" s="26">
        <v>117</v>
      </c>
      <c r="N303" s="26">
        <v>400</v>
      </c>
    </row>
    <row r="304" spans="1:14">
      <c r="A304" s="25">
        <v>303</v>
      </c>
      <c r="B304" s="26" t="s">
        <v>794</v>
      </c>
      <c r="C304" s="26" t="s">
        <v>795</v>
      </c>
      <c r="D304" s="26" t="s">
        <v>796</v>
      </c>
      <c r="E304" s="27" t="s">
        <v>795</v>
      </c>
      <c r="F304" s="26">
        <v>0</v>
      </c>
      <c r="G304" s="26">
        <v>535</v>
      </c>
      <c r="H304" s="26">
        <v>0</v>
      </c>
      <c r="I304" s="26">
        <v>0</v>
      </c>
      <c r="J304" s="26">
        <v>0</v>
      </c>
      <c r="K304" s="26">
        <v>5369</v>
      </c>
      <c r="L304" s="26">
        <v>4553</v>
      </c>
      <c r="M304" s="26">
        <v>1802</v>
      </c>
      <c r="N304" s="26">
        <v>1526</v>
      </c>
    </row>
    <row r="305" spans="1:14">
      <c r="A305" s="25">
        <v>304</v>
      </c>
      <c r="B305" s="26" t="s">
        <v>797</v>
      </c>
      <c r="C305" s="26" t="s">
        <v>798</v>
      </c>
      <c r="D305" s="26" t="s">
        <v>799</v>
      </c>
      <c r="E305" s="27" t="s">
        <v>800</v>
      </c>
      <c r="F305" s="26">
        <v>0</v>
      </c>
      <c r="G305" s="26">
        <v>2362</v>
      </c>
      <c r="H305" s="26">
        <v>0</v>
      </c>
      <c r="I305" s="26">
        <v>0</v>
      </c>
      <c r="J305" s="26">
        <v>0</v>
      </c>
      <c r="K305" s="26">
        <v>5912</v>
      </c>
      <c r="L305" s="26">
        <v>7537</v>
      </c>
      <c r="M305" s="26">
        <v>542</v>
      </c>
      <c r="N305" s="26">
        <v>2492</v>
      </c>
    </row>
    <row r="306" spans="1:14">
      <c r="A306" s="25">
        <v>305</v>
      </c>
      <c r="B306" s="26" t="s">
        <v>801</v>
      </c>
      <c r="C306" s="26" t="s">
        <v>802</v>
      </c>
      <c r="D306" s="26" t="s">
        <v>803</v>
      </c>
      <c r="E306" s="27" t="s">
        <v>802</v>
      </c>
      <c r="F306" s="26">
        <v>0</v>
      </c>
      <c r="G306" s="26">
        <v>243</v>
      </c>
      <c r="H306" s="26">
        <v>0</v>
      </c>
      <c r="I306" s="26">
        <v>0</v>
      </c>
      <c r="J306" s="26">
        <v>0</v>
      </c>
      <c r="K306" s="26">
        <v>1150</v>
      </c>
      <c r="L306" s="26">
        <v>1655</v>
      </c>
      <c r="M306" s="26">
        <v>56</v>
      </c>
      <c r="N306" s="26">
        <v>573</v>
      </c>
    </row>
    <row r="307" spans="1:14">
      <c r="A307" s="25">
        <v>306</v>
      </c>
      <c r="B307" s="26" t="s">
        <v>804</v>
      </c>
      <c r="C307" s="26" t="s">
        <v>805</v>
      </c>
      <c r="D307" s="26" t="s">
        <v>806</v>
      </c>
      <c r="E307" s="27" t="s">
        <v>805</v>
      </c>
      <c r="F307" s="26">
        <v>0</v>
      </c>
      <c r="G307" s="26">
        <v>6430</v>
      </c>
      <c r="H307" s="26">
        <v>0</v>
      </c>
      <c r="I307" s="26">
        <v>0</v>
      </c>
      <c r="J307" s="26">
        <v>0</v>
      </c>
      <c r="K307" s="26">
        <v>1234</v>
      </c>
      <c r="L307" s="26">
        <v>1505</v>
      </c>
      <c r="M307" s="26">
        <v>120</v>
      </c>
      <c r="N307" s="26">
        <v>434</v>
      </c>
    </row>
    <row r="308" spans="1:14">
      <c r="A308" s="25">
        <v>307</v>
      </c>
      <c r="B308" s="26" t="s">
        <v>807</v>
      </c>
      <c r="C308" s="26" t="s">
        <v>808</v>
      </c>
      <c r="D308" s="26" t="s">
        <v>809</v>
      </c>
      <c r="E308" s="27" t="s">
        <v>808</v>
      </c>
      <c r="F308" s="26">
        <v>0</v>
      </c>
      <c r="G308" s="26">
        <v>276</v>
      </c>
      <c r="H308" s="26">
        <v>0</v>
      </c>
      <c r="I308" s="26">
        <v>0</v>
      </c>
      <c r="J308" s="26">
        <v>0</v>
      </c>
      <c r="K308" s="26">
        <v>831</v>
      </c>
      <c r="L308" s="26">
        <v>1408</v>
      </c>
      <c r="M308" s="26">
        <v>81</v>
      </c>
      <c r="N308" s="26">
        <v>327</v>
      </c>
    </row>
    <row r="309" spans="1:14">
      <c r="A309" s="25">
        <v>308</v>
      </c>
      <c r="B309" s="26" t="s">
        <v>810</v>
      </c>
      <c r="C309" s="26" t="s">
        <v>811</v>
      </c>
      <c r="D309" s="26" t="s">
        <v>812</v>
      </c>
      <c r="E309" s="27" t="s">
        <v>813</v>
      </c>
      <c r="F309" s="26">
        <v>0</v>
      </c>
      <c r="G309" s="26">
        <v>5</v>
      </c>
      <c r="H309" s="26">
        <v>0</v>
      </c>
      <c r="I309" s="26">
        <v>0</v>
      </c>
      <c r="J309" s="26">
        <v>0</v>
      </c>
      <c r="K309" s="26">
        <v>13</v>
      </c>
      <c r="L309" s="26">
        <v>14</v>
      </c>
      <c r="M309" s="26">
        <v>0</v>
      </c>
      <c r="N309" s="26">
        <v>7</v>
      </c>
    </row>
    <row r="310" spans="1:14">
      <c r="A310" s="25">
        <v>309</v>
      </c>
      <c r="B310" s="26" t="s">
        <v>810</v>
      </c>
      <c r="C310" s="26" t="s">
        <v>811</v>
      </c>
      <c r="D310" s="26" t="s">
        <v>814</v>
      </c>
      <c r="E310" s="27" t="s">
        <v>815</v>
      </c>
      <c r="F310" s="26">
        <v>0</v>
      </c>
      <c r="G310" s="26">
        <v>3746</v>
      </c>
      <c r="H310" s="26">
        <v>0</v>
      </c>
      <c r="I310" s="26">
        <v>0</v>
      </c>
      <c r="J310" s="26">
        <v>0</v>
      </c>
      <c r="K310" s="26">
        <v>16924</v>
      </c>
      <c r="L310" s="26">
        <v>12816</v>
      </c>
      <c r="M310" s="26">
        <v>4948</v>
      </c>
      <c r="N310" s="26">
        <v>4378</v>
      </c>
    </row>
    <row r="311" spans="1:14">
      <c r="A311" s="25">
        <v>310</v>
      </c>
      <c r="B311" s="26" t="s">
        <v>810</v>
      </c>
      <c r="C311" s="26" t="s">
        <v>811</v>
      </c>
      <c r="D311" s="26" t="s">
        <v>816</v>
      </c>
      <c r="E311" s="27" t="s">
        <v>817</v>
      </c>
      <c r="F311" s="26">
        <v>0</v>
      </c>
      <c r="G311" s="26">
        <v>12</v>
      </c>
      <c r="H311" s="26">
        <v>0</v>
      </c>
      <c r="I311" s="26">
        <v>0</v>
      </c>
      <c r="J311" s="26">
        <v>0</v>
      </c>
      <c r="K311" s="26">
        <v>48</v>
      </c>
      <c r="L311" s="26">
        <v>102</v>
      </c>
      <c r="M311" s="26">
        <v>2</v>
      </c>
      <c r="N311" s="26">
        <v>23</v>
      </c>
    </row>
    <row r="312" spans="1:14">
      <c r="A312" s="25">
        <v>311</v>
      </c>
      <c r="B312" s="26" t="s">
        <v>810</v>
      </c>
      <c r="C312" s="26" t="s">
        <v>811</v>
      </c>
      <c r="D312" s="26" t="s">
        <v>818</v>
      </c>
      <c r="E312" s="27" t="s">
        <v>819</v>
      </c>
      <c r="F312" s="26">
        <v>0</v>
      </c>
      <c r="G312" s="26">
        <v>121</v>
      </c>
      <c r="H312" s="26">
        <v>0</v>
      </c>
      <c r="I312" s="26">
        <v>0</v>
      </c>
      <c r="J312" s="26">
        <v>0</v>
      </c>
      <c r="K312" s="26">
        <v>424</v>
      </c>
      <c r="L312" s="26">
        <v>87</v>
      </c>
      <c r="M312" s="26">
        <v>30</v>
      </c>
      <c r="N312" s="26">
        <v>144</v>
      </c>
    </row>
    <row r="313" spans="1:14">
      <c r="A313" s="25">
        <v>312</v>
      </c>
      <c r="B313" s="26" t="s">
        <v>810</v>
      </c>
      <c r="C313" s="26" t="s">
        <v>811</v>
      </c>
      <c r="D313" s="26" t="s">
        <v>820</v>
      </c>
      <c r="E313" s="27" t="s">
        <v>821</v>
      </c>
      <c r="F313" s="26">
        <v>0</v>
      </c>
      <c r="G313" s="26">
        <v>1439</v>
      </c>
      <c r="H313" s="26">
        <v>0</v>
      </c>
      <c r="I313" s="26">
        <v>0</v>
      </c>
      <c r="J313" s="26">
        <v>0</v>
      </c>
      <c r="K313" s="26">
        <v>2164</v>
      </c>
      <c r="L313" s="26">
        <v>2823</v>
      </c>
      <c r="M313" s="26">
        <v>301</v>
      </c>
      <c r="N313" s="26">
        <v>797</v>
      </c>
    </row>
    <row r="314" spans="1:14">
      <c r="A314" s="25">
        <v>313</v>
      </c>
      <c r="B314" s="26" t="s">
        <v>810</v>
      </c>
      <c r="C314" s="26" t="s">
        <v>811</v>
      </c>
      <c r="D314" s="26" t="s">
        <v>822</v>
      </c>
      <c r="E314" s="27" t="s">
        <v>823</v>
      </c>
      <c r="F314" s="26">
        <v>0</v>
      </c>
      <c r="G314" s="26">
        <v>402</v>
      </c>
      <c r="H314" s="26">
        <v>0</v>
      </c>
      <c r="I314" s="26">
        <v>0</v>
      </c>
      <c r="J314" s="26">
        <v>0</v>
      </c>
      <c r="K314" s="26">
        <v>724</v>
      </c>
      <c r="L314" s="26">
        <v>370</v>
      </c>
      <c r="M314" s="26">
        <v>64</v>
      </c>
      <c r="N314" s="26">
        <v>255</v>
      </c>
    </row>
    <row r="315" spans="1:14">
      <c r="A315" s="25">
        <v>314</v>
      </c>
      <c r="B315" s="26" t="s">
        <v>810</v>
      </c>
      <c r="C315" s="26" t="s">
        <v>811</v>
      </c>
      <c r="D315" s="26" t="s">
        <v>824</v>
      </c>
      <c r="E315" s="27" t="s">
        <v>825</v>
      </c>
      <c r="F315" s="26">
        <v>0</v>
      </c>
      <c r="G315" s="26">
        <v>4</v>
      </c>
      <c r="H315" s="26">
        <v>0</v>
      </c>
      <c r="I315" s="26">
        <v>0</v>
      </c>
      <c r="J315" s="26">
        <v>0</v>
      </c>
      <c r="K315" s="26">
        <v>24</v>
      </c>
      <c r="L315" s="26">
        <v>9</v>
      </c>
      <c r="M315" s="26">
        <v>1</v>
      </c>
      <c r="N315" s="26">
        <v>8</v>
      </c>
    </row>
    <row r="316" spans="1:14">
      <c r="A316" s="25">
        <v>315</v>
      </c>
      <c r="B316" s="26" t="s">
        <v>810</v>
      </c>
      <c r="C316" s="26" t="s">
        <v>811</v>
      </c>
      <c r="D316" s="26" t="s">
        <v>826</v>
      </c>
      <c r="E316" s="27" t="s">
        <v>827</v>
      </c>
      <c r="F316" s="26">
        <v>0</v>
      </c>
      <c r="G316" s="26">
        <v>2</v>
      </c>
      <c r="H316" s="26">
        <v>0</v>
      </c>
      <c r="I316" s="26">
        <v>0</v>
      </c>
      <c r="J316" s="26">
        <v>0</v>
      </c>
      <c r="K316" s="26">
        <v>1</v>
      </c>
      <c r="L316" s="26">
        <v>0</v>
      </c>
      <c r="M316" s="26">
        <v>0</v>
      </c>
      <c r="N316" s="26">
        <v>1</v>
      </c>
    </row>
    <row r="317" spans="1:14">
      <c r="A317" s="25">
        <v>316</v>
      </c>
      <c r="B317" s="26" t="s">
        <v>810</v>
      </c>
      <c r="C317" s="26" t="s">
        <v>811</v>
      </c>
      <c r="D317" s="26" t="s">
        <v>828</v>
      </c>
      <c r="E317" s="27" t="s">
        <v>829</v>
      </c>
      <c r="F317" s="26">
        <v>0</v>
      </c>
      <c r="G317" s="26">
        <v>41</v>
      </c>
      <c r="H317" s="26">
        <v>0</v>
      </c>
      <c r="I317" s="26">
        <v>0</v>
      </c>
      <c r="J317" s="26">
        <v>0</v>
      </c>
      <c r="K317" s="26">
        <v>283</v>
      </c>
      <c r="L317" s="26">
        <v>136</v>
      </c>
      <c r="M317" s="26">
        <v>54</v>
      </c>
      <c r="N317" s="26">
        <v>139</v>
      </c>
    </row>
    <row r="318" spans="1:14">
      <c r="A318" s="25">
        <v>317</v>
      </c>
      <c r="B318" s="26" t="s">
        <v>810</v>
      </c>
      <c r="C318" s="26" t="s">
        <v>811</v>
      </c>
      <c r="D318" s="26" t="s">
        <v>830</v>
      </c>
      <c r="E318" s="27" t="s">
        <v>831</v>
      </c>
      <c r="F318" s="26">
        <v>0</v>
      </c>
      <c r="G318" s="26">
        <v>303</v>
      </c>
      <c r="H318" s="26">
        <v>0</v>
      </c>
      <c r="I318" s="26">
        <v>0</v>
      </c>
      <c r="J318" s="26">
        <v>0</v>
      </c>
      <c r="K318" s="26">
        <v>317</v>
      </c>
      <c r="L318" s="26">
        <v>965</v>
      </c>
      <c r="M318" s="26">
        <v>6</v>
      </c>
      <c r="N318" s="26">
        <v>173</v>
      </c>
    </row>
    <row r="319" spans="1:14">
      <c r="A319" s="25">
        <v>318</v>
      </c>
      <c r="B319" s="26" t="s">
        <v>810</v>
      </c>
      <c r="C319" s="26" t="s">
        <v>811</v>
      </c>
      <c r="D319" s="26" t="s">
        <v>832</v>
      </c>
      <c r="E319" s="27" t="s">
        <v>833</v>
      </c>
      <c r="F319" s="26">
        <v>0</v>
      </c>
      <c r="G319" s="26">
        <v>16363</v>
      </c>
      <c r="H319" s="26">
        <v>0</v>
      </c>
      <c r="I319" s="26">
        <v>0</v>
      </c>
      <c r="J319" s="26">
        <v>0</v>
      </c>
      <c r="K319" s="26">
        <v>14569</v>
      </c>
      <c r="L319" s="26">
        <v>10690</v>
      </c>
      <c r="M319" s="26">
        <v>1016</v>
      </c>
      <c r="N319" s="26">
        <v>4788</v>
      </c>
    </row>
    <row r="320" spans="1:14">
      <c r="A320" s="25">
        <v>319</v>
      </c>
      <c r="B320" s="26" t="s">
        <v>810</v>
      </c>
      <c r="C320" s="26" t="s">
        <v>811</v>
      </c>
      <c r="D320" s="26" t="s">
        <v>834</v>
      </c>
      <c r="E320" s="27" t="s">
        <v>835</v>
      </c>
      <c r="F320" s="26">
        <v>0</v>
      </c>
      <c r="G320" s="26">
        <v>50</v>
      </c>
      <c r="H320" s="26">
        <v>0</v>
      </c>
      <c r="I320" s="26">
        <v>0</v>
      </c>
      <c r="J320" s="26">
        <v>0</v>
      </c>
      <c r="K320" s="26">
        <v>84</v>
      </c>
      <c r="L320" s="26">
        <v>195</v>
      </c>
      <c r="M320" s="26">
        <v>6</v>
      </c>
      <c r="N320" s="26">
        <v>40</v>
      </c>
    </row>
    <row r="321" spans="1:14">
      <c r="A321" s="25">
        <v>320</v>
      </c>
      <c r="B321" s="26" t="s">
        <v>836</v>
      </c>
      <c r="C321" s="26" t="s">
        <v>837</v>
      </c>
      <c r="D321" s="26" t="s">
        <v>838</v>
      </c>
      <c r="E321" s="27" t="s">
        <v>839</v>
      </c>
      <c r="F321" s="26">
        <v>0</v>
      </c>
      <c r="G321" s="26">
        <v>2</v>
      </c>
      <c r="H321" s="26">
        <v>0</v>
      </c>
      <c r="I321" s="26">
        <v>0</v>
      </c>
      <c r="J321" s="26">
        <v>0</v>
      </c>
      <c r="K321" s="26">
        <v>17</v>
      </c>
      <c r="L321" s="26">
        <v>18</v>
      </c>
      <c r="M321" s="26">
        <v>2</v>
      </c>
      <c r="N321" s="26">
        <v>5</v>
      </c>
    </row>
    <row r="322" spans="1:14">
      <c r="A322" s="25">
        <v>321</v>
      </c>
      <c r="B322" s="26" t="s">
        <v>836</v>
      </c>
      <c r="C322" s="26" t="s">
        <v>837</v>
      </c>
      <c r="D322" s="26" t="s">
        <v>840</v>
      </c>
      <c r="E322" s="27" t="s">
        <v>841</v>
      </c>
      <c r="F322" s="26">
        <v>0</v>
      </c>
      <c r="G322" s="26">
        <v>165</v>
      </c>
      <c r="H322" s="26">
        <v>0</v>
      </c>
      <c r="I322" s="26">
        <v>0</v>
      </c>
      <c r="J322" s="26">
        <v>0</v>
      </c>
      <c r="K322" s="26">
        <v>79</v>
      </c>
      <c r="L322" s="26">
        <v>65</v>
      </c>
      <c r="M322" s="26">
        <v>10</v>
      </c>
      <c r="N322" s="26">
        <v>21</v>
      </c>
    </row>
    <row r="323" spans="1:14">
      <c r="A323" s="25">
        <v>322</v>
      </c>
      <c r="B323" s="26" t="s">
        <v>836</v>
      </c>
      <c r="C323" s="26" t="s">
        <v>837</v>
      </c>
      <c r="D323" s="26" t="s">
        <v>842</v>
      </c>
      <c r="E323" s="27" t="s">
        <v>843</v>
      </c>
      <c r="F323" s="26">
        <v>0</v>
      </c>
      <c r="G323" s="26">
        <v>1</v>
      </c>
      <c r="H323" s="26">
        <v>0</v>
      </c>
      <c r="I323" s="26">
        <v>0</v>
      </c>
      <c r="J323" s="26">
        <v>0</v>
      </c>
      <c r="K323" s="26">
        <v>0</v>
      </c>
      <c r="L323" s="26">
        <v>0</v>
      </c>
      <c r="M323" s="26">
        <v>0</v>
      </c>
      <c r="N323" s="26">
        <v>0</v>
      </c>
    </row>
    <row r="324" spans="1:14">
      <c r="A324" s="25">
        <v>323</v>
      </c>
      <c r="B324" s="26" t="s">
        <v>836</v>
      </c>
      <c r="C324" s="26" t="s">
        <v>837</v>
      </c>
      <c r="D324" s="26" t="s">
        <v>844</v>
      </c>
      <c r="E324" s="27" t="s">
        <v>845</v>
      </c>
      <c r="F324" s="26">
        <v>0</v>
      </c>
      <c r="G324" s="26">
        <v>1</v>
      </c>
      <c r="H324" s="26">
        <v>0</v>
      </c>
      <c r="I324" s="26">
        <v>0</v>
      </c>
      <c r="J324" s="26">
        <v>0</v>
      </c>
      <c r="K324" s="26">
        <v>0</v>
      </c>
      <c r="L324" s="26">
        <v>1</v>
      </c>
      <c r="M324" s="26">
        <v>0</v>
      </c>
      <c r="N324" s="26">
        <v>0</v>
      </c>
    </row>
    <row r="325" spans="1:14">
      <c r="A325" s="25">
        <v>324</v>
      </c>
      <c r="B325" s="26" t="s">
        <v>846</v>
      </c>
      <c r="C325" s="26" t="s">
        <v>847</v>
      </c>
      <c r="D325" s="26" t="s">
        <v>848</v>
      </c>
      <c r="E325" s="27" t="s">
        <v>849</v>
      </c>
      <c r="F325" s="26">
        <v>0</v>
      </c>
      <c r="G325" s="26">
        <v>2655</v>
      </c>
      <c r="H325" s="26">
        <v>0</v>
      </c>
      <c r="I325" s="26">
        <v>0</v>
      </c>
      <c r="J325" s="26">
        <v>0</v>
      </c>
      <c r="K325" s="26">
        <v>46429</v>
      </c>
      <c r="L325" s="26">
        <v>13066</v>
      </c>
      <c r="M325" s="26">
        <v>25828</v>
      </c>
      <c r="N325" s="26">
        <v>7218</v>
      </c>
    </row>
    <row r="326" spans="1:14">
      <c r="A326" s="25">
        <v>325</v>
      </c>
      <c r="B326" s="26" t="s">
        <v>850</v>
      </c>
      <c r="C326" s="26" t="s">
        <v>851</v>
      </c>
      <c r="D326" s="26" t="s">
        <v>852</v>
      </c>
      <c r="E326" s="27" t="s">
        <v>853</v>
      </c>
      <c r="F326" s="26">
        <v>0</v>
      </c>
      <c r="G326" s="26">
        <v>762</v>
      </c>
      <c r="H326" s="26">
        <v>0</v>
      </c>
      <c r="I326" s="26">
        <v>0</v>
      </c>
      <c r="J326" s="26">
        <v>0</v>
      </c>
      <c r="K326" s="26">
        <v>1805</v>
      </c>
      <c r="L326" s="26">
        <v>4034</v>
      </c>
      <c r="M326" s="26">
        <v>237</v>
      </c>
      <c r="N326" s="26">
        <v>1074</v>
      </c>
    </row>
    <row r="327" spans="1:14">
      <c r="A327" s="25">
        <v>326</v>
      </c>
      <c r="B327" s="26" t="s">
        <v>854</v>
      </c>
      <c r="C327" s="26" t="s">
        <v>855</v>
      </c>
      <c r="D327" s="26" t="s">
        <v>856</v>
      </c>
      <c r="E327" s="27" t="s">
        <v>855</v>
      </c>
      <c r="F327" s="26">
        <v>0</v>
      </c>
      <c r="G327" s="26">
        <v>2660</v>
      </c>
      <c r="H327" s="26">
        <v>0</v>
      </c>
      <c r="I327" s="26">
        <v>0</v>
      </c>
      <c r="J327" s="26">
        <v>0</v>
      </c>
      <c r="K327" s="26">
        <v>3409</v>
      </c>
      <c r="L327" s="26">
        <v>4239</v>
      </c>
      <c r="M327" s="26">
        <v>225</v>
      </c>
      <c r="N327" s="26">
        <v>1122</v>
      </c>
    </row>
    <row r="328" spans="1:14">
      <c r="A328" s="25">
        <v>327</v>
      </c>
      <c r="B328" s="26" t="s">
        <v>857</v>
      </c>
      <c r="C328" s="26" t="s">
        <v>858</v>
      </c>
      <c r="D328" s="26" t="s">
        <v>859</v>
      </c>
      <c r="E328" s="27" t="s">
        <v>860</v>
      </c>
      <c r="F328" s="26">
        <v>0</v>
      </c>
      <c r="G328" s="26">
        <v>107</v>
      </c>
      <c r="H328" s="26">
        <v>0</v>
      </c>
      <c r="I328" s="26">
        <v>0</v>
      </c>
      <c r="J328" s="26">
        <v>0</v>
      </c>
      <c r="K328" s="26">
        <v>611</v>
      </c>
      <c r="L328" s="26">
        <v>438</v>
      </c>
      <c r="M328" s="26">
        <v>90</v>
      </c>
      <c r="N328" s="26">
        <v>226</v>
      </c>
    </row>
    <row r="329" spans="1:14">
      <c r="A329" s="25">
        <v>328</v>
      </c>
      <c r="B329" s="26" t="s">
        <v>861</v>
      </c>
      <c r="C329" s="26" t="s">
        <v>862</v>
      </c>
      <c r="D329" s="26" t="s">
        <v>863</v>
      </c>
      <c r="E329" s="27" t="s">
        <v>862</v>
      </c>
      <c r="F329" s="26">
        <v>0</v>
      </c>
      <c r="G329" s="26">
        <v>125</v>
      </c>
      <c r="H329" s="26">
        <v>0</v>
      </c>
      <c r="I329" s="26">
        <v>0</v>
      </c>
      <c r="J329" s="26">
        <v>0</v>
      </c>
      <c r="K329" s="26">
        <v>338</v>
      </c>
      <c r="L329" s="26">
        <v>175</v>
      </c>
      <c r="M329" s="26">
        <v>60</v>
      </c>
      <c r="N329" s="26">
        <v>154</v>
      </c>
    </row>
    <row r="330" spans="1:14">
      <c r="A330" s="25">
        <v>329</v>
      </c>
      <c r="B330" s="26" t="s">
        <v>864</v>
      </c>
      <c r="C330" s="26" t="s">
        <v>865</v>
      </c>
      <c r="D330" s="26" t="s">
        <v>866</v>
      </c>
      <c r="E330" s="27" t="s">
        <v>867</v>
      </c>
      <c r="F330" s="26">
        <v>0</v>
      </c>
      <c r="G330" s="26">
        <v>3425</v>
      </c>
      <c r="H330" s="26">
        <v>0</v>
      </c>
      <c r="I330" s="26">
        <v>0</v>
      </c>
      <c r="J330" s="26">
        <v>0</v>
      </c>
      <c r="K330" s="26">
        <v>79</v>
      </c>
      <c r="L330" s="26">
        <v>570</v>
      </c>
      <c r="M330" s="26">
        <v>4</v>
      </c>
      <c r="N330" s="26">
        <v>30</v>
      </c>
    </row>
    <row r="331" spans="1:14">
      <c r="A331" s="25">
        <v>330</v>
      </c>
      <c r="B331" s="26" t="s">
        <v>868</v>
      </c>
      <c r="C331" s="26" t="s">
        <v>869</v>
      </c>
      <c r="D331" s="26" t="s">
        <v>870</v>
      </c>
      <c r="E331" s="27" t="s">
        <v>871</v>
      </c>
      <c r="F331" s="26">
        <v>0</v>
      </c>
      <c r="G331" s="26">
        <v>30</v>
      </c>
      <c r="H331" s="26">
        <v>0</v>
      </c>
      <c r="I331" s="26">
        <v>0</v>
      </c>
      <c r="J331" s="26">
        <v>0</v>
      </c>
      <c r="K331" s="26">
        <v>253</v>
      </c>
      <c r="L331" s="26">
        <v>286</v>
      </c>
      <c r="M331" s="26">
        <v>39</v>
      </c>
      <c r="N331" s="26">
        <v>119</v>
      </c>
    </row>
    <row r="332" spans="1:14">
      <c r="A332" s="25">
        <v>331</v>
      </c>
      <c r="B332" s="26" t="s">
        <v>872</v>
      </c>
      <c r="C332" s="26" t="s">
        <v>873</v>
      </c>
      <c r="D332" s="26" t="s">
        <v>874</v>
      </c>
      <c r="E332" s="27" t="s">
        <v>873</v>
      </c>
      <c r="F332" s="26">
        <v>0</v>
      </c>
      <c r="G332" s="26">
        <v>59</v>
      </c>
      <c r="H332" s="26">
        <v>0</v>
      </c>
      <c r="I332" s="26">
        <v>0</v>
      </c>
      <c r="J332" s="26">
        <v>0</v>
      </c>
      <c r="K332" s="26">
        <v>114</v>
      </c>
      <c r="L332" s="26">
        <v>112</v>
      </c>
      <c r="M332" s="26">
        <v>15</v>
      </c>
      <c r="N332" s="26">
        <v>77</v>
      </c>
    </row>
    <row r="333" spans="1:14">
      <c r="A333" s="25">
        <v>332</v>
      </c>
      <c r="B333" s="26" t="s">
        <v>875</v>
      </c>
      <c r="C333" s="26" t="s">
        <v>876</v>
      </c>
      <c r="D333" s="26" t="s">
        <v>877</v>
      </c>
      <c r="E333" s="27" t="s">
        <v>878</v>
      </c>
      <c r="F333" s="26">
        <v>0</v>
      </c>
      <c r="G333" s="26">
        <v>10</v>
      </c>
      <c r="H333" s="26">
        <v>0</v>
      </c>
      <c r="I333" s="26">
        <v>0</v>
      </c>
      <c r="J333" s="26">
        <v>0</v>
      </c>
      <c r="K333" s="26">
        <v>98</v>
      </c>
      <c r="L333" s="26">
        <v>168</v>
      </c>
      <c r="M333" s="26">
        <v>1</v>
      </c>
      <c r="N333" s="26">
        <v>40</v>
      </c>
    </row>
    <row r="334" spans="1:14">
      <c r="A334" s="25">
        <v>333</v>
      </c>
      <c r="B334" s="26" t="s">
        <v>879</v>
      </c>
      <c r="C334" s="26" t="s">
        <v>880</v>
      </c>
      <c r="D334" s="26" t="s">
        <v>881</v>
      </c>
      <c r="E334" s="27" t="s">
        <v>882</v>
      </c>
      <c r="F334" s="26">
        <v>0</v>
      </c>
      <c r="G334" s="26">
        <v>495</v>
      </c>
      <c r="H334" s="26">
        <v>0</v>
      </c>
      <c r="I334" s="26">
        <v>0</v>
      </c>
      <c r="J334" s="26">
        <v>0</v>
      </c>
      <c r="K334" s="26">
        <v>607</v>
      </c>
      <c r="L334" s="26">
        <v>1086</v>
      </c>
      <c r="M334" s="26">
        <v>65</v>
      </c>
      <c r="N334" s="26">
        <v>281</v>
      </c>
    </row>
    <row r="335" spans="1:14">
      <c r="A335" s="25">
        <v>334</v>
      </c>
      <c r="B335" s="26" t="s">
        <v>883</v>
      </c>
      <c r="C335" s="26" t="s">
        <v>884</v>
      </c>
      <c r="D335" s="26" t="s">
        <v>885</v>
      </c>
      <c r="E335" s="27" t="s">
        <v>884</v>
      </c>
      <c r="F335" s="26">
        <v>0</v>
      </c>
      <c r="G335" s="26">
        <v>381</v>
      </c>
      <c r="H335" s="26">
        <v>0</v>
      </c>
      <c r="I335" s="26">
        <v>0</v>
      </c>
      <c r="J335" s="26">
        <v>0</v>
      </c>
      <c r="K335" s="26">
        <v>629</v>
      </c>
      <c r="L335" s="26">
        <v>1811</v>
      </c>
      <c r="M335" s="26">
        <v>55</v>
      </c>
      <c r="N335" s="26">
        <v>289</v>
      </c>
    </row>
    <row r="336" spans="1:14">
      <c r="A336" s="25">
        <v>335</v>
      </c>
      <c r="B336" s="26" t="s">
        <v>886</v>
      </c>
      <c r="C336" s="26" t="s">
        <v>887</v>
      </c>
      <c r="D336" s="26" t="s">
        <v>888</v>
      </c>
      <c r="E336" s="27" t="s">
        <v>887</v>
      </c>
      <c r="F336" s="26">
        <v>0</v>
      </c>
      <c r="G336" s="26">
        <v>14</v>
      </c>
      <c r="H336" s="26">
        <v>0</v>
      </c>
      <c r="I336" s="26">
        <v>0</v>
      </c>
      <c r="J336" s="26">
        <v>0</v>
      </c>
      <c r="K336" s="26">
        <v>31</v>
      </c>
      <c r="L336" s="26">
        <v>37</v>
      </c>
      <c r="M336" s="26">
        <v>3</v>
      </c>
      <c r="N336" s="26">
        <v>17</v>
      </c>
    </row>
    <row r="337" spans="1:14">
      <c r="A337" s="25">
        <v>336</v>
      </c>
      <c r="B337" s="26" t="s">
        <v>889</v>
      </c>
      <c r="C337" s="26" t="s">
        <v>890</v>
      </c>
      <c r="D337" s="26" t="s">
        <v>891</v>
      </c>
      <c r="E337" s="27" t="s">
        <v>892</v>
      </c>
      <c r="F337" s="26">
        <v>0</v>
      </c>
      <c r="G337" s="26">
        <v>7</v>
      </c>
      <c r="H337" s="26">
        <v>0</v>
      </c>
      <c r="I337" s="26">
        <v>0</v>
      </c>
      <c r="J337" s="26">
        <v>0</v>
      </c>
      <c r="K337" s="26">
        <v>60</v>
      </c>
      <c r="L337" s="26">
        <v>58</v>
      </c>
      <c r="M337" s="26">
        <v>5</v>
      </c>
      <c r="N337" s="26">
        <v>15</v>
      </c>
    </row>
    <row r="338" spans="1:14">
      <c r="A338" s="25">
        <v>337</v>
      </c>
      <c r="B338" s="26" t="s">
        <v>893</v>
      </c>
      <c r="C338" s="26" t="s">
        <v>894</v>
      </c>
      <c r="D338" s="26" t="s">
        <v>895</v>
      </c>
      <c r="E338" s="27" t="s">
        <v>896</v>
      </c>
      <c r="F338" s="26">
        <v>0</v>
      </c>
      <c r="G338" s="26">
        <v>1647</v>
      </c>
      <c r="H338" s="26">
        <v>0</v>
      </c>
      <c r="I338" s="26">
        <v>0</v>
      </c>
      <c r="J338" s="26">
        <v>0</v>
      </c>
      <c r="K338" s="26">
        <v>2721</v>
      </c>
      <c r="L338" s="26">
        <v>2233</v>
      </c>
      <c r="M338" s="26">
        <v>196</v>
      </c>
      <c r="N338" s="26">
        <v>1136</v>
      </c>
    </row>
    <row r="339" spans="1:14">
      <c r="A339" s="25">
        <v>338</v>
      </c>
      <c r="B339" s="26" t="s">
        <v>897</v>
      </c>
      <c r="C339" s="26" t="s">
        <v>898</v>
      </c>
      <c r="D339" s="26" t="s">
        <v>899</v>
      </c>
      <c r="E339" s="27" t="s">
        <v>898</v>
      </c>
      <c r="F339" s="26">
        <v>0</v>
      </c>
      <c r="G339" s="26">
        <v>4595</v>
      </c>
      <c r="H339" s="26">
        <v>0</v>
      </c>
      <c r="I339" s="26">
        <v>0</v>
      </c>
      <c r="J339" s="26">
        <v>0</v>
      </c>
      <c r="K339" s="26">
        <v>3581</v>
      </c>
      <c r="L339" s="26">
        <v>4020</v>
      </c>
      <c r="M339" s="26">
        <v>257</v>
      </c>
      <c r="N339" s="26">
        <v>1361</v>
      </c>
    </row>
    <row r="340" spans="1:14">
      <c r="A340" s="25">
        <v>339</v>
      </c>
      <c r="B340" s="26" t="s">
        <v>900</v>
      </c>
      <c r="C340" s="26" t="s">
        <v>901</v>
      </c>
      <c r="D340" s="26" t="s">
        <v>902</v>
      </c>
      <c r="E340" s="27" t="s">
        <v>903</v>
      </c>
      <c r="F340" s="26">
        <v>0</v>
      </c>
      <c r="G340" s="26">
        <v>13812</v>
      </c>
      <c r="H340" s="26">
        <v>0</v>
      </c>
      <c r="I340" s="26">
        <v>0</v>
      </c>
      <c r="J340" s="26">
        <v>0</v>
      </c>
      <c r="K340" s="26">
        <v>53036</v>
      </c>
      <c r="L340" s="26">
        <v>46124</v>
      </c>
      <c r="M340" s="26">
        <v>12809</v>
      </c>
      <c r="N340" s="26">
        <v>15223</v>
      </c>
    </row>
    <row r="341" spans="1:14">
      <c r="A341" s="25">
        <v>340</v>
      </c>
      <c r="B341" s="26" t="s">
        <v>900</v>
      </c>
      <c r="C341" s="26" t="s">
        <v>901</v>
      </c>
      <c r="D341" s="26" t="s">
        <v>904</v>
      </c>
      <c r="E341" s="27" t="s">
        <v>905</v>
      </c>
      <c r="F341" s="26">
        <v>0</v>
      </c>
      <c r="G341" s="26">
        <v>5372</v>
      </c>
      <c r="H341" s="26">
        <v>0</v>
      </c>
      <c r="I341" s="26">
        <v>0</v>
      </c>
      <c r="J341" s="26">
        <v>0</v>
      </c>
      <c r="K341" s="26">
        <v>16021</v>
      </c>
      <c r="L341" s="26">
        <v>13357</v>
      </c>
      <c r="M341" s="26">
        <v>3162</v>
      </c>
      <c r="N341" s="26">
        <v>5654</v>
      </c>
    </row>
    <row r="342" spans="1:14">
      <c r="A342" s="25">
        <v>341</v>
      </c>
      <c r="B342" s="26" t="s">
        <v>900</v>
      </c>
      <c r="C342" s="26" t="s">
        <v>901</v>
      </c>
      <c r="D342" s="26" t="s">
        <v>906</v>
      </c>
      <c r="E342" s="27" t="s">
        <v>907</v>
      </c>
      <c r="F342" s="26">
        <v>0</v>
      </c>
      <c r="G342" s="26">
        <v>7193</v>
      </c>
      <c r="H342" s="26">
        <v>0</v>
      </c>
      <c r="I342" s="26">
        <v>0</v>
      </c>
      <c r="J342" s="26">
        <v>0</v>
      </c>
      <c r="K342" s="26">
        <v>121995</v>
      </c>
      <c r="L342" s="26">
        <v>26415</v>
      </c>
      <c r="M342" s="26">
        <v>73590</v>
      </c>
      <c r="N342" s="26">
        <v>16998</v>
      </c>
    </row>
    <row r="343" spans="1:14">
      <c r="A343" s="25">
        <v>342</v>
      </c>
      <c r="B343" s="26" t="s">
        <v>900</v>
      </c>
      <c r="C343" s="26" t="s">
        <v>901</v>
      </c>
      <c r="D343" s="26" t="s">
        <v>908</v>
      </c>
      <c r="E343" s="27" t="s">
        <v>909</v>
      </c>
      <c r="F343" s="26">
        <v>0</v>
      </c>
      <c r="G343" s="26">
        <v>4020</v>
      </c>
      <c r="H343" s="26">
        <v>0</v>
      </c>
      <c r="I343" s="26">
        <v>0</v>
      </c>
      <c r="J343" s="26">
        <v>0</v>
      </c>
      <c r="K343" s="26">
        <v>107</v>
      </c>
      <c r="L343" s="26">
        <v>793</v>
      </c>
      <c r="M343" s="26">
        <v>5</v>
      </c>
      <c r="N343" s="26">
        <v>25</v>
      </c>
    </row>
    <row r="344" spans="1:14">
      <c r="A344" s="25">
        <v>343</v>
      </c>
      <c r="B344" s="26" t="s">
        <v>900</v>
      </c>
      <c r="C344" s="26" t="s">
        <v>901</v>
      </c>
      <c r="D344" s="26" t="s">
        <v>910</v>
      </c>
      <c r="E344" s="27" t="s">
        <v>911</v>
      </c>
      <c r="F344" s="26">
        <v>0</v>
      </c>
      <c r="G344" s="26">
        <v>9328</v>
      </c>
      <c r="H344" s="26">
        <v>0</v>
      </c>
      <c r="I344" s="26">
        <v>0</v>
      </c>
      <c r="J344" s="26">
        <v>0</v>
      </c>
      <c r="K344" s="26">
        <v>12280</v>
      </c>
      <c r="L344" s="26">
        <v>12185</v>
      </c>
      <c r="M344" s="26">
        <v>1464</v>
      </c>
      <c r="N344" s="26">
        <v>3550</v>
      </c>
    </row>
    <row r="345" spans="1:14">
      <c r="A345" s="25">
        <v>344</v>
      </c>
      <c r="B345" s="26" t="s">
        <v>900</v>
      </c>
      <c r="C345" s="26" t="s">
        <v>901</v>
      </c>
      <c r="D345" s="26" t="s">
        <v>912</v>
      </c>
      <c r="E345" s="27" t="s">
        <v>913</v>
      </c>
      <c r="F345" s="26">
        <v>0</v>
      </c>
      <c r="G345" s="26">
        <v>608</v>
      </c>
      <c r="H345" s="26">
        <v>0</v>
      </c>
      <c r="I345" s="26">
        <v>0</v>
      </c>
      <c r="J345" s="26">
        <v>0</v>
      </c>
      <c r="K345" s="26">
        <v>2596</v>
      </c>
      <c r="L345" s="26">
        <v>1909</v>
      </c>
      <c r="M345" s="26">
        <v>512</v>
      </c>
      <c r="N345" s="26">
        <v>692</v>
      </c>
    </row>
    <row r="346" spans="1:14">
      <c r="A346" s="25">
        <v>345</v>
      </c>
      <c r="B346" s="26" t="s">
        <v>900</v>
      </c>
      <c r="C346" s="26" t="s">
        <v>901</v>
      </c>
      <c r="D346" s="26" t="s">
        <v>914</v>
      </c>
      <c r="E346" s="27" t="s">
        <v>915</v>
      </c>
      <c r="F346" s="26">
        <v>0</v>
      </c>
      <c r="G346" s="26">
        <v>3080</v>
      </c>
      <c r="H346" s="26">
        <v>0</v>
      </c>
      <c r="I346" s="26">
        <v>0</v>
      </c>
      <c r="J346" s="26">
        <v>0</v>
      </c>
      <c r="K346" s="26">
        <v>10289</v>
      </c>
      <c r="L346" s="26">
        <v>14395</v>
      </c>
      <c r="M346" s="26">
        <v>1194</v>
      </c>
      <c r="N346" s="26">
        <v>5027</v>
      </c>
    </row>
    <row r="347" spans="1:14">
      <c r="A347" s="25">
        <v>346</v>
      </c>
      <c r="B347" s="26" t="s">
        <v>900</v>
      </c>
      <c r="C347" s="26" t="s">
        <v>901</v>
      </c>
      <c r="D347" s="26" t="s">
        <v>916</v>
      </c>
      <c r="E347" s="27" t="s">
        <v>917</v>
      </c>
      <c r="F347" s="26">
        <v>0</v>
      </c>
      <c r="G347" s="26">
        <v>5647</v>
      </c>
      <c r="H347" s="26">
        <v>0</v>
      </c>
      <c r="I347" s="26">
        <v>0</v>
      </c>
      <c r="J347" s="26">
        <v>0</v>
      </c>
      <c r="K347" s="26">
        <v>12370</v>
      </c>
      <c r="L347" s="26">
        <v>16259</v>
      </c>
      <c r="M347" s="26">
        <v>1812</v>
      </c>
      <c r="N347" s="26">
        <v>4412</v>
      </c>
    </row>
    <row r="348" spans="1:14">
      <c r="A348" s="25">
        <v>347</v>
      </c>
      <c r="B348" s="26" t="s">
        <v>900</v>
      </c>
      <c r="C348" s="26" t="s">
        <v>901</v>
      </c>
      <c r="D348" s="26" t="s">
        <v>918</v>
      </c>
      <c r="E348" s="27" t="s">
        <v>919</v>
      </c>
      <c r="F348" s="26">
        <v>0</v>
      </c>
      <c r="G348" s="26">
        <v>382</v>
      </c>
      <c r="H348" s="26">
        <v>0</v>
      </c>
      <c r="I348" s="26">
        <v>0</v>
      </c>
      <c r="J348" s="26">
        <v>0</v>
      </c>
      <c r="K348" s="26">
        <v>1474</v>
      </c>
      <c r="L348" s="26">
        <v>1524</v>
      </c>
      <c r="M348" s="26">
        <v>261</v>
      </c>
      <c r="N348" s="26">
        <v>581</v>
      </c>
    </row>
    <row r="349" spans="1:14">
      <c r="A349" s="25">
        <v>348</v>
      </c>
      <c r="B349" s="26" t="s">
        <v>900</v>
      </c>
      <c r="C349" s="26" t="s">
        <v>901</v>
      </c>
      <c r="D349" s="26" t="s">
        <v>920</v>
      </c>
      <c r="E349" s="27" t="s">
        <v>921</v>
      </c>
      <c r="F349" s="26">
        <v>0</v>
      </c>
      <c r="G349" s="26">
        <v>862</v>
      </c>
      <c r="H349" s="26">
        <v>0</v>
      </c>
      <c r="I349" s="26">
        <v>0</v>
      </c>
      <c r="J349" s="26">
        <v>0</v>
      </c>
      <c r="K349" s="26">
        <v>4277</v>
      </c>
      <c r="L349" s="26">
        <v>3170</v>
      </c>
      <c r="M349" s="26">
        <v>520</v>
      </c>
      <c r="N349" s="26">
        <v>1742</v>
      </c>
    </row>
    <row r="350" spans="1:14">
      <c r="A350" s="25">
        <v>349</v>
      </c>
      <c r="B350" s="26" t="s">
        <v>900</v>
      </c>
      <c r="C350" s="26" t="s">
        <v>901</v>
      </c>
      <c r="D350" s="26" t="s">
        <v>922</v>
      </c>
      <c r="E350" s="27" t="s">
        <v>923</v>
      </c>
      <c r="F350" s="26">
        <v>0</v>
      </c>
      <c r="G350" s="26">
        <v>58</v>
      </c>
      <c r="H350" s="26">
        <v>0</v>
      </c>
      <c r="I350" s="26">
        <v>0</v>
      </c>
      <c r="J350" s="26">
        <v>0</v>
      </c>
      <c r="K350" s="26">
        <v>115</v>
      </c>
      <c r="L350" s="26">
        <v>264</v>
      </c>
      <c r="M350" s="26">
        <v>2</v>
      </c>
      <c r="N350" s="26">
        <v>44</v>
      </c>
    </row>
    <row r="351" spans="1:14">
      <c r="A351" s="25">
        <v>350</v>
      </c>
      <c r="B351" s="26" t="s">
        <v>900</v>
      </c>
      <c r="C351" s="26" t="s">
        <v>901</v>
      </c>
      <c r="D351" s="26" t="s">
        <v>924</v>
      </c>
      <c r="E351" s="27" t="s">
        <v>925</v>
      </c>
      <c r="F351" s="26">
        <v>0</v>
      </c>
      <c r="G351" s="26">
        <v>1527</v>
      </c>
      <c r="H351" s="26">
        <v>0</v>
      </c>
      <c r="I351" s="26">
        <v>0</v>
      </c>
      <c r="J351" s="26">
        <v>0</v>
      </c>
      <c r="K351" s="26">
        <v>3900</v>
      </c>
      <c r="L351" s="26">
        <v>2890</v>
      </c>
      <c r="M351" s="26">
        <v>735</v>
      </c>
      <c r="N351" s="26">
        <v>1630</v>
      </c>
    </row>
    <row r="352" spans="1:14">
      <c r="A352" s="25">
        <v>351</v>
      </c>
      <c r="B352" s="26" t="s">
        <v>900</v>
      </c>
      <c r="C352" s="26" t="s">
        <v>901</v>
      </c>
      <c r="D352" s="26" t="s">
        <v>926</v>
      </c>
      <c r="E352" s="27" t="s">
        <v>927</v>
      </c>
      <c r="F352" s="26">
        <v>0</v>
      </c>
      <c r="G352" s="26">
        <v>963</v>
      </c>
      <c r="H352" s="26">
        <v>0</v>
      </c>
      <c r="I352" s="26">
        <v>0</v>
      </c>
      <c r="J352" s="26">
        <v>0</v>
      </c>
      <c r="K352" s="26">
        <v>4463</v>
      </c>
      <c r="L352" s="26">
        <v>3467</v>
      </c>
      <c r="M352" s="26">
        <v>193</v>
      </c>
      <c r="N352" s="26">
        <v>2396</v>
      </c>
    </row>
    <row r="353" spans="1:14">
      <c r="A353" s="25">
        <v>352</v>
      </c>
      <c r="B353" s="26" t="s">
        <v>900</v>
      </c>
      <c r="C353" s="26" t="s">
        <v>901</v>
      </c>
      <c r="D353" s="26" t="s">
        <v>928</v>
      </c>
      <c r="E353" s="27" t="s">
        <v>929</v>
      </c>
      <c r="F353" s="26">
        <v>0</v>
      </c>
      <c r="G353" s="26">
        <v>5893</v>
      </c>
      <c r="H353" s="26">
        <v>0</v>
      </c>
      <c r="I353" s="26">
        <v>0</v>
      </c>
      <c r="J353" s="26">
        <v>0</v>
      </c>
      <c r="K353" s="26">
        <v>15087</v>
      </c>
      <c r="L353" s="26">
        <v>11649</v>
      </c>
      <c r="M353" s="26">
        <v>2185</v>
      </c>
      <c r="N353" s="26">
        <v>5850</v>
      </c>
    </row>
    <row r="354" spans="1:14">
      <c r="A354" s="25">
        <v>353</v>
      </c>
      <c r="B354" s="26" t="s">
        <v>900</v>
      </c>
      <c r="C354" s="26" t="s">
        <v>901</v>
      </c>
      <c r="D354" s="26" t="s">
        <v>930</v>
      </c>
      <c r="E354" s="27" t="s">
        <v>931</v>
      </c>
      <c r="F354" s="26">
        <v>0</v>
      </c>
      <c r="G354" s="26">
        <v>11808</v>
      </c>
      <c r="H354" s="26">
        <v>0</v>
      </c>
      <c r="I354" s="26">
        <v>0</v>
      </c>
      <c r="J354" s="26">
        <v>0</v>
      </c>
      <c r="K354" s="26">
        <v>41289</v>
      </c>
      <c r="L354" s="26">
        <v>60614</v>
      </c>
      <c r="M354" s="26">
        <v>3986</v>
      </c>
      <c r="N354" s="26">
        <v>19827</v>
      </c>
    </row>
    <row r="355" spans="1:14">
      <c r="A355" s="25">
        <v>354</v>
      </c>
      <c r="B355" s="26" t="s">
        <v>900</v>
      </c>
      <c r="C355" s="26" t="s">
        <v>901</v>
      </c>
      <c r="D355" s="26" t="s">
        <v>932</v>
      </c>
      <c r="E355" s="27" t="s">
        <v>933</v>
      </c>
      <c r="F355" s="26">
        <v>0</v>
      </c>
      <c r="G355" s="26">
        <v>1246</v>
      </c>
      <c r="H355" s="26">
        <v>0</v>
      </c>
      <c r="I355" s="26">
        <v>0</v>
      </c>
      <c r="J355" s="26">
        <v>0</v>
      </c>
      <c r="K355" s="26">
        <v>1329</v>
      </c>
      <c r="L355" s="26">
        <v>1586</v>
      </c>
      <c r="M355" s="26">
        <v>132</v>
      </c>
      <c r="N355" s="26">
        <v>585</v>
      </c>
    </row>
    <row r="356" spans="1:14">
      <c r="A356" s="25">
        <v>355</v>
      </c>
      <c r="B356" s="26" t="s">
        <v>900</v>
      </c>
      <c r="C356" s="26" t="s">
        <v>901</v>
      </c>
      <c r="D356" s="26" t="s">
        <v>934</v>
      </c>
      <c r="E356" s="27" t="s">
        <v>935</v>
      </c>
      <c r="F356" s="26">
        <v>0</v>
      </c>
      <c r="G356" s="26">
        <v>3663</v>
      </c>
      <c r="H356" s="26">
        <v>0</v>
      </c>
      <c r="I356" s="26">
        <v>0</v>
      </c>
      <c r="J356" s="26">
        <v>0</v>
      </c>
      <c r="K356" s="26">
        <v>9694</v>
      </c>
      <c r="L356" s="26">
        <v>14040</v>
      </c>
      <c r="M356" s="26">
        <v>592</v>
      </c>
      <c r="N356" s="26">
        <v>4210</v>
      </c>
    </row>
    <row r="357" spans="1:14">
      <c r="A357" s="25">
        <v>356</v>
      </c>
      <c r="B357" s="26" t="s">
        <v>900</v>
      </c>
      <c r="C357" s="26" t="s">
        <v>901</v>
      </c>
      <c r="D357" s="26" t="s">
        <v>936</v>
      </c>
      <c r="E357" s="27" t="s">
        <v>937</v>
      </c>
      <c r="F357" s="26">
        <v>0</v>
      </c>
      <c r="G357" s="26">
        <v>10960</v>
      </c>
      <c r="H357" s="26">
        <v>0</v>
      </c>
      <c r="I357" s="26">
        <v>0</v>
      </c>
      <c r="J357" s="26">
        <v>0</v>
      </c>
      <c r="K357" s="26">
        <v>16714</v>
      </c>
      <c r="L357" s="26">
        <v>10708</v>
      </c>
      <c r="M357" s="26">
        <v>1610</v>
      </c>
      <c r="N357" s="26">
        <v>5961</v>
      </c>
    </row>
    <row r="358" spans="1:14">
      <c r="A358" s="25">
        <v>357</v>
      </c>
      <c r="B358" s="26" t="s">
        <v>900</v>
      </c>
      <c r="C358" s="26" t="s">
        <v>901</v>
      </c>
      <c r="D358" s="26" t="s">
        <v>938</v>
      </c>
      <c r="E358" s="27" t="s">
        <v>939</v>
      </c>
      <c r="F358" s="26">
        <v>0</v>
      </c>
      <c r="G358" s="26">
        <v>23285</v>
      </c>
      <c r="H358" s="26">
        <v>0</v>
      </c>
      <c r="I358" s="26">
        <v>0</v>
      </c>
      <c r="J358" s="26">
        <v>0</v>
      </c>
      <c r="K358" s="26">
        <v>48102</v>
      </c>
      <c r="L358" s="26">
        <v>75010</v>
      </c>
      <c r="M358" s="26">
        <v>4997</v>
      </c>
      <c r="N358" s="26">
        <v>22510</v>
      </c>
    </row>
    <row r="359" spans="1:14">
      <c r="A359" s="25">
        <v>358</v>
      </c>
      <c r="B359" s="26" t="s">
        <v>900</v>
      </c>
      <c r="C359" s="26" t="s">
        <v>901</v>
      </c>
      <c r="D359" s="26" t="s">
        <v>940</v>
      </c>
      <c r="E359" s="27" t="s">
        <v>941</v>
      </c>
      <c r="F359" s="26">
        <v>0</v>
      </c>
      <c r="G359" s="26">
        <v>1844</v>
      </c>
      <c r="H359" s="26">
        <v>0</v>
      </c>
      <c r="I359" s="26">
        <v>0</v>
      </c>
      <c r="J359" s="26">
        <v>0</v>
      </c>
      <c r="K359" s="26">
        <v>5417</v>
      </c>
      <c r="L359" s="26">
        <v>7352</v>
      </c>
      <c r="M359" s="26">
        <v>1120</v>
      </c>
      <c r="N359" s="26">
        <v>2286</v>
      </c>
    </row>
    <row r="360" spans="1:14">
      <c r="A360" s="25">
        <v>359</v>
      </c>
      <c r="B360" s="26" t="s">
        <v>900</v>
      </c>
      <c r="C360" s="26" t="s">
        <v>901</v>
      </c>
      <c r="D360" s="26" t="s">
        <v>942</v>
      </c>
      <c r="E360" s="27" t="s">
        <v>943</v>
      </c>
      <c r="F360" s="26">
        <v>0</v>
      </c>
      <c r="G360" s="26">
        <v>37991</v>
      </c>
      <c r="H360" s="26">
        <v>0</v>
      </c>
      <c r="I360" s="26">
        <v>0</v>
      </c>
      <c r="J360" s="26">
        <v>0</v>
      </c>
      <c r="K360" s="26">
        <v>31038</v>
      </c>
      <c r="L360" s="26">
        <v>28974</v>
      </c>
      <c r="M360" s="26">
        <v>2841</v>
      </c>
      <c r="N360" s="26">
        <v>10732</v>
      </c>
    </row>
    <row r="361" spans="1:14">
      <c r="A361" s="25">
        <v>360</v>
      </c>
      <c r="B361" s="26" t="s">
        <v>900</v>
      </c>
      <c r="C361" s="26" t="s">
        <v>901</v>
      </c>
      <c r="D361" s="26" t="s">
        <v>944</v>
      </c>
      <c r="E361" s="27" t="s">
        <v>945</v>
      </c>
      <c r="F361" s="26">
        <v>0</v>
      </c>
      <c r="G361" s="26">
        <v>1307</v>
      </c>
      <c r="H361" s="26">
        <v>0</v>
      </c>
      <c r="I361" s="26">
        <v>0</v>
      </c>
      <c r="J361" s="26">
        <v>0</v>
      </c>
      <c r="K361" s="26">
        <v>1639</v>
      </c>
      <c r="L361" s="26">
        <v>2037</v>
      </c>
      <c r="M361" s="26">
        <v>243</v>
      </c>
      <c r="N361" s="26">
        <v>734</v>
      </c>
    </row>
    <row r="362" spans="1:14">
      <c r="A362" s="25">
        <v>361</v>
      </c>
      <c r="B362" s="26" t="s">
        <v>900</v>
      </c>
      <c r="C362" s="26" t="s">
        <v>901</v>
      </c>
      <c r="D362" s="26" t="s">
        <v>946</v>
      </c>
      <c r="E362" s="27" t="s">
        <v>947</v>
      </c>
      <c r="F362" s="26">
        <v>0</v>
      </c>
      <c r="G362" s="26">
        <v>25661</v>
      </c>
      <c r="H362" s="26">
        <v>0</v>
      </c>
      <c r="I362" s="26">
        <v>0</v>
      </c>
      <c r="J362" s="26">
        <v>0</v>
      </c>
      <c r="K362" s="26">
        <v>34708</v>
      </c>
      <c r="L362" s="26">
        <v>46056</v>
      </c>
      <c r="M362" s="26">
        <v>3760</v>
      </c>
      <c r="N362" s="26">
        <v>14145</v>
      </c>
    </row>
    <row r="363" spans="1:14">
      <c r="A363" s="25">
        <v>362</v>
      </c>
      <c r="B363" s="26" t="s">
        <v>948</v>
      </c>
      <c r="C363" s="26" t="s">
        <v>949</v>
      </c>
      <c r="D363" s="26" t="s">
        <v>950</v>
      </c>
      <c r="E363" s="27" t="s">
        <v>951</v>
      </c>
      <c r="F363" s="26">
        <v>0</v>
      </c>
      <c r="G363" s="26">
        <v>2500</v>
      </c>
      <c r="H363" s="26">
        <v>0</v>
      </c>
      <c r="I363" s="26">
        <v>0</v>
      </c>
      <c r="J363" s="26">
        <v>0</v>
      </c>
      <c r="K363" s="26">
        <v>19786</v>
      </c>
      <c r="L363" s="26">
        <v>1809</v>
      </c>
      <c r="M363" s="26">
        <v>2425</v>
      </c>
      <c r="N363" s="26">
        <v>4194</v>
      </c>
    </row>
    <row r="364" spans="1:14">
      <c r="A364" s="25">
        <v>363</v>
      </c>
      <c r="B364" s="26" t="s">
        <v>952</v>
      </c>
      <c r="C364" s="26" t="s">
        <v>953</v>
      </c>
      <c r="D364" s="26" t="s">
        <v>954</v>
      </c>
      <c r="E364" s="27" t="s">
        <v>955</v>
      </c>
      <c r="F364" s="26">
        <v>0</v>
      </c>
      <c r="G364" s="26">
        <v>863</v>
      </c>
      <c r="H364" s="26">
        <v>0</v>
      </c>
      <c r="I364" s="26">
        <v>0</v>
      </c>
      <c r="J364" s="26">
        <v>0</v>
      </c>
      <c r="K364" s="26">
        <v>7415</v>
      </c>
      <c r="L364" s="26">
        <v>485</v>
      </c>
      <c r="M364" s="26">
        <v>742</v>
      </c>
      <c r="N364" s="26">
        <v>2053</v>
      </c>
    </row>
    <row r="365" spans="1:14">
      <c r="A365" s="25">
        <v>364</v>
      </c>
      <c r="B365" s="26" t="s">
        <v>956</v>
      </c>
      <c r="C365" s="26" t="s">
        <v>957</v>
      </c>
      <c r="D365" s="26" t="s">
        <v>958</v>
      </c>
      <c r="E365" s="27" t="s">
        <v>959</v>
      </c>
      <c r="F365" s="26">
        <v>0</v>
      </c>
      <c r="G365" s="26">
        <v>1533</v>
      </c>
      <c r="H365" s="26">
        <v>0</v>
      </c>
      <c r="I365" s="26">
        <v>0</v>
      </c>
      <c r="J365" s="26">
        <v>0</v>
      </c>
      <c r="K365" s="26">
        <v>10057</v>
      </c>
      <c r="L365" s="26">
        <v>723</v>
      </c>
      <c r="M365" s="26">
        <v>941</v>
      </c>
      <c r="N365" s="26">
        <v>2346</v>
      </c>
    </row>
    <row r="366" spans="1:14">
      <c r="A366" s="25">
        <v>365</v>
      </c>
      <c r="B366" s="26" t="s">
        <v>960</v>
      </c>
      <c r="C366" s="26" t="s">
        <v>961</v>
      </c>
      <c r="D366" s="26" t="s">
        <v>962</v>
      </c>
      <c r="E366" s="27" t="s">
        <v>963</v>
      </c>
      <c r="F366" s="26">
        <v>0</v>
      </c>
      <c r="G366" s="26">
        <v>1095</v>
      </c>
      <c r="H366" s="26">
        <v>0</v>
      </c>
      <c r="I366" s="26">
        <v>0</v>
      </c>
      <c r="J366" s="26">
        <v>0</v>
      </c>
      <c r="K366" s="26">
        <v>8556</v>
      </c>
      <c r="L366" s="26">
        <v>825</v>
      </c>
      <c r="M366" s="26">
        <v>664</v>
      </c>
      <c r="N366" s="26">
        <v>2220</v>
      </c>
    </row>
    <row r="367" spans="1:14">
      <c r="A367" s="25">
        <v>366</v>
      </c>
      <c r="B367" s="26" t="s">
        <v>964</v>
      </c>
      <c r="C367" s="26" t="s">
        <v>965</v>
      </c>
      <c r="D367" s="26" t="s">
        <v>966</v>
      </c>
      <c r="E367" s="27" t="s">
        <v>967</v>
      </c>
      <c r="F367" s="26">
        <v>0</v>
      </c>
      <c r="G367" s="26">
        <v>553</v>
      </c>
      <c r="H367" s="26">
        <v>0</v>
      </c>
      <c r="I367" s="26">
        <v>0</v>
      </c>
      <c r="J367" s="26">
        <v>0</v>
      </c>
      <c r="K367" s="26">
        <v>1170</v>
      </c>
      <c r="L367" s="26">
        <v>63</v>
      </c>
      <c r="M367" s="26">
        <v>75</v>
      </c>
      <c r="N367" s="26">
        <v>283</v>
      </c>
    </row>
    <row r="368" spans="1:14">
      <c r="A368" s="25">
        <v>367</v>
      </c>
      <c r="B368" s="26" t="s">
        <v>968</v>
      </c>
      <c r="C368" s="26" t="s">
        <v>969</v>
      </c>
      <c r="D368" s="26" t="s">
        <v>970</v>
      </c>
      <c r="E368" s="27" t="s">
        <v>971</v>
      </c>
      <c r="F368" s="26">
        <v>0</v>
      </c>
      <c r="G368" s="26">
        <v>470</v>
      </c>
      <c r="H368" s="26">
        <v>0</v>
      </c>
      <c r="I368" s="26">
        <v>0</v>
      </c>
      <c r="J368" s="26">
        <v>0</v>
      </c>
      <c r="K368" s="26">
        <v>2991</v>
      </c>
      <c r="L368" s="26">
        <v>247</v>
      </c>
      <c r="M368" s="26">
        <v>106</v>
      </c>
      <c r="N368" s="26">
        <v>730</v>
      </c>
    </row>
    <row r="369" spans="1:14">
      <c r="A369" s="25">
        <v>368</v>
      </c>
      <c r="B369" s="26" t="s">
        <v>972</v>
      </c>
      <c r="C369" s="26" t="s">
        <v>973</v>
      </c>
      <c r="D369" s="26" t="s">
        <v>974</v>
      </c>
      <c r="E369" s="27" t="s">
        <v>975</v>
      </c>
      <c r="F369" s="26">
        <v>0</v>
      </c>
      <c r="G369" s="26">
        <v>383</v>
      </c>
      <c r="H369" s="26">
        <v>0</v>
      </c>
      <c r="I369" s="26">
        <v>0</v>
      </c>
      <c r="J369" s="26">
        <v>0</v>
      </c>
      <c r="K369" s="26">
        <v>364</v>
      </c>
      <c r="L369" s="26">
        <v>15</v>
      </c>
      <c r="M369" s="26">
        <v>35</v>
      </c>
      <c r="N369" s="26">
        <v>60</v>
      </c>
    </row>
    <row r="370" spans="1:14">
      <c r="A370" s="25">
        <v>369</v>
      </c>
      <c r="B370" s="26" t="s">
        <v>976</v>
      </c>
      <c r="C370" s="26" t="s">
        <v>977</v>
      </c>
      <c r="D370" s="26" t="s">
        <v>978</v>
      </c>
      <c r="E370" s="27" t="s">
        <v>979</v>
      </c>
      <c r="F370" s="26">
        <v>0</v>
      </c>
      <c r="G370" s="26">
        <v>825</v>
      </c>
      <c r="H370" s="26">
        <v>0</v>
      </c>
      <c r="I370" s="26">
        <v>0</v>
      </c>
      <c r="J370" s="26">
        <v>0</v>
      </c>
      <c r="K370" s="26">
        <v>5984</v>
      </c>
      <c r="L370" s="26">
        <v>520</v>
      </c>
      <c r="M370" s="26">
        <v>670</v>
      </c>
      <c r="N370" s="26">
        <v>1556</v>
      </c>
    </row>
    <row r="371" spans="1:14">
      <c r="A371" s="25">
        <v>370</v>
      </c>
      <c r="B371" s="26" t="s">
        <v>980</v>
      </c>
      <c r="C371" s="26" t="s">
        <v>981</v>
      </c>
      <c r="D371" s="26" t="s">
        <v>982</v>
      </c>
      <c r="E371" s="27" t="s">
        <v>983</v>
      </c>
      <c r="F371" s="26">
        <v>0</v>
      </c>
      <c r="G371" s="26">
        <v>139</v>
      </c>
      <c r="H371" s="26">
        <v>0</v>
      </c>
      <c r="I371" s="26">
        <v>0</v>
      </c>
      <c r="J371" s="26">
        <v>0</v>
      </c>
      <c r="K371" s="26">
        <v>174</v>
      </c>
      <c r="L371" s="26">
        <v>115</v>
      </c>
      <c r="M371" s="26">
        <v>26</v>
      </c>
      <c r="N371" s="26">
        <v>70</v>
      </c>
    </row>
    <row r="372" spans="1:14">
      <c r="A372" s="25">
        <v>371</v>
      </c>
      <c r="B372" s="26" t="s">
        <v>984</v>
      </c>
      <c r="C372" s="26" t="s">
        <v>985</v>
      </c>
      <c r="D372" s="26" t="s">
        <v>986</v>
      </c>
      <c r="E372" s="27" t="s">
        <v>987</v>
      </c>
      <c r="F372" s="26">
        <v>0</v>
      </c>
      <c r="G372" s="26">
        <v>15881</v>
      </c>
      <c r="H372" s="26">
        <v>0</v>
      </c>
      <c r="I372" s="26">
        <v>0</v>
      </c>
      <c r="J372" s="26">
        <v>0</v>
      </c>
      <c r="K372" s="26">
        <v>36382</v>
      </c>
      <c r="L372" s="26">
        <v>13565</v>
      </c>
      <c r="M372" s="26">
        <v>7856</v>
      </c>
      <c r="N372" s="26">
        <v>12563</v>
      </c>
    </row>
    <row r="373" spans="1:14">
      <c r="A373" s="25">
        <v>372</v>
      </c>
      <c r="B373" s="26" t="s">
        <v>988</v>
      </c>
      <c r="C373" s="26" t="s">
        <v>989</v>
      </c>
      <c r="D373" s="26" t="s">
        <v>990</v>
      </c>
      <c r="E373" s="27" t="s">
        <v>991</v>
      </c>
      <c r="F373" s="26">
        <v>0</v>
      </c>
      <c r="G373" s="26">
        <v>17456</v>
      </c>
      <c r="H373" s="26">
        <v>0</v>
      </c>
      <c r="I373" s="26">
        <v>0</v>
      </c>
      <c r="J373" s="26">
        <v>0</v>
      </c>
      <c r="K373" s="26">
        <v>277475</v>
      </c>
      <c r="L373" s="26">
        <v>72890</v>
      </c>
      <c r="M373" s="26">
        <v>166094</v>
      </c>
      <c r="N373" s="26">
        <v>39616</v>
      </c>
    </row>
    <row r="374" spans="1:14">
      <c r="A374" s="25">
        <v>373</v>
      </c>
      <c r="B374" s="26" t="s">
        <v>988</v>
      </c>
      <c r="C374" s="26" t="s">
        <v>989</v>
      </c>
      <c r="D374" s="26" t="s">
        <v>992</v>
      </c>
      <c r="E374" s="27" t="s">
        <v>993</v>
      </c>
      <c r="F374" s="26">
        <v>0</v>
      </c>
      <c r="G374" s="26">
        <v>2329</v>
      </c>
      <c r="H374" s="26">
        <v>0</v>
      </c>
      <c r="I374" s="26">
        <v>0</v>
      </c>
      <c r="J374" s="26">
        <v>0</v>
      </c>
      <c r="K374" s="26">
        <v>52877</v>
      </c>
      <c r="L374" s="26">
        <v>10421</v>
      </c>
      <c r="M374" s="26">
        <v>33986</v>
      </c>
      <c r="N374" s="26">
        <v>6419</v>
      </c>
    </row>
    <row r="375" spans="1:14">
      <c r="A375" s="25">
        <v>374</v>
      </c>
      <c r="B375" s="26" t="s">
        <v>994</v>
      </c>
      <c r="C375" s="26" t="s">
        <v>995</v>
      </c>
      <c r="D375" s="26" t="s">
        <v>996</v>
      </c>
      <c r="E375" s="27" t="s">
        <v>997</v>
      </c>
      <c r="F375" s="26">
        <v>0</v>
      </c>
      <c r="G375" s="26">
        <v>43878</v>
      </c>
      <c r="H375" s="26">
        <v>0</v>
      </c>
      <c r="I375" s="26">
        <v>0</v>
      </c>
      <c r="J375" s="26">
        <v>0</v>
      </c>
      <c r="K375" s="26">
        <v>141245</v>
      </c>
      <c r="L375" s="26">
        <v>193287</v>
      </c>
      <c r="M375" s="26">
        <v>24982</v>
      </c>
      <c r="N375" s="26">
        <v>58543</v>
      </c>
    </row>
    <row r="376" spans="1:14">
      <c r="A376" s="25">
        <v>375</v>
      </c>
      <c r="B376" s="26" t="s">
        <v>998</v>
      </c>
      <c r="C376" s="26" t="s">
        <v>999</v>
      </c>
      <c r="D376" s="26" t="s">
        <v>1000</v>
      </c>
      <c r="E376" s="27" t="s">
        <v>1001</v>
      </c>
      <c r="F376" s="26">
        <v>0</v>
      </c>
      <c r="G376" s="26">
        <v>91905</v>
      </c>
      <c r="H376" s="26">
        <v>0</v>
      </c>
      <c r="I376" s="26">
        <v>0</v>
      </c>
      <c r="J376" s="26">
        <v>0</v>
      </c>
      <c r="K376" s="26">
        <v>308788</v>
      </c>
      <c r="L376" s="26">
        <v>121066</v>
      </c>
      <c r="M376" s="26">
        <v>34001</v>
      </c>
      <c r="N376" s="26">
        <v>98630</v>
      </c>
    </row>
    <row r="377" spans="1:14">
      <c r="A377" s="25">
        <v>376</v>
      </c>
      <c r="B377" s="26" t="s">
        <v>998</v>
      </c>
      <c r="C377" s="26" t="s">
        <v>999</v>
      </c>
      <c r="D377" s="26" t="s">
        <v>1002</v>
      </c>
      <c r="E377" s="27" t="s">
        <v>1003</v>
      </c>
      <c r="F377" s="26">
        <v>0</v>
      </c>
      <c r="G377" s="26">
        <v>14223</v>
      </c>
      <c r="H377" s="26">
        <v>0</v>
      </c>
      <c r="I377" s="26">
        <v>0</v>
      </c>
      <c r="J377" s="26">
        <v>0</v>
      </c>
      <c r="K377" s="26">
        <v>31677</v>
      </c>
      <c r="L377" s="26">
        <v>19347</v>
      </c>
      <c r="M377" s="26">
        <v>4934</v>
      </c>
      <c r="N377" s="26">
        <v>11341</v>
      </c>
    </row>
    <row r="378" spans="1:14">
      <c r="A378" s="25">
        <v>377</v>
      </c>
      <c r="B378" s="26" t="s">
        <v>1004</v>
      </c>
      <c r="C378" s="26" t="s">
        <v>1005</v>
      </c>
      <c r="D378" s="26" t="s">
        <v>1006</v>
      </c>
      <c r="E378" s="27" t="s">
        <v>1007</v>
      </c>
      <c r="F378" s="26">
        <v>0</v>
      </c>
      <c r="G378" s="26">
        <v>16762</v>
      </c>
      <c r="H378" s="26">
        <v>0</v>
      </c>
      <c r="I378" s="26">
        <v>0</v>
      </c>
      <c r="J378" s="26">
        <v>0</v>
      </c>
      <c r="K378" s="26">
        <v>66202</v>
      </c>
      <c r="L378" s="26">
        <v>53583</v>
      </c>
      <c r="M378" s="26">
        <v>18782</v>
      </c>
      <c r="N378" s="26">
        <v>17170</v>
      </c>
    </row>
    <row r="379" spans="1:14">
      <c r="A379" s="25">
        <v>378</v>
      </c>
      <c r="B379" s="26" t="s">
        <v>1008</v>
      </c>
      <c r="C379" s="26" t="s">
        <v>1009</v>
      </c>
      <c r="D379" s="26" t="s">
        <v>1010</v>
      </c>
      <c r="E379" s="27" t="s">
        <v>1011</v>
      </c>
      <c r="F379" s="26">
        <v>0</v>
      </c>
      <c r="G379" s="26">
        <v>469</v>
      </c>
      <c r="H379" s="26">
        <v>0</v>
      </c>
      <c r="I379" s="26">
        <v>0</v>
      </c>
      <c r="J379" s="26">
        <v>0</v>
      </c>
      <c r="K379" s="26">
        <v>32</v>
      </c>
      <c r="L379" s="26">
        <v>144</v>
      </c>
      <c r="M379" s="26">
        <v>1</v>
      </c>
      <c r="N379" s="26">
        <v>11</v>
      </c>
    </row>
    <row r="380" spans="1:14">
      <c r="A380" s="25">
        <v>379</v>
      </c>
      <c r="B380" s="26" t="s">
        <v>1012</v>
      </c>
      <c r="C380" s="26" t="s">
        <v>1013</v>
      </c>
      <c r="D380" s="26" t="s">
        <v>1014</v>
      </c>
      <c r="E380" s="27" t="s">
        <v>1015</v>
      </c>
      <c r="F380" s="26">
        <v>0</v>
      </c>
      <c r="G380" s="26">
        <v>1286</v>
      </c>
      <c r="H380" s="26">
        <v>0</v>
      </c>
      <c r="I380" s="26">
        <v>0</v>
      </c>
      <c r="J380" s="26">
        <v>0</v>
      </c>
      <c r="K380" s="26">
        <v>8918</v>
      </c>
      <c r="L380" s="26">
        <v>5528</v>
      </c>
      <c r="M380" s="26">
        <v>5236</v>
      </c>
      <c r="N380" s="26">
        <v>1218</v>
      </c>
    </row>
    <row r="381" spans="1:14">
      <c r="A381" s="25">
        <v>380</v>
      </c>
      <c r="B381" s="26" t="s">
        <v>1016</v>
      </c>
      <c r="C381" s="26" t="s">
        <v>1017</v>
      </c>
      <c r="D381" s="26" t="s">
        <v>1018</v>
      </c>
      <c r="E381" s="27" t="s">
        <v>1017</v>
      </c>
      <c r="F381" s="26">
        <v>0</v>
      </c>
      <c r="G381" s="26">
        <v>112</v>
      </c>
      <c r="H381" s="26">
        <v>0</v>
      </c>
      <c r="I381" s="26">
        <v>0</v>
      </c>
      <c r="J381" s="26">
        <v>0</v>
      </c>
      <c r="K381" s="26">
        <v>102</v>
      </c>
      <c r="L381" s="26">
        <v>27</v>
      </c>
      <c r="M381" s="26">
        <v>12</v>
      </c>
      <c r="N381" s="26">
        <v>33</v>
      </c>
    </row>
    <row r="382" spans="1:14">
      <c r="A382" s="25">
        <v>381</v>
      </c>
      <c r="B382" s="26" t="s">
        <v>1019</v>
      </c>
      <c r="C382" s="26" t="s">
        <v>1020</v>
      </c>
      <c r="D382" s="26" t="s">
        <v>1021</v>
      </c>
      <c r="E382" s="27" t="s">
        <v>1022</v>
      </c>
      <c r="F382" s="26">
        <v>0</v>
      </c>
      <c r="G382" s="26">
        <v>79769</v>
      </c>
      <c r="H382" s="26">
        <v>0</v>
      </c>
      <c r="I382" s="26">
        <v>0</v>
      </c>
      <c r="J382" s="26">
        <v>0</v>
      </c>
      <c r="K382" s="26">
        <v>31850</v>
      </c>
      <c r="L382" s="26">
        <v>20150</v>
      </c>
      <c r="M382" s="26">
        <v>8424</v>
      </c>
      <c r="N382" s="26">
        <v>7629</v>
      </c>
    </row>
    <row r="383" spans="1:14">
      <c r="A383" s="25">
        <v>382</v>
      </c>
      <c r="B383" s="26" t="s">
        <v>1023</v>
      </c>
      <c r="C383" s="26" t="s">
        <v>1024</v>
      </c>
      <c r="D383" s="26" t="s">
        <v>1025</v>
      </c>
      <c r="E383" s="27" t="s">
        <v>1026</v>
      </c>
      <c r="F383" s="26">
        <v>0</v>
      </c>
      <c r="G383" s="26">
        <v>11878</v>
      </c>
      <c r="H383" s="26">
        <v>0</v>
      </c>
      <c r="I383" s="26">
        <v>0</v>
      </c>
      <c r="J383" s="26">
        <v>0</v>
      </c>
      <c r="K383" s="26">
        <v>20767</v>
      </c>
      <c r="L383" s="26">
        <v>10987</v>
      </c>
      <c r="M383" s="26">
        <v>6146</v>
      </c>
      <c r="N383" s="26">
        <v>4251</v>
      </c>
    </row>
    <row r="384" spans="1:14">
      <c r="A384" s="25">
        <v>383</v>
      </c>
      <c r="B384" s="26" t="s">
        <v>1027</v>
      </c>
      <c r="C384" s="26" t="s">
        <v>1028</v>
      </c>
      <c r="D384" s="26" t="s">
        <v>1029</v>
      </c>
      <c r="E384" s="27" t="s">
        <v>1028</v>
      </c>
      <c r="F384" s="26">
        <v>0</v>
      </c>
      <c r="G384" s="26">
        <v>2222</v>
      </c>
      <c r="H384" s="26">
        <v>0</v>
      </c>
      <c r="I384" s="26">
        <v>0</v>
      </c>
      <c r="J384" s="26">
        <v>0</v>
      </c>
      <c r="K384" s="26">
        <v>6068</v>
      </c>
      <c r="L384" s="26">
        <v>2957</v>
      </c>
      <c r="M384" s="26">
        <v>866</v>
      </c>
      <c r="N384" s="26">
        <v>2012</v>
      </c>
    </row>
    <row r="385" spans="1:14">
      <c r="A385" s="25">
        <v>384</v>
      </c>
      <c r="B385" s="26" t="s">
        <v>1030</v>
      </c>
      <c r="C385" s="26" t="s">
        <v>1031</v>
      </c>
      <c r="D385" s="26" t="s">
        <v>1032</v>
      </c>
      <c r="E385" s="27" t="s">
        <v>1033</v>
      </c>
      <c r="F385" s="26">
        <v>0</v>
      </c>
      <c r="G385" s="26">
        <v>85</v>
      </c>
      <c r="H385" s="26">
        <v>0</v>
      </c>
      <c r="I385" s="26">
        <v>0</v>
      </c>
      <c r="J385" s="26">
        <v>19</v>
      </c>
      <c r="K385" s="26">
        <v>102</v>
      </c>
      <c r="L385" s="26">
        <v>104</v>
      </c>
      <c r="M385" s="26">
        <v>19</v>
      </c>
      <c r="N385" s="26">
        <v>41</v>
      </c>
    </row>
    <row r="386" spans="1:14">
      <c r="A386" s="25">
        <v>385</v>
      </c>
      <c r="B386" s="26" t="s">
        <v>1034</v>
      </c>
      <c r="C386" s="26" t="s">
        <v>1035</v>
      </c>
      <c r="D386" s="26" t="s">
        <v>1036</v>
      </c>
      <c r="E386" s="27" t="s">
        <v>1037</v>
      </c>
      <c r="F386" s="26">
        <v>0</v>
      </c>
      <c r="G386" s="26">
        <v>9089</v>
      </c>
      <c r="H386" s="26">
        <v>0</v>
      </c>
      <c r="I386" s="26">
        <v>0</v>
      </c>
      <c r="J386" s="26">
        <v>0</v>
      </c>
      <c r="K386" s="26">
        <v>11826</v>
      </c>
      <c r="L386" s="26">
        <v>3079</v>
      </c>
      <c r="M386" s="26">
        <v>3837</v>
      </c>
      <c r="N386" s="26">
        <v>2928</v>
      </c>
    </row>
    <row r="387" spans="1:14">
      <c r="A387" s="25">
        <v>386</v>
      </c>
      <c r="B387" s="26" t="s">
        <v>1038</v>
      </c>
      <c r="C387" s="26" t="s">
        <v>1039</v>
      </c>
      <c r="D387" s="26" t="s">
        <v>1040</v>
      </c>
      <c r="E387" s="27" t="s">
        <v>1039</v>
      </c>
      <c r="F387" s="26">
        <v>0</v>
      </c>
      <c r="G387" s="26">
        <v>5117</v>
      </c>
      <c r="H387" s="26">
        <v>0</v>
      </c>
      <c r="I387" s="26">
        <v>0</v>
      </c>
      <c r="J387" s="26">
        <v>159</v>
      </c>
      <c r="K387" s="26">
        <v>7032</v>
      </c>
      <c r="L387" s="26">
        <v>4673</v>
      </c>
      <c r="M387" s="26">
        <v>992</v>
      </c>
      <c r="N387" s="26">
        <v>2927</v>
      </c>
    </row>
    <row r="388" spans="1:14">
      <c r="A388" s="25">
        <v>387</v>
      </c>
      <c r="B388" s="26" t="s">
        <v>1041</v>
      </c>
      <c r="C388" s="26" t="s">
        <v>1042</v>
      </c>
      <c r="D388" s="26" t="s">
        <v>1043</v>
      </c>
      <c r="E388" s="27" t="s">
        <v>1042</v>
      </c>
      <c r="F388" s="26">
        <v>0</v>
      </c>
      <c r="G388" s="26">
        <v>16</v>
      </c>
      <c r="H388" s="26">
        <v>0</v>
      </c>
      <c r="I388" s="26">
        <v>0</v>
      </c>
      <c r="J388" s="26">
        <v>16</v>
      </c>
      <c r="K388" s="26">
        <v>0</v>
      </c>
      <c r="L388" s="26">
        <v>5</v>
      </c>
      <c r="M388" s="26">
        <v>0</v>
      </c>
      <c r="N388" s="26">
        <v>0</v>
      </c>
    </row>
    <row r="389" spans="1:14">
      <c r="A389" s="25">
        <v>388</v>
      </c>
      <c r="B389" s="26" t="s">
        <v>1044</v>
      </c>
      <c r="C389" s="26" t="s">
        <v>1045</v>
      </c>
      <c r="D389" s="26" t="s">
        <v>1046</v>
      </c>
      <c r="E389" s="27" t="s">
        <v>1047</v>
      </c>
      <c r="F389" s="26">
        <v>0</v>
      </c>
      <c r="G389" s="26">
        <v>6</v>
      </c>
      <c r="H389" s="26">
        <v>0</v>
      </c>
      <c r="I389" s="26">
        <v>0</v>
      </c>
      <c r="J389" s="26">
        <v>0</v>
      </c>
      <c r="K389" s="26">
        <v>45</v>
      </c>
      <c r="L389" s="26">
        <v>0</v>
      </c>
      <c r="M389" s="26">
        <v>3</v>
      </c>
      <c r="N389" s="26">
        <v>13</v>
      </c>
    </row>
    <row r="390" spans="1:14">
      <c r="A390" s="25">
        <v>389</v>
      </c>
      <c r="B390" s="26" t="s">
        <v>1048</v>
      </c>
      <c r="C390" s="26" t="s">
        <v>1049</v>
      </c>
      <c r="D390" s="26" t="s">
        <v>1050</v>
      </c>
      <c r="E390" s="27" t="s">
        <v>1051</v>
      </c>
      <c r="F390" s="26">
        <v>0</v>
      </c>
      <c r="G390" s="26">
        <v>1862</v>
      </c>
      <c r="H390" s="26">
        <v>0</v>
      </c>
      <c r="I390" s="26">
        <v>0</v>
      </c>
      <c r="J390" s="26">
        <v>1862</v>
      </c>
      <c r="K390" s="26">
        <v>0</v>
      </c>
      <c r="L390" s="26">
        <v>267</v>
      </c>
      <c r="M390" s="26">
        <v>0</v>
      </c>
      <c r="N390" s="26">
        <v>0</v>
      </c>
    </row>
    <row r="391" spans="1:14">
      <c r="A391" s="25">
        <v>390</v>
      </c>
      <c r="B391" s="26" t="s">
        <v>1052</v>
      </c>
      <c r="C391" s="26" t="s">
        <v>1053</v>
      </c>
      <c r="D391" s="26" t="s">
        <v>1054</v>
      </c>
      <c r="E391" s="27" t="s">
        <v>1053</v>
      </c>
      <c r="F391" s="26">
        <v>0</v>
      </c>
      <c r="G391" s="26">
        <v>7</v>
      </c>
      <c r="H391" s="26">
        <v>0</v>
      </c>
      <c r="I391" s="26">
        <v>0</v>
      </c>
      <c r="J391" s="26">
        <v>0</v>
      </c>
      <c r="K391" s="26">
        <v>12</v>
      </c>
      <c r="L391" s="26">
        <v>5</v>
      </c>
      <c r="M391" s="26">
        <v>8</v>
      </c>
      <c r="N391" s="26">
        <v>0</v>
      </c>
    </row>
    <row r="392" spans="1:14">
      <c r="A392" s="25">
        <v>391</v>
      </c>
      <c r="B392" s="26" t="s">
        <v>1055</v>
      </c>
      <c r="C392" s="26" t="s">
        <v>1056</v>
      </c>
      <c r="D392" s="26" t="s">
        <v>1057</v>
      </c>
      <c r="E392" s="27" t="s">
        <v>1056</v>
      </c>
      <c r="F392" s="26">
        <v>0</v>
      </c>
      <c r="G392" s="26">
        <v>821</v>
      </c>
      <c r="H392" s="26">
        <v>0</v>
      </c>
      <c r="I392" s="26">
        <v>0</v>
      </c>
      <c r="J392" s="26">
        <v>821</v>
      </c>
      <c r="K392" s="26">
        <v>0</v>
      </c>
      <c r="L392" s="26">
        <v>26</v>
      </c>
      <c r="M392" s="26">
        <v>0</v>
      </c>
      <c r="N392" s="26">
        <v>0</v>
      </c>
    </row>
    <row r="393" spans="1:14">
      <c r="A393" s="25">
        <v>392</v>
      </c>
      <c r="B393" s="26" t="s">
        <v>1058</v>
      </c>
      <c r="C393" s="26" t="s">
        <v>1059</v>
      </c>
      <c r="D393" s="26" t="s">
        <v>1060</v>
      </c>
      <c r="E393" s="27" t="s">
        <v>1061</v>
      </c>
      <c r="F393" s="26">
        <v>0</v>
      </c>
      <c r="G393" s="26">
        <v>102</v>
      </c>
      <c r="H393" s="26">
        <v>0</v>
      </c>
      <c r="I393" s="26">
        <v>0</v>
      </c>
      <c r="J393" s="26">
        <v>0</v>
      </c>
      <c r="K393" s="26">
        <v>259</v>
      </c>
      <c r="L393" s="26">
        <v>84</v>
      </c>
      <c r="M393" s="26">
        <v>143</v>
      </c>
      <c r="N393" s="26">
        <v>49</v>
      </c>
    </row>
    <row r="394" spans="1:14">
      <c r="A394" s="25">
        <v>393</v>
      </c>
      <c r="B394" s="26" t="s">
        <v>1062</v>
      </c>
      <c r="C394" s="26" t="s">
        <v>1063</v>
      </c>
      <c r="D394" s="26" t="s">
        <v>1064</v>
      </c>
      <c r="E394" s="27" t="s">
        <v>1065</v>
      </c>
      <c r="F394" s="26">
        <v>0</v>
      </c>
      <c r="G394" s="26">
        <v>138479</v>
      </c>
      <c r="H394" s="26">
        <v>0</v>
      </c>
      <c r="I394" s="26">
        <v>0</v>
      </c>
      <c r="J394" s="26">
        <v>0</v>
      </c>
      <c r="K394" s="26">
        <v>81999</v>
      </c>
      <c r="L394" s="26">
        <v>48946</v>
      </c>
      <c r="M394" s="26">
        <v>9575</v>
      </c>
      <c r="N394" s="26">
        <v>22416</v>
      </c>
    </row>
    <row r="395" spans="1:14">
      <c r="A395" s="25">
        <v>394</v>
      </c>
      <c r="B395" s="26" t="s">
        <v>1066</v>
      </c>
      <c r="C395" s="26" t="s">
        <v>1067</v>
      </c>
      <c r="D395" s="26" t="s">
        <v>1068</v>
      </c>
      <c r="E395" s="27" t="s">
        <v>1067</v>
      </c>
      <c r="F395" s="26">
        <v>0</v>
      </c>
      <c r="G395" s="26">
        <v>523</v>
      </c>
      <c r="H395" s="26">
        <v>0</v>
      </c>
      <c r="I395" s="26">
        <v>0</v>
      </c>
      <c r="J395" s="26">
        <v>0</v>
      </c>
      <c r="K395" s="26">
        <v>314</v>
      </c>
      <c r="L395" s="26">
        <v>193</v>
      </c>
      <c r="M395" s="26">
        <v>30</v>
      </c>
      <c r="N395" s="26">
        <v>100</v>
      </c>
    </row>
    <row r="396" spans="1:14">
      <c r="A396" s="25">
        <v>395</v>
      </c>
      <c r="B396" s="26" t="s">
        <v>1069</v>
      </c>
      <c r="C396" s="26" t="s">
        <v>1070</v>
      </c>
      <c r="D396" s="26" t="s">
        <v>1071</v>
      </c>
      <c r="E396" s="27" t="s">
        <v>1072</v>
      </c>
      <c r="F396" s="26">
        <v>0</v>
      </c>
      <c r="G396" s="26">
        <v>760</v>
      </c>
      <c r="H396" s="26">
        <v>0</v>
      </c>
      <c r="I396" s="26">
        <v>0</v>
      </c>
      <c r="J396" s="26">
        <v>0</v>
      </c>
      <c r="K396" s="26">
        <v>1046</v>
      </c>
      <c r="L396" s="26">
        <v>873</v>
      </c>
      <c r="M396" s="26">
        <v>238</v>
      </c>
      <c r="N396" s="26">
        <v>366</v>
      </c>
    </row>
    <row r="397" spans="1:14">
      <c r="A397" s="25">
        <v>396</v>
      </c>
      <c r="B397" s="26" t="s">
        <v>1073</v>
      </c>
      <c r="C397" s="26" t="s">
        <v>1074</v>
      </c>
      <c r="D397" s="26" t="s">
        <v>1075</v>
      </c>
      <c r="E397" s="27" t="s">
        <v>1076</v>
      </c>
      <c r="F397" s="26">
        <v>0</v>
      </c>
      <c r="G397" s="26">
        <v>732</v>
      </c>
      <c r="H397" s="26">
        <v>0</v>
      </c>
      <c r="I397" s="26">
        <v>0</v>
      </c>
      <c r="J397" s="26">
        <v>732</v>
      </c>
      <c r="K397" s="26">
        <v>0</v>
      </c>
      <c r="L397" s="26">
        <v>191</v>
      </c>
      <c r="M397" s="26">
        <v>0</v>
      </c>
      <c r="N397" s="26">
        <v>0</v>
      </c>
    </row>
    <row r="398" spans="1:14">
      <c r="A398" s="25">
        <v>397</v>
      </c>
      <c r="B398" s="26" t="s">
        <v>1073</v>
      </c>
      <c r="C398" s="26" t="s">
        <v>1074</v>
      </c>
      <c r="D398" s="26" t="s">
        <v>1077</v>
      </c>
      <c r="E398" s="27" t="s">
        <v>1078</v>
      </c>
      <c r="F398" s="26">
        <v>0</v>
      </c>
      <c r="G398" s="26">
        <v>3581</v>
      </c>
      <c r="H398" s="26">
        <v>0</v>
      </c>
      <c r="I398" s="26">
        <v>0</v>
      </c>
      <c r="J398" s="26">
        <v>3581</v>
      </c>
      <c r="K398" s="26">
        <v>0</v>
      </c>
      <c r="L398" s="26">
        <v>6302</v>
      </c>
      <c r="M398" s="26">
        <v>0</v>
      </c>
      <c r="N398" s="26">
        <v>0</v>
      </c>
    </row>
    <row r="399" spans="1:14">
      <c r="A399" s="25">
        <v>398</v>
      </c>
      <c r="B399" s="26" t="s">
        <v>1073</v>
      </c>
      <c r="C399" s="26" t="s">
        <v>1074</v>
      </c>
      <c r="D399" s="26" t="s">
        <v>1079</v>
      </c>
      <c r="E399" s="27" t="s">
        <v>1080</v>
      </c>
      <c r="F399" s="26">
        <v>0</v>
      </c>
      <c r="G399" s="26">
        <v>189</v>
      </c>
      <c r="H399" s="26">
        <v>0</v>
      </c>
      <c r="I399" s="26">
        <v>0</v>
      </c>
      <c r="J399" s="26">
        <v>189</v>
      </c>
      <c r="K399" s="26">
        <v>0</v>
      </c>
      <c r="L399" s="26">
        <v>2</v>
      </c>
      <c r="M399" s="26">
        <v>0</v>
      </c>
      <c r="N399" s="26">
        <v>0</v>
      </c>
    </row>
    <row r="400" spans="1:14">
      <c r="A400" s="25">
        <v>399</v>
      </c>
      <c r="B400" s="26" t="s">
        <v>1073</v>
      </c>
      <c r="C400" s="26" t="s">
        <v>1074</v>
      </c>
      <c r="D400" s="26" t="s">
        <v>1081</v>
      </c>
      <c r="E400" s="27" t="s">
        <v>1082</v>
      </c>
      <c r="F400" s="26">
        <v>0</v>
      </c>
      <c r="G400" s="26">
        <v>1135</v>
      </c>
      <c r="H400" s="26">
        <v>0</v>
      </c>
      <c r="I400" s="26">
        <v>0</v>
      </c>
      <c r="J400" s="26">
        <v>1135</v>
      </c>
      <c r="K400" s="26">
        <v>0</v>
      </c>
      <c r="L400" s="26">
        <v>417</v>
      </c>
      <c r="M400" s="26">
        <v>0</v>
      </c>
      <c r="N400" s="26">
        <v>0</v>
      </c>
    </row>
    <row r="401" spans="1:14">
      <c r="A401" s="25">
        <v>400</v>
      </c>
      <c r="B401" s="26" t="s">
        <v>1073</v>
      </c>
      <c r="C401" s="26" t="s">
        <v>1074</v>
      </c>
      <c r="D401" s="26" t="s">
        <v>1083</v>
      </c>
      <c r="E401" s="27" t="s">
        <v>1084</v>
      </c>
      <c r="F401" s="26">
        <v>0</v>
      </c>
      <c r="G401" s="26">
        <v>392</v>
      </c>
      <c r="H401" s="26">
        <v>0</v>
      </c>
      <c r="I401" s="26">
        <v>0</v>
      </c>
      <c r="J401" s="26">
        <v>392</v>
      </c>
      <c r="K401" s="26">
        <v>0</v>
      </c>
      <c r="L401" s="26">
        <v>185</v>
      </c>
      <c r="M401" s="26">
        <v>0</v>
      </c>
      <c r="N401" s="26">
        <v>0</v>
      </c>
    </row>
    <row r="402" spans="1:14">
      <c r="A402" s="25">
        <v>401</v>
      </c>
      <c r="B402" s="26" t="s">
        <v>1073</v>
      </c>
      <c r="C402" s="26" t="s">
        <v>1074</v>
      </c>
      <c r="D402" s="26" t="s">
        <v>1085</v>
      </c>
      <c r="E402" s="27" t="s">
        <v>1086</v>
      </c>
      <c r="F402" s="26">
        <v>0</v>
      </c>
      <c r="G402" s="26">
        <v>81</v>
      </c>
      <c r="H402" s="26">
        <v>0</v>
      </c>
      <c r="I402" s="26">
        <v>0</v>
      </c>
      <c r="J402" s="26">
        <v>81</v>
      </c>
      <c r="K402" s="26">
        <v>0</v>
      </c>
      <c r="L402" s="26">
        <v>0</v>
      </c>
      <c r="M402" s="26">
        <v>0</v>
      </c>
      <c r="N402" s="26">
        <v>0</v>
      </c>
    </row>
    <row r="403" spans="1:14">
      <c r="A403" s="25">
        <v>402</v>
      </c>
      <c r="B403" s="26" t="s">
        <v>1073</v>
      </c>
      <c r="C403" s="26" t="s">
        <v>1074</v>
      </c>
      <c r="D403" s="26" t="s">
        <v>1087</v>
      </c>
      <c r="E403" s="27" t="s">
        <v>1088</v>
      </c>
      <c r="F403" s="26">
        <v>0</v>
      </c>
      <c r="G403" s="26">
        <v>7</v>
      </c>
      <c r="H403" s="26">
        <v>0</v>
      </c>
      <c r="I403" s="26">
        <v>0</v>
      </c>
      <c r="J403" s="26">
        <v>7</v>
      </c>
      <c r="K403" s="26">
        <v>0</v>
      </c>
      <c r="L403" s="26">
        <v>0</v>
      </c>
      <c r="M403" s="26">
        <v>0</v>
      </c>
      <c r="N403" s="26">
        <v>0</v>
      </c>
    </row>
    <row r="404" spans="1:14">
      <c r="A404" s="25">
        <v>403</v>
      </c>
      <c r="B404" s="26" t="s">
        <v>1073</v>
      </c>
      <c r="C404" s="26" t="s">
        <v>1074</v>
      </c>
      <c r="D404" s="26" t="s">
        <v>1089</v>
      </c>
      <c r="E404" s="27" t="s">
        <v>1090</v>
      </c>
      <c r="F404" s="26">
        <v>0</v>
      </c>
      <c r="G404" s="26">
        <v>1570</v>
      </c>
      <c r="H404" s="26">
        <v>0</v>
      </c>
      <c r="I404" s="26">
        <v>0</v>
      </c>
      <c r="J404" s="26">
        <v>1570</v>
      </c>
      <c r="K404" s="26">
        <v>0</v>
      </c>
      <c r="L404" s="26">
        <v>816</v>
      </c>
      <c r="M404" s="26">
        <v>0</v>
      </c>
      <c r="N404" s="26">
        <v>0</v>
      </c>
    </row>
    <row r="405" spans="1:14">
      <c r="A405" s="25">
        <v>404</v>
      </c>
      <c r="B405" s="26" t="s">
        <v>1073</v>
      </c>
      <c r="C405" s="26" t="s">
        <v>1074</v>
      </c>
      <c r="D405" s="26" t="s">
        <v>1091</v>
      </c>
      <c r="E405" s="27" t="s">
        <v>1092</v>
      </c>
      <c r="F405" s="26">
        <v>0</v>
      </c>
      <c r="G405" s="26">
        <v>3389</v>
      </c>
      <c r="H405" s="26">
        <v>0</v>
      </c>
      <c r="I405" s="26">
        <v>0</v>
      </c>
      <c r="J405" s="26">
        <v>3389</v>
      </c>
      <c r="K405" s="26">
        <v>0</v>
      </c>
      <c r="L405" s="26">
        <v>2190</v>
      </c>
      <c r="M405" s="26">
        <v>0</v>
      </c>
      <c r="N405" s="26">
        <v>0</v>
      </c>
    </row>
    <row r="406" spans="1:14">
      <c r="A406" s="25">
        <v>405</v>
      </c>
      <c r="B406" s="26" t="s">
        <v>1073</v>
      </c>
      <c r="C406" s="26" t="s">
        <v>1074</v>
      </c>
      <c r="D406" s="26" t="s">
        <v>1093</v>
      </c>
      <c r="E406" s="27" t="s">
        <v>1094</v>
      </c>
      <c r="F406" s="26">
        <v>0</v>
      </c>
      <c r="G406" s="26">
        <v>785</v>
      </c>
      <c r="H406" s="26">
        <v>0</v>
      </c>
      <c r="I406" s="26">
        <v>0</v>
      </c>
      <c r="J406" s="26">
        <v>785</v>
      </c>
      <c r="K406" s="26">
        <v>0</v>
      </c>
      <c r="L406" s="26">
        <v>174</v>
      </c>
      <c r="M406" s="26">
        <v>0</v>
      </c>
      <c r="N406" s="26">
        <v>0</v>
      </c>
    </row>
    <row r="407" spans="1:14">
      <c r="A407" s="25">
        <v>406</v>
      </c>
      <c r="B407" s="26" t="s">
        <v>1073</v>
      </c>
      <c r="C407" s="26" t="s">
        <v>1074</v>
      </c>
      <c r="D407" s="26" t="s">
        <v>1095</v>
      </c>
      <c r="E407" s="27" t="s">
        <v>1096</v>
      </c>
      <c r="F407" s="26">
        <v>0</v>
      </c>
      <c r="G407" s="26">
        <v>683</v>
      </c>
      <c r="H407" s="26">
        <v>0</v>
      </c>
      <c r="I407" s="26">
        <v>0</v>
      </c>
      <c r="J407" s="26">
        <v>683</v>
      </c>
      <c r="K407" s="26">
        <v>0</v>
      </c>
      <c r="L407" s="26">
        <v>132</v>
      </c>
      <c r="M407" s="26">
        <v>0</v>
      </c>
      <c r="N407" s="26">
        <v>0</v>
      </c>
    </row>
    <row r="408" spans="1:14">
      <c r="A408" s="25">
        <v>407</v>
      </c>
      <c r="B408" s="26" t="s">
        <v>1073</v>
      </c>
      <c r="C408" s="26" t="s">
        <v>1074</v>
      </c>
      <c r="D408" s="26" t="s">
        <v>1097</v>
      </c>
      <c r="E408" s="27" t="s">
        <v>1098</v>
      </c>
      <c r="F408" s="26">
        <v>0</v>
      </c>
      <c r="G408" s="26">
        <v>506</v>
      </c>
      <c r="H408" s="26">
        <v>0</v>
      </c>
      <c r="I408" s="26">
        <v>0</v>
      </c>
      <c r="J408" s="26">
        <v>506</v>
      </c>
      <c r="K408" s="26">
        <v>0</v>
      </c>
      <c r="L408" s="26">
        <v>732</v>
      </c>
      <c r="M408" s="26">
        <v>0</v>
      </c>
      <c r="N408" s="26">
        <v>0</v>
      </c>
    </row>
    <row r="409" spans="1:14">
      <c r="A409" s="25">
        <v>408</v>
      </c>
      <c r="B409" s="26" t="s">
        <v>1073</v>
      </c>
      <c r="C409" s="26" t="s">
        <v>1074</v>
      </c>
      <c r="D409" s="26" t="s">
        <v>1099</v>
      </c>
      <c r="E409" s="27" t="s">
        <v>1100</v>
      </c>
      <c r="F409" s="26">
        <v>0</v>
      </c>
      <c r="G409" s="26">
        <v>568</v>
      </c>
      <c r="H409" s="26">
        <v>0</v>
      </c>
      <c r="I409" s="26">
        <v>0</v>
      </c>
      <c r="J409" s="26">
        <v>568</v>
      </c>
      <c r="K409" s="26">
        <v>0</v>
      </c>
      <c r="L409" s="26">
        <v>16</v>
      </c>
      <c r="M409" s="26">
        <v>0</v>
      </c>
      <c r="N409" s="26">
        <v>0</v>
      </c>
    </row>
    <row r="410" spans="1:14">
      <c r="A410" s="25">
        <v>409</v>
      </c>
      <c r="B410" s="26" t="s">
        <v>1073</v>
      </c>
      <c r="C410" s="26" t="s">
        <v>1074</v>
      </c>
      <c r="D410" s="26" t="s">
        <v>1101</v>
      </c>
      <c r="E410" s="27" t="s">
        <v>1102</v>
      </c>
      <c r="F410" s="26">
        <v>0</v>
      </c>
      <c r="G410" s="26">
        <v>326</v>
      </c>
      <c r="H410" s="26">
        <v>0</v>
      </c>
      <c r="I410" s="26">
        <v>0</v>
      </c>
      <c r="J410" s="26">
        <v>326</v>
      </c>
      <c r="K410" s="26">
        <v>0</v>
      </c>
      <c r="L410" s="26">
        <v>311</v>
      </c>
      <c r="M410" s="26">
        <v>0</v>
      </c>
      <c r="N410" s="26">
        <v>0</v>
      </c>
    </row>
    <row r="411" spans="1:14">
      <c r="A411" s="25">
        <v>410</v>
      </c>
      <c r="B411" s="26" t="s">
        <v>1073</v>
      </c>
      <c r="C411" s="26" t="s">
        <v>1074</v>
      </c>
      <c r="D411" s="26" t="s">
        <v>1103</v>
      </c>
      <c r="E411" s="27" t="s">
        <v>1104</v>
      </c>
      <c r="F411" s="26">
        <v>0</v>
      </c>
      <c r="G411" s="26">
        <v>792</v>
      </c>
      <c r="H411" s="26">
        <v>0</v>
      </c>
      <c r="I411" s="26">
        <v>0</v>
      </c>
      <c r="J411" s="26">
        <v>792</v>
      </c>
      <c r="K411" s="26">
        <v>0</v>
      </c>
      <c r="L411" s="26">
        <v>892</v>
      </c>
      <c r="M411" s="26">
        <v>0</v>
      </c>
      <c r="N411" s="26">
        <v>0</v>
      </c>
    </row>
    <row r="412" spans="1:14">
      <c r="A412" s="25">
        <v>411</v>
      </c>
      <c r="B412" s="26" t="s">
        <v>1073</v>
      </c>
      <c r="C412" s="26" t="s">
        <v>1074</v>
      </c>
      <c r="D412" s="26" t="s">
        <v>1105</v>
      </c>
      <c r="E412" s="27" t="s">
        <v>1106</v>
      </c>
      <c r="F412" s="26">
        <v>0</v>
      </c>
      <c r="G412" s="26">
        <v>100</v>
      </c>
      <c r="H412" s="26">
        <v>0</v>
      </c>
      <c r="I412" s="26">
        <v>0</v>
      </c>
      <c r="J412" s="26">
        <v>100</v>
      </c>
      <c r="K412" s="26">
        <v>0</v>
      </c>
      <c r="L412" s="26">
        <v>10</v>
      </c>
      <c r="M412" s="26">
        <v>0</v>
      </c>
      <c r="N412" s="26">
        <v>0</v>
      </c>
    </row>
    <row r="413" spans="1:14">
      <c r="A413" s="25">
        <v>412</v>
      </c>
      <c r="B413" s="26" t="s">
        <v>1107</v>
      </c>
      <c r="C413" s="26" t="s">
        <v>1108</v>
      </c>
      <c r="D413" s="26" t="s">
        <v>1109</v>
      </c>
      <c r="E413" s="27" t="s">
        <v>1110</v>
      </c>
      <c r="F413" s="26">
        <v>0</v>
      </c>
      <c r="G413" s="26">
        <v>33</v>
      </c>
      <c r="H413" s="26">
        <v>0</v>
      </c>
      <c r="I413" s="26">
        <v>0</v>
      </c>
      <c r="J413" s="26">
        <v>33</v>
      </c>
      <c r="K413" s="26">
        <v>10</v>
      </c>
      <c r="L413" s="26">
        <v>3</v>
      </c>
      <c r="M413" s="26">
        <v>2</v>
      </c>
      <c r="N413" s="26">
        <v>1</v>
      </c>
    </row>
    <row r="414" spans="1:14">
      <c r="A414" s="25">
        <v>413</v>
      </c>
      <c r="B414" s="26" t="s">
        <v>1111</v>
      </c>
      <c r="C414" s="26" t="s">
        <v>1112</v>
      </c>
      <c r="D414" s="26" t="s">
        <v>1113</v>
      </c>
      <c r="E414" s="27" t="s">
        <v>1114</v>
      </c>
      <c r="F414" s="26">
        <v>0</v>
      </c>
      <c r="G414" s="26">
        <v>39</v>
      </c>
      <c r="H414" s="26">
        <v>0</v>
      </c>
      <c r="I414" s="26">
        <v>0</v>
      </c>
      <c r="J414" s="26">
        <v>39</v>
      </c>
      <c r="K414" s="26">
        <v>0</v>
      </c>
      <c r="L414" s="26">
        <v>4</v>
      </c>
      <c r="M414" s="26">
        <v>0</v>
      </c>
      <c r="N414" s="26">
        <v>0</v>
      </c>
    </row>
    <row r="415" spans="1:14">
      <c r="A415" s="25">
        <v>414</v>
      </c>
      <c r="B415" s="26" t="s">
        <v>1115</v>
      </c>
      <c r="C415" s="26" t="s">
        <v>1116</v>
      </c>
      <c r="D415" s="26" t="s">
        <v>1117</v>
      </c>
      <c r="E415" s="27" t="s">
        <v>1116</v>
      </c>
      <c r="F415" s="26">
        <v>0</v>
      </c>
      <c r="G415" s="26">
        <v>19541</v>
      </c>
      <c r="H415" s="26">
        <v>0</v>
      </c>
      <c r="I415" s="26">
        <v>0</v>
      </c>
      <c r="J415" s="26">
        <v>19541</v>
      </c>
      <c r="K415" s="26">
        <v>0</v>
      </c>
      <c r="L415" s="26">
        <v>59893</v>
      </c>
      <c r="M415" s="26">
        <v>0</v>
      </c>
      <c r="N415" s="26">
        <v>0</v>
      </c>
    </row>
    <row r="416" spans="1:14">
      <c r="A416" s="25">
        <v>415</v>
      </c>
      <c r="B416" s="26" t="s">
        <v>1118</v>
      </c>
      <c r="C416" s="26" t="s">
        <v>1119</v>
      </c>
      <c r="D416" s="26" t="s">
        <v>1120</v>
      </c>
      <c r="E416" s="27" t="s">
        <v>1121</v>
      </c>
      <c r="F416" s="26">
        <v>0</v>
      </c>
      <c r="G416" s="26">
        <v>37</v>
      </c>
      <c r="H416" s="26">
        <v>0</v>
      </c>
      <c r="I416" s="26">
        <v>0</v>
      </c>
      <c r="J416" s="26">
        <v>37</v>
      </c>
      <c r="K416" s="26">
        <v>0</v>
      </c>
      <c r="L416" s="26">
        <v>4</v>
      </c>
      <c r="M416" s="26">
        <v>0</v>
      </c>
      <c r="N416" s="26">
        <v>0</v>
      </c>
    </row>
    <row r="417" spans="1:14">
      <c r="A417" s="25">
        <v>416</v>
      </c>
      <c r="B417" s="26" t="s">
        <v>1118</v>
      </c>
      <c r="C417" s="26" t="s">
        <v>1119</v>
      </c>
      <c r="D417" s="26" t="s">
        <v>1122</v>
      </c>
      <c r="E417" s="27" t="s">
        <v>1123</v>
      </c>
      <c r="F417" s="26">
        <v>0</v>
      </c>
      <c r="G417" s="26">
        <v>15</v>
      </c>
      <c r="H417" s="26">
        <v>0</v>
      </c>
      <c r="I417" s="26">
        <v>0</v>
      </c>
      <c r="J417" s="26">
        <v>15</v>
      </c>
      <c r="K417" s="26">
        <v>0</v>
      </c>
      <c r="L417" s="26">
        <v>6</v>
      </c>
      <c r="M417" s="26">
        <v>0</v>
      </c>
      <c r="N417" s="26">
        <v>0</v>
      </c>
    </row>
    <row r="418" spans="1:14">
      <c r="A418" s="25">
        <v>417</v>
      </c>
      <c r="B418" s="26" t="s">
        <v>1118</v>
      </c>
      <c r="C418" s="26" t="s">
        <v>1119</v>
      </c>
      <c r="D418" s="26" t="s">
        <v>1124</v>
      </c>
      <c r="E418" s="27" t="s">
        <v>1125</v>
      </c>
      <c r="F418" s="26">
        <v>0</v>
      </c>
      <c r="G418" s="26">
        <v>23</v>
      </c>
      <c r="H418" s="26">
        <v>0</v>
      </c>
      <c r="I418" s="26">
        <v>0</v>
      </c>
      <c r="J418" s="26">
        <v>23</v>
      </c>
      <c r="K418" s="26">
        <v>0</v>
      </c>
      <c r="L418" s="26">
        <v>7</v>
      </c>
      <c r="M418" s="26">
        <v>0</v>
      </c>
      <c r="N418" s="26">
        <v>0</v>
      </c>
    </row>
    <row r="419" spans="1:14">
      <c r="A419" s="25">
        <v>418</v>
      </c>
      <c r="B419" s="26" t="s">
        <v>1118</v>
      </c>
      <c r="C419" s="26" t="s">
        <v>1119</v>
      </c>
      <c r="D419" s="26" t="s">
        <v>1126</v>
      </c>
      <c r="E419" s="27" t="s">
        <v>1127</v>
      </c>
      <c r="F419" s="26">
        <v>0</v>
      </c>
      <c r="G419" s="26">
        <v>107</v>
      </c>
      <c r="H419" s="26">
        <v>0</v>
      </c>
      <c r="I419" s="26">
        <v>0</v>
      </c>
      <c r="J419" s="26">
        <v>107</v>
      </c>
      <c r="K419" s="26">
        <v>0</v>
      </c>
      <c r="L419" s="26">
        <v>39</v>
      </c>
      <c r="M419" s="26">
        <v>0</v>
      </c>
      <c r="N419" s="26">
        <v>0</v>
      </c>
    </row>
    <row r="420" spans="1:14">
      <c r="A420" s="25">
        <v>419</v>
      </c>
      <c r="B420" s="26" t="s">
        <v>1118</v>
      </c>
      <c r="C420" s="26" t="s">
        <v>1119</v>
      </c>
      <c r="D420" s="26" t="s">
        <v>1128</v>
      </c>
      <c r="E420" s="27" t="s">
        <v>1129</v>
      </c>
      <c r="F420" s="26">
        <v>0</v>
      </c>
      <c r="G420" s="26">
        <v>3</v>
      </c>
      <c r="H420" s="26">
        <v>0</v>
      </c>
      <c r="I420" s="26">
        <v>0</v>
      </c>
      <c r="J420" s="26">
        <v>3</v>
      </c>
      <c r="K420" s="26">
        <v>0</v>
      </c>
      <c r="L420" s="26">
        <v>1</v>
      </c>
      <c r="M420" s="26">
        <v>0</v>
      </c>
      <c r="N420" s="26">
        <v>0</v>
      </c>
    </row>
    <row r="421" spans="1:14">
      <c r="A421" s="25">
        <v>420</v>
      </c>
      <c r="B421" s="26" t="s">
        <v>1118</v>
      </c>
      <c r="C421" s="26" t="s">
        <v>1119</v>
      </c>
      <c r="D421" s="26" t="s">
        <v>1130</v>
      </c>
      <c r="E421" s="27" t="s">
        <v>1131</v>
      </c>
      <c r="F421" s="26">
        <v>0</v>
      </c>
      <c r="G421" s="26">
        <v>51</v>
      </c>
      <c r="H421" s="26">
        <v>0</v>
      </c>
      <c r="I421" s="26">
        <v>0</v>
      </c>
      <c r="J421" s="26">
        <v>51</v>
      </c>
      <c r="K421" s="26">
        <v>0</v>
      </c>
      <c r="L421" s="26">
        <v>10</v>
      </c>
      <c r="M421" s="26">
        <v>0</v>
      </c>
      <c r="N421" s="26">
        <v>0</v>
      </c>
    </row>
    <row r="422" spans="1:14">
      <c r="A422" s="25">
        <v>421</v>
      </c>
      <c r="B422" s="26" t="s">
        <v>1118</v>
      </c>
      <c r="C422" s="26" t="s">
        <v>1119</v>
      </c>
      <c r="D422" s="26" t="s">
        <v>1132</v>
      </c>
      <c r="E422" s="27" t="s">
        <v>1133</v>
      </c>
      <c r="F422" s="26">
        <v>0</v>
      </c>
      <c r="G422" s="26">
        <v>3</v>
      </c>
      <c r="H422" s="26">
        <v>0</v>
      </c>
      <c r="I422" s="26">
        <v>0</v>
      </c>
      <c r="J422" s="26">
        <v>3</v>
      </c>
      <c r="K422" s="26">
        <v>0</v>
      </c>
      <c r="L422" s="26">
        <v>0</v>
      </c>
      <c r="M422" s="26">
        <v>0</v>
      </c>
      <c r="N422" s="26">
        <v>0</v>
      </c>
    </row>
    <row r="423" spans="1:14">
      <c r="A423" s="25">
        <v>422</v>
      </c>
      <c r="B423" s="26" t="s">
        <v>1118</v>
      </c>
      <c r="C423" s="26" t="s">
        <v>1119</v>
      </c>
      <c r="D423" s="26" t="s">
        <v>1134</v>
      </c>
      <c r="E423" s="27" t="s">
        <v>1135</v>
      </c>
      <c r="F423" s="26">
        <v>0</v>
      </c>
      <c r="G423" s="26">
        <v>54</v>
      </c>
      <c r="H423" s="26">
        <v>0</v>
      </c>
      <c r="I423" s="26">
        <v>0</v>
      </c>
      <c r="J423" s="26">
        <v>54</v>
      </c>
      <c r="K423" s="26">
        <v>0</v>
      </c>
      <c r="L423" s="26">
        <v>22</v>
      </c>
      <c r="M423" s="26">
        <v>0</v>
      </c>
      <c r="N423" s="26">
        <v>0</v>
      </c>
    </row>
    <row r="424" spans="1:14">
      <c r="A424" s="25">
        <v>423</v>
      </c>
      <c r="B424" s="26" t="s">
        <v>1118</v>
      </c>
      <c r="C424" s="26" t="s">
        <v>1119</v>
      </c>
      <c r="D424" s="26" t="s">
        <v>1136</v>
      </c>
      <c r="E424" s="27" t="s">
        <v>1137</v>
      </c>
      <c r="F424" s="26">
        <v>0</v>
      </c>
      <c r="G424" s="26">
        <v>103</v>
      </c>
      <c r="H424" s="26">
        <v>0</v>
      </c>
      <c r="I424" s="26">
        <v>0</v>
      </c>
      <c r="J424" s="26">
        <v>103</v>
      </c>
      <c r="K424" s="26">
        <v>0</v>
      </c>
      <c r="L424" s="26">
        <v>15</v>
      </c>
      <c r="M424" s="26">
        <v>0</v>
      </c>
      <c r="N424" s="26">
        <v>0</v>
      </c>
    </row>
    <row r="425" spans="1:14">
      <c r="A425" s="25">
        <v>424</v>
      </c>
      <c r="B425" s="26" t="s">
        <v>1118</v>
      </c>
      <c r="C425" s="26" t="s">
        <v>1119</v>
      </c>
      <c r="D425" s="26" t="s">
        <v>1138</v>
      </c>
      <c r="E425" s="27" t="s">
        <v>1139</v>
      </c>
      <c r="F425" s="26">
        <v>0</v>
      </c>
      <c r="G425" s="26">
        <v>115</v>
      </c>
      <c r="H425" s="26">
        <v>0</v>
      </c>
      <c r="I425" s="26">
        <v>0</v>
      </c>
      <c r="J425" s="26">
        <v>115</v>
      </c>
      <c r="K425" s="26">
        <v>0</v>
      </c>
      <c r="L425" s="26">
        <v>16</v>
      </c>
      <c r="M425" s="26">
        <v>0</v>
      </c>
      <c r="N425" s="26">
        <v>0</v>
      </c>
    </row>
    <row r="426" spans="1:14">
      <c r="A426" s="25">
        <v>425</v>
      </c>
      <c r="B426" s="26" t="s">
        <v>1118</v>
      </c>
      <c r="C426" s="26" t="s">
        <v>1119</v>
      </c>
      <c r="D426" s="26" t="s">
        <v>1140</v>
      </c>
      <c r="E426" s="27" t="s">
        <v>1141</v>
      </c>
      <c r="F426" s="26">
        <v>0</v>
      </c>
      <c r="G426" s="26">
        <v>106</v>
      </c>
      <c r="H426" s="26">
        <v>0</v>
      </c>
      <c r="I426" s="26">
        <v>0</v>
      </c>
      <c r="J426" s="26">
        <v>106</v>
      </c>
      <c r="K426" s="26">
        <v>0</v>
      </c>
      <c r="L426" s="26">
        <v>89</v>
      </c>
      <c r="M426" s="26">
        <v>0</v>
      </c>
      <c r="N426" s="26">
        <v>0</v>
      </c>
    </row>
    <row r="427" spans="1:14">
      <c r="A427" s="25">
        <v>426</v>
      </c>
      <c r="B427" s="26" t="s">
        <v>1118</v>
      </c>
      <c r="C427" s="26" t="s">
        <v>1119</v>
      </c>
      <c r="D427" s="26" t="s">
        <v>1142</v>
      </c>
      <c r="E427" s="27" t="s">
        <v>1143</v>
      </c>
      <c r="F427" s="26">
        <v>0</v>
      </c>
      <c r="G427" s="26">
        <v>342</v>
      </c>
      <c r="H427" s="26">
        <v>0</v>
      </c>
      <c r="I427" s="26">
        <v>0</v>
      </c>
      <c r="J427" s="26">
        <v>342</v>
      </c>
      <c r="K427" s="26">
        <v>0</v>
      </c>
      <c r="L427" s="26">
        <v>11</v>
      </c>
      <c r="M427" s="26">
        <v>0</v>
      </c>
      <c r="N427" s="26">
        <v>0</v>
      </c>
    </row>
    <row r="428" spans="1:14">
      <c r="A428" s="25">
        <v>427</v>
      </c>
      <c r="B428" s="26" t="s">
        <v>1144</v>
      </c>
      <c r="C428" s="26" t="s">
        <v>1145</v>
      </c>
      <c r="D428" s="26" t="s">
        <v>1146</v>
      </c>
      <c r="E428" s="27" t="s">
        <v>1145</v>
      </c>
      <c r="F428" s="26">
        <v>0</v>
      </c>
      <c r="G428" s="26">
        <v>4</v>
      </c>
      <c r="H428" s="26">
        <v>0</v>
      </c>
      <c r="I428" s="26">
        <v>0</v>
      </c>
      <c r="J428" s="26">
        <v>4</v>
      </c>
      <c r="K428" s="26">
        <v>0</v>
      </c>
      <c r="L428" s="26">
        <v>2</v>
      </c>
      <c r="M428" s="26">
        <v>0</v>
      </c>
      <c r="N428" s="26">
        <v>0</v>
      </c>
    </row>
    <row r="429" spans="1:14">
      <c r="A429" s="25">
        <v>428</v>
      </c>
      <c r="B429" s="26" t="s">
        <v>1147</v>
      </c>
      <c r="C429" s="26" t="s">
        <v>1148</v>
      </c>
      <c r="D429" s="26" t="s">
        <v>1149</v>
      </c>
      <c r="E429" s="27" t="s">
        <v>1150</v>
      </c>
      <c r="F429" s="26">
        <v>0</v>
      </c>
      <c r="G429" s="26">
        <v>20859</v>
      </c>
      <c r="H429" s="26">
        <v>0</v>
      </c>
      <c r="I429" s="26">
        <v>0</v>
      </c>
      <c r="J429" s="26">
        <v>0</v>
      </c>
      <c r="K429" s="26">
        <v>26464</v>
      </c>
      <c r="L429" s="26">
        <v>23576</v>
      </c>
      <c r="M429" s="26">
        <v>1784</v>
      </c>
      <c r="N429" s="26">
        <v>7361</v>
      </c>
    </row>
    <row r="430" spans="1:14">
      <c r="A430" s="25">
        <v>429</v>
      </c>
      <c r="B430" s="26" t="s">
        <v>1151</v>
      </c>
      <c r="C430" s="26" t="s">
        <v>1152</v>
      </c>
      <c r="D430" s="26" t="s">
        <v>1153</v>
      </c>
      <c r="E430" s="27" t="s">
        <v>1154</v>
      </c>
      <c r="F430" s="26">
        <v>0</v>
      </c>
      <c r="G430" s="26">
        <v>19046</v>
      </c>
      <c r="H430" s="26">
        <v>0</v>
      </c>
      <c r="I430" s="26">
        <v>0</v>
      </c>
      <c r="J430" s="26">
        <v>5193</v>
      </c>
      <c r="K430" s="26">
        <v>11277</v>
      </c>
      <c r="L430" s="26">
        <v>17334</v>
      </c>
      <c r="M430" s="26">
        <v>970</v>
      </c>
      <c r="N430" s="26">
        <v>3091</v>
      </c>
    </row>
    <row r="431" spans="1:14">
      <c r="A431" s="25">
        <v>430</v>
      </c>
      <c r="B431" s="26" t="s">
        <v>1155</v>
      </c>
      <c r="C431" s="26" t="s">
        <v>1156</v>
      </c>
      <c r="D431" s="26" t="s">
        <v>1157</v>
      </c>
      <c r="E431" s="27" t="s">
        <v>1158</v>
      </c>
      <c r="F431" s="26">
        <v>0</v>
      </c>
      <c r="G431" s="26">
        <v>40225</v>
      </c>
      <c r="H431" s="26">
        <v>0</v>
      </c>
      <c r="I431" s="26">
        <v>0</v>
      </c>
      <c r="J431" s="26">
        <v>0</v>
      </c>
      <c r="K431" s="26">
        <v>121612</v>
      </c>
      <c r="L431" s="26">
        <v>62068</v>
      </c>
      <c r="M431" s="26">
        <v>21692</v>
      </c>
      <c r="N431" s="26">
        <v>31442</v>
      </c>
    </row>
    <row r="432" spans="1:14">
      <c r="A432" s="25">
        <v>431</v>
      </c>
      <c r="B432" s="26" t="s">
        <v>1159</v>
      </c>
      <c r="C432" s="26" t="s">
        <v>1160</v>
      </c>
      <c r="D432" s="26" t="s">
        <v>1161</v>
      </c>
      <c r="E432" s="27" t="s">
        <v>1160</v>
      </c>
      <c r="F432" s="26">
        <v>0</v>
      </c>
      <c r="G432" s="26">
        <v>791</v>
      </c>
      <c r="H432" s="26">
        <v>0</v>
      </c>
      <c r="I432" s="26">
        <v>0</v>
      </c>
      <c r="J432" s="26">
        <v>791</v>
      </c>
      <c r="K432" s="26">
        <v>132</v>
      </c>
      <c r="L432" s="26">
        <v>365</v>
      </c>
      <c r="M432" s="26">
        <v>19</v>
      </c>
      <c r="N432" s="26">
        <v>65</v>
      </c>
    </row>
    <row r="433" spans="1:14">
      <c r="A433" s="25">
        <v>432</v>
      </c>
      <c r="B433" s="26" t="s">
        <v>1162</v>
      </c>
      <c r="C433" s="26" t="s">
        <v>1163</v>
      </c>
      <c r="D433" s="26" t="s">
        <v>1164</v>
      </c>
      <c r="E433" s="27" t="s">
        <v>1165</v>
      </c>
      <c r="F433" s="26">
        <v>0</v>
      </c>
      <c r="G433" s="26">
        <v>0</v>
      </c>
      <c r="H433" s="26">
        <v>0</v>
      </c>
      <c r="I433" s="26">
        <v>0</v>
      </c>
      <c r="J433" s="26">
        <v>0</v>
      </c>
      <c r="K433" s="26">
        <v>3</v>
      </c>
      <c r="L433" s="26">
        <v>0</v>
      </c>
      <c r="M433" s="26">
        <v>1</v>
      </c>
      <c r="N433" s="26">
        <v>1</v>
      </c>
    </row>
    <row r="434" spans="1:14">
      <c r="A434" s="25">
        <v>433</v>
      </c>
      <c r="B434" s="26" t="s">
        <v>294</v>
      </c>
      <c r="C434" s="26" t="s">
        <v>295</v>
      </c>
      <c r="D434" s="26" t="s">
        <v>1166</v>
      </c>
      <c r="E434" s="27" t="s">
        <v>1167</v>
      </c>
      <c r="F434" s="26">
        <v>0</v>
      </c>
      <c r="G434" s="26">
        <v>0</v>
      </c>
      <c r="H434" s="26">
        <v>0</v>
      </c>
      <c r="I434" s="26">
        <v>0</v>
      </c>
      <c r="J434" s="26">
        <v>0</v>
      </c>
      <c r="K434" s="26">
        <v>1</v>
      </c>
      <c r="L434" s="26">
        <v>0</v>
      </c>
      <c r="M434" s="26">
        <v>0</v>
      </c>
      <c r="N434" s="26">
        <v>0</v>
      </c>
    </row>
    <row r="435" spans="1:14">
      <c r="A435" s="25">
        <v>434</v>
      </c>
      <c r="B435" s="26" t="s">
        <v>1168</v>
      </c>
      <c r="C435" s="26" t="s">
        <v>1169</v>
      </c>
      <c r="D435" s="26" t="s">
        <v>1170</v>
      </c>
      <c r="E435" s="27" t="s">
        <v>1171</v>
      </c>
      <c r="F435" s="26">
        <v>0</v>
      </c>
      <c r="G435" s="26">
        <v>0</v>
      </c>
      <c r="H435" s="26">
        <v>0</v>
      </c>
      <c r="I435" s="26">
        <v>0</v>
      </c>
      <c r="J435" s="26">
        <v>0</v>
      </c>
      <c r="K435" s="26">
        <v>1</v>
      </c>
      <c r="L435" s="26">
        <v>0</v>
      </c>
      <c r="M435" s="26">
        <v>0</v>
      </c>
      <c r="N435" s="26">
        <v>1</v>
      </c>
    </row>
    <row r="436" spans="1:14">
      <c r="A436" s="25">
        <v>435</v>
      </c>
      <c r="B436" s="26" t="s">
        <v>1172</v>
      </c>
      <c r="C436" s="26" t="s">
        <v>1173</v>
      </c>
      <c r="D436" s="26" t="s">
        <v>1174</v>
      </c>
      <c r="E436" s="27" t="s">
        <v>1175</v>
      </c>
      <c r="F436" s="26">
        <v>0</v>
      </c>
      <c r="G436" s="26">
        <v>0</v>
      </c>
      <c r="H436" s="26">
        <v>0</v>
      </c>
      <c r="I436" s="26">
        <v>0</v>
      </c>
      <c r="J436" s="26">
        <v>0</v>
      </c>
      <c r="K436" s="26">
        <v>1</v>
      </c>
      <c r="L436" s="26">
        <v>2</v>
      </c>
      <c r="M436" s="26">
        <v>0</v>
      </c>
      <c r="N436" s="26">
        <v>0</v>
      </c>
    </row>
    <row r="437" spans="1:14">
      <c r="A437" s="25">
        <v>436</v>
      </c>
      <c r="B437" s="26" t="s">
        <v>1176</v>
      </c>
      <c r="C437" s="26" t="s">
        <v>1177</v>
      </c>
      <c r="D437" s="26" t="s">
        <v>1178</v>
      </c>
      <c r="E437" s="27" t="s">
        <v>1179</v>
      </c>
      <c r="F437" s="26">
        <v>0</v>
      </c>
      <c r="G437" s="26">
        <v>0</v>
      </c>
      <c r="H437" s="26">
        <v>0</v>
      </c>
      <c r="I437" s="26">
        <v>0</v>
      </c>
      <c r="J437" s="26">
        <v>0</v>
      </c>
      <c r="K437" s="26">
        <v>2</v>
      </c>
      <c r="L437" s="26">
        <v>0</v>
      </c>
      <c r="M437" s="26">
        <v>0</v>
      </c>
      <c r="N437" s="26">
        <v>1</v>
      </c>
    </row>
    <row r="438" spans="1:14">
      <c r="A438" s="25">
        <v>437</v>
      </c>
      <c r="B438" s="26" t="s">
        <v>1180</v>
      </c>
      <c r="C438" s="26" t="s">
        <v>1181</v>
      </c>
      <c r="D438" s="26" t="s">
        <v>1182</v>
      </c>
      <c r="E438" s="27" t="s">
        <v>1183</v>
      </c>
      <c r="F438" s="26">
        <v>0</v>
      </c>
      <c r="G438" s="26">
        <v>0</v>
      </c>
      <c r="H438" s="26">
        <v>0</v>
      </c>
      <c r="I438" s="26">
        <v>0</v>
      </c>
      <c r="J438" s="26">
        <v>0</v>
      </c>
      <c r="K438" s="26">
        <v>1</v>
      </c>
      <c r="L438" s="26">
        <v>5</v>
      </c>
      <c r="M438" s="26">
        <v>0</v>
      </c>
      <c r="N438" s="26">
        <v>0</v>
      </c>
    </row>
    <row r="439" spans="1:14">
      <c r="A439" s="25">
        <v>438</v>
      </c>
      <c r="B439" s="26" t="s">
        <v>810</v>
      </c>
      <c r="C439" s="26" t="s">
        <v>811</v>
      </c>
      <c r="D439" s="26" t="s">
        <v>1184</v>
      </c>
      <c r="E439" s="27" t="s">
        <v>1185</v>
      </c>
      <c r="F439" s="26">
        <v>0</v>
      </c>
      <c r="G439" s="26">
        <v>0</v>
      </c>
      <c r="H439" s="26">
        <v>0</v>
      </c>
      <c r="I439" s="26">
        <v>0</v>
      </c>
      <c r="J439" s="26">
        <v>0</v>
      </c>
      <c r="K439" s="26">
        <v>1</v>
      </c>
      <c r="L439" s="26">
        <v>2</v>
      </c>
      <c r="M439" s="26">
        <v>0</v>
      </c>
      <c r="N439" s="26">
        <v>0</v>
      </c>
    </row>
    <row r="440" spans="1:14">
      <c r="A440" s="25">
        <v>439</v>
      </c>
      <c r="B440" s="26" t="s">
        <v>810</v>
      </c>
      <c r="C440" s="26" t="s">
        <v>811</v>
      </c>
      <c r="D440" s="26" t="s">
        <v>1186</v>
      </c>
      <c r="E440" s="27" t="s">
        <v>1187</v>
      </c>
      <c r="F440" s="26">
        <v>0</v>
      </c>
      <c r="G440" s="26">
        <v>0</v>
      </c>
      <c r="H440" s="26">
        <v>0</v>
      </c>
      <c r="I440" s="26">
        <v>0</v>
      </c>
      <c r="J440" s="26">
        <v>0</v>
      </c>
      <c r="K440" s="26">
        <v>3</v>
      </c>
      <c r="L440" s="26">
        <v>4</v>
      </c>
      <c r="M440" s="26">
        <v>2</v>
      </c>
      <c r="N440" s="26">
        <v>0</v>
      </c>
    </row>
    <row r="441" spans="1:14">
      <c r="A441" s="25">
        <v>440</v>
      </c>
      <c r="B441" s="26" t="s">
        <v>836</v>
      </c>
      <c r="C441" s="26" t="s">
        <v>837</v>
      </c>
      <c r="D441" s="26" t="s">
        <v>1188</v>
      </c>
      <c r="E441" s="27" t="s">
        <v>1189</v>
      </c>
      <c r="F441" s="26">
        <v>0</v>
      </c>
      <c r="G441" s="26">
        <v>0</v>
      </c>
      <c r="H441" s="26">
        <v>0</v>
      </c>
      <c r="I441" s="26">
        <v>0</v>
      </c>
      <c r="J441" s="26">
        <v>0</v>
      </c>
      <c r="K441" s="26">
        <v>2</v>
      </c>
      <c r="L441" s="26">
        <v>2</v>
      </c>
      <c r="M441" s="26">
        <v>0</v>
      </c>
      <c r="N441" s="26">
        <v>0</v>
      </c>
    </row>
    <row r="442" spans="1:14">
      <c r="A442" s="25">
        <v>441</v>
      </c>
      <c r="B442" s="26" t="s">
        <v>1190</v>
      </c>
      <c r="C442" s="26" t="s">
        <v>1191</v>
      </c>
      <c r="D442" s="26" t="s">
        <v>1192</v>
      </c>
      <c r="E442" s="27" t="s">
        <v>1193</v>
      </c>
      <c r="F442" s="26">
        <v>0</v>
      </c>
      <c r="G442" s="26">
        <v>0</v>
      </c>
      <c r="H442" s="26">
        <v>0</v>
      </c>
      <c r="I442" s="26">
        <v>0</v>
      </c>
      <c r="J442" s="26">
        <v>0</v>
      </c>
      <c r="K442" s="26">
        <v>9</v>
      </c>
      <c r="L442" s="26">
        <v>0</v>
      </c>
      <c r="M442" s="26">
        <v>5</v>
      </c>
      <c r="N442" s="26">
        <v>2</v>
      </c>
    </row>
    <row r="443" spans="1:14">
      <c r="A443" s="25">
        <v>442</v>
      </c>
      <c r="B443" s="26" t="s">
        <v>1194</v>
      </c>
      <c r="C443" s="26" t="s">
        <v>1195</v>
      </c>
      <c r="D443" s="26" t="s">
        <v>1196</v>
      </c>
      <c r="E443" s="27" t="s">
        <v>1197</v>
      </c>
      <c r="F443" s="26">
        <v>0</v>
      </c>
      <c r="G443" s="26">
        <v>0</v>
      </c>
      <c r="H443" s="26">
        <v>0</v>
      </c>
      <c r="I443" s="26">
        <v>0</v>
      </c>
      <c r="J443" s="26">
        <v>0</v>
      </c>
      <c r="K443" s="26">
        <v>1</v>
      </c>
      <c r="L443" s="26">
        <v>1</v>
      </c>
      <c r="M443" s="26">
        <v>0</v>
      </c>
      <c r="N443" s="26">
        <v>0</v>
      </c>
    </row>
    <row r="444" spans="1:14">
      <c r="A444" s="25">
        <v>443</v>
      </c>
      <c r="B444" s="26" t="s">
        <v>1198</v>
      </c>
      <c r="C444" s="26" t="s">
        <v>1199</v>
      </c>
      <c r="D444" s="26" t="s">
        <v>1200</v>
      </c>
      <c r="E444" s="27" t="s">
        <v>1201</v>
      </c>
      <c r="F444" s="26">
        <v>0</v>
      </c>
      <c r="G444" s="26">
        <v>0</v>
      </c>
      <c r="H444" s="26">
        <v>0</v>
      </c>
      <c r="I444" s="26">
        <v>0</v>
      </c>
      <c r="J444" s="26">
        <v>0</v>
      </c>
      <c r="K444" s="26">
        <v>38</v>
      </c>
      <c r="L444" s="26">
        <v>0</v>
      </c>
      <c r="M444" s="26">
        <v>7</v>
      </c>
      <c r="N444" s="26">
        <v>12</v>
      </c>
    </row>
    <row r="445" spans="1:14">
      <c r="A445" s="25">
        <v>444</v>
      </c>
      <c r="B445" s="26" t="s">
        <v>1202</v>
      </c>
      <c r="C445" s="26" t="s">
        <v>1203</v>
      </c>
      <c r="D445" s="26" t="s">
        <v>1204</v>
      </c>
      <c r="E445" s="27" t="s">
        <v>1205</v>
      </c>
      <c r="F445" s="26">
        <v>0</v>
      </c>
      <c r="G445" s="26">
        <v>0</v>
      </c>
      <c r="H445" s="26">
        <v>0</v>
      </c>
      <c r="I445" s="26">
        <v>0</v>
      </c>
      <c r="J445" s="26">
        <v>0</v>
      </c>
      <c r="K445" s="26">
        <v>4</v>
      </c>
      <c r="L445" s="26">
        <v>3</v>
      </c>
      <c r="M445" s="26">
        <v>0</v>
      </c>
      <c r="N445" s="26">
        <v>1</v>
      </c>
    </row>
    <row r="446" spans="1:14">
      <c r="A446" s="25">
        <v>445</v>
      </c>
      <c r="B446" s="26" t="s">
        <v>14</v>
      </c>
      <c r="C446" s="26" t="s">
        <v>15</v>
      </c>
      <c r="D446" s="26" t="s">
        <v>1206</v>
      </c>
      <c r="E446" s="26" t="s">
        <v>1207</v>
      </c>
      <c r="F446" s="26">
        <v>0</v>
      </c>
      <c r="G446" s="26">
        <v>0</v>
      </c>
      <c r="H446" s="26">
        <v>0</v>
      </c>
      <c r="I446" s="26">
        <v>0</v>
      </c>
      <c r="J446" s="26">
        <v>0</v>
      </c>
      <c r="K446" s="26">
        <v>0</v>
      </c>
      <c r="L446" s="26">
        <v>1011468</v>
      </c>
      <c r="M446" s="26">
        <v>0</v>
      </c>
      <c r="N446" s="26">
        <v>0</v>
      </c>
    </row>
    <row r="447" spans="1:14">
      <c r="A447" s="25">
        <v>446</v>
      </c>
      <c r="B447" s="26" t="s">
        <v>50</v>
      </c>
      <c r="C447" s="26" t="s">
        <v>51</v>
      </c>
      <c r="D447" s="26" t="s">
        <v>1208</v>
      </c>
      <c r="E447" s="26" t="s">
        <v>1209</v>
      </c>
      <c r="F447" s="26">
        <v>0</v>
      </c>
      <c r="G447" s="26">
        <v>0</v>
      </c>
      <c r="H447" s="26">
        <v>0</v>
      </c>
      <c r="I447" s="26">
        <v>0</v>
      </c>
      <c r="J447" s="26">
        <v>0</v>
      </c>
      <c r="K447" s="26">
        <v>0</v>
      </c>
      <c r="L447" s="26">
        <v>1</v>
      </c>
      <c r="M447" s="26">
        <v>0</v>
      </c>
      <c r="N447" s="26">
        <v>0</v>
      </c>
    </row>
    <row r="448" spans="1:14">
      <c r="A448" s="25">
        <v>447</v>
      </c>
      <c r="B448" s="26" t="s">
        <v>1210</v>
      </c>
      <c r="C448" s="26" t="s">
        <v>1211</v>
      </c>
      <c r="D448" s="26" t="s">
        <v>1212</v>
      </c>
      <c r="E448" s="26" t="s">
        <v>1213</v>
      </c>
      <c r="F448" s="26">
        <v>0</v>
      </c>
      <c r="G448" s="26">
        <v>0</v>
      </c>
      <c r="H448" s="26">
        <v>0</v>
      </c>
      <c r="I448" s="26">
        <v>0</v>
      </c>
      <c r="J448" s="26">
        <v>0</v>
      </c>
      <c r="K448" s="26">
        <v>0</v>
      </c>
      <c r="L448" s="26">
        <v>1</v>
      </c>
      <c r="M448" s="26">
        <v>0</v>
      </c>
      <c r="N448" s="26">
        <v>0</v>
      </c>
    </row>
    <row r="449" spans="1:14">
      <c r="A449" s="25">
        <v>448</v>
      </c>
      <c r="B449" s="26" t="s">
        <v>457</v>
      </c>
      <c r="C449" s="26" t="s">
        <v>458</v>
      </c>
      <c r="D449" s="26" t="s">
        <v>1214</v>
      </c>
      <c r="E449" s="26" t="s">
        <v>1215</v>
      </c>
      <c r="F449" s="26">
        <v>0</v>
      </c>
      <c r="G449" s="26">
        <v>0</v>
      </c>
      <c r="H449" s="26">
        <v>0</v>
      </c>
      <c r="I449" s="26">
        <v>0</v>
      </c>
      <c r="J449" s="26">
        <v>0</v>
      </c>
      <c r="K449" s="26">
        <v>0</v>
      </c>
      <c r="L449" s="26">
        <v>1449177</v>
      </c>
      <c r="M449" s="26">
        <v>0</v>
      </c>
      <c r="N449" s="26">
        <v>0</v>
      </c>
    </row>
    <row r="450" spans="1:14">
      <c r="A450" s="25">
        <v>449</v>
      </c>
      <c r="B450" s="26" t="s">
        <v>463</v>
      </c>
      <c r="C450" s="26" t="s">
        <v>464</v>
      </c>
      <c r="D450" s="26" t="s">
        <v>1216</v>
      </c>
      <c r="E450" s="26" t="s">
        <v>464</v>
      </c>
      <c r="F450" s="26">
        <v>0</v>
      </c>
      <c r="G450" s="26">
        <v>0</v>
      </c>
      <c r="H450" s="26">
        <v>0</v>
      </c>
      <c r="I450" s="26">
        <v>0</v>
      </c>
      <c r="J450" s="26">
        <v>0</v>
      </c>
      <c r="K450" s="26">
        <v>0</v>
      </c>
      <c r="L450" s="26">
        <v>6036</v>
      </c>
      <c r="M450" s="26">
        <v>0</v>
      </c>
      <c r="N450" s="26">
        <v>0</v>
      </c>
    </row>
    <row r="451" spans="1:14">
      <c r="A451" s="25">
        <v>450</v>
      </c>
      <c r="B451" s="26" t="s">
        <v>463</v>
      </c>
      <c r="C451" s="26" t="s">
        <v>464</v>
      </c>
      <c r="D451" s="26" t="s">
        <v>1217</v>
      </c>
      <c r="E451" s="26" t="s">
        <v>1218</v>
      </c>
      <c r="F451" s="26">
        <v>0</v>
      </c>
      <c r="G451" s="26">
        <v>0</v>
      </c>
      <c r="H451" s="26">
        <v>0</v>
      </c>
      <c r="I451" s="26">
        <v>0</v>
      </c>
      <c r="J451" s="26">
        <v>0</v>
      </c>
      <c r="K451" s="26">
        <v>0</v>
      </c>
      <c r="L451" s="26">
        <v>123209</v>
      </c>
      <c r="M451" s="26">
        <v>0</v>
      </c>
      <c r="N451" s="26">
        <v>0</v>
      </c>
    </row>
    <row r="452" spans="1:14">
      <c r="A452" s="25">
        <v>451</v>
      </c>
      <c r="B452" s="26" t="s">
        <v>463</v>
      </c>
      <c r="C452" s="26" t="s">
        <v>464</v>
      </c>
      <c r="D452" s="26" t="s">
        <v>1219</v>
      </c>
      <c r="E452" s="26" t="s">
        <v>1220</v>
      </c>
      <c r="F452" s="26">
        <v>0</v>
      </c>
      <c r="G452" s="26">
        <v>0</v>
      </c>
      <c r="H452" s="26">
        <v>0</v>
      </c>
      <c r="I452" s="26">
        <v>0</v>
      </c>
      <c r="J452" s="26">
        <v>0</v>
      </c>
      <c r="K452" s="26">
        <v>0</v>
      </c>
      <c r="L452" s="26">
        <v>820</v>
      </c>
      <c r="M452" s="26">
        <v>0</v>
      </c>
      <c r="N452" s="26">
        <v>0</v>
      </c>
    </row>
    <row r="453" spans="1:14">
      <c r="A453" s="25">
        <v>452</v>
      </c>
      <c r="B453" s="26" t="s">
        <v>463</v>
      </c>
      <c r="C453" s="26" t="s">
        <v>464</v>
      </c>
      <c r="D453" s="26" t="s">
        <v>1221</v>
      </c>
      <c r="E453" s="26" t="s">
        <v>1222</v>
      </c>
      <c r="F453" s="26">
        <v>0</v>
      </c>
      <c r="G453" s="26">
        <v>0</v>
      </c>
      <c r="H453" s="26">
        <v>0</v>
      </c>
      <c r="I453" s="26">
        <v>0</v>
      </c>
      <c r="J453" s="26">
        <v>0</v>
      </c>
      <c r="K453" s="26">
        <v>0</v>
      </c>
      <c r="L453" s="26">
        <v>12044</v>
      </c>
      <c r="M453" s="26">
        <v>0</v>
      </c>
      <c r="N453" s="26">
        <v>0</v>
      </c>
    </row>
    <row r="454" spans="1:14">
      <c r="A454" s="25">
        <v>453</v>
      </c>
      <c r="B454" s="26" t="s">
        <v>463</v>
      </c>
      <c r="C454" s="26" t="s">
        <v>464</v>
      </c>
      <c r="D454" s="26" t="s">
        <v>1223</v>
      </c>
      <c r="E454" s="26" t="s">
        <v>1224</v>
      </c>
      <c r="F454" s="26">
        <v>0</v>
      </c>
      <c r="G454" s="26">
        <v>0</v>
      </c>
      <c r="H454" s="26">
        <v>0</v>
      </c>
      <c r="I454" s="26">
        <v>0</v>
      </c>
      <c r="J454" s="26">
        <v>0</v>
      </c>
      <c r="K454" s="26">
        <v>0</v>
      </c>
      <c r="L454" s="26">
        <v>3267</v>
      </c>
      <c r="M454" s="26">
        <v>0</v>
      </c>
      <c r="N454" s="26">
        <v>0</v>
      </c>
    </row>
    <row r="455" spans="1:14">
      <c r="A455" s="25">
        <v>454</v>
      </c>
      <c r="B455" s="26" t="s">
        <v>463</v>
      </c>
      <c r="C455" s="26" t="s">
        <v>464</v>
      </c>
      <c r="D455" s="26" t="s">
        <v>1225</v>
      </c>
      <c r="E455" s="26" t="s">
        <v>1226</v>
      </c>
      <c r="F455" s="26">
        <v>0</v>
      </c>
      <c r="G455" s="26">
        <v>0</v>
      </c>
      <c r="H455" s="26">
        <v>0</v>
      </c>
      <c r="I455" s="26">
        <v>0</v>
      </c>
      <c r="J455" s="26">
        <v>0</v>
      </c>
      <c r="K455" s="26">
        <v>0</v>
      </c>
      <c r="L455" s="26">
        <v>19108</v>
      </c>
      <c r="M455" s="26">
        <v>0</v>
      </c>
      <c r="N455" s="26">
        <v>0</v>
      </c>
    </row>
    <row r="456" spans="1:14">
      <c r="A456" s="25">
        <v>455</v>
      </c>
      <c r="B456" s="26" t="s">
        <v>463</v>
      </c>
      <c r="C456" s="26" t="s">
        <v>464</v>
      </c>
      <c r="D456" s="26" t="s">
        <v>1227</v>
      </c>
      <c r="E456" s="26" t="s">
        <v>1228</v>
      </c>
      <c r="F456" s="26">
        <v>0</v>
      </c>
      <c r="G456" s="26">
        <v>0</v>
      </c>
      <c r="H456" s="26">
        <v>0</v>
      </c>
      <c r="I456" s="26">
        <v>0</v>
      </c>
      <c r="J456" s="26">
        <v>0</v>
      </c>
      <c r="K456" s="26">
        <v>0</v>
      </c>
      <c r="L456" s="26">
        <v>2233</v>
      </c>
      <c r="M456" s="26">
        <v>0</v>
      </c>
      <c r="N456" s="26">
        <v>0</v>
      </c>
    </row>
    <row r="457" spans="1:14">
      <c r="A457" s="25">
        <v>456</v>
      </c>
      <c r="B457" s="26" t="s">
        <v>463</v>
      </c>
      <c r="C457" s="26" t="s">
        <v>464</v>
      </c>
      <c r="D457" s="26" t="s">
        <v>1229</v>
      </c>
      <c r="E457" s="26" t="s">
        <v>1230</v>
      </c>
      <c r="F457" s="26">
        <v>0</v>
      </c>
      <c r="G457" s="26">
        <v>0</v>
      </c>
      <c r="H457" s="26">
        <v>0</v>
      </c>
      <c r="I457" s="26">
        <v>0</v>
      </c>
      <c r="J457" s="26">
        <v>0</v>
      </c>
      <c r="K457" s="26">
        <v>0</v>
      </c>
      <c r="L457" s="26">
        <v>397</v>
      </c>
      <c r="M457" s="26">
        <v>0</v>
      </c>
      <c r="N457" s="26">
        <v>0</v>
      </c>
    </row>
    <row r="458" spans="1:14">
      <c r="A458" s="25">
        <v>457</v>
      </c>
      <c r="B458" s="26" t="s">
        <v>463</v>
      </c>
      <c r="C458" s="26" t="s">
        <v>464</v>
      </c>
      <c r="D458" s="26" t="s">
        <v>1231</v>
      </c>
      <c r="E458" s="26" t="s">
        <v>1232</v>
      </c>
      <c r="F458" s="26">
        <v>0</v>
      </c>
      <c r="G458" s="26">
        <v>0</v>
      </c>
      <c r="H458" s="26">
        <v>0</v>
      </c>
      <c r="I458" s="26">
        <v>0</v>
      </c>
      <c r="J458" s="26">
        <v>0</v>
      </c>
      <c r="K458" s="26">
        <v>0</v>
      </c>
      <c r="L458" s="26">
        <v>7694</v>
      </c>
      <c r="M458" s="26">
        <v>0</v>
      </c>
      <c r="N458" s="26">
        <v>0</v>
      </c>
    </row>
    <row r="459" spans="1:14">
      <c r="A459" s="25">
        <v>458</v>
      </c>
      <c r="B459" s="26" t="s">
        <v>463</v>
      </c>
      <c r="C459" s="26" t="s">
        <v>464</v>
      </c>
      <c r="D459" s="26" t="s">
        <v>1233</v>
      </c>
      <c r="E459" s="26" t="s">
        <v>1234</v>
      </c>
      <c r="F459" s="26">
        <v>0</v>
      </c>
      <c r="G459" s="26">
        <v>0</v>
      </c>
      <c r="H459" s="26">
        <v>0</v>
      </c>
      <c r="I459" s="26">
        <v>0</v>
      </c>
      <c r="J459" s="26">
        <v>0</v>
      </c>
      <c r="K459" s="26">
        <v>0</v>
      </c>
      <c r="L459" s="26">
        <v>1468</v>
      </c>
      <c r="M459" s="26">
        <v>0</v>
      </c>
      <c r="N459" s="26">
        <v>0</v>
      </c>
    </row>
    <row r="460" spans="1:14">
      <c r="A460" s="25">
        <v>459</v>
      </c>
      <c r="B460" s="26" t="s">
        <v>463</v>
      </c>
      <c r="C460" s="26" t="s">
        <v>464</v>
      </c>
      <c r="D460" s="26" t="s">
        <v>1235</v>
      </c>
      <c r="E460" s="26" t="s">
        <v>1236</v>
      </c>
      <c r="F460" s="26">
        <v>0</v>
      </c>
      <c r="G460" s="26">
        <v>0</v>
      </c>
      <c r="H460" s="26">
        <v>0</v>
      </c>
      <c r="I460" s="26">
        <v>0</v>
      </c>
      <c r="J460" s="26">
        <v>0</v>
      </c>
      <c r="K460" s="26">
        <v>0</v>
      </c>
      <c r="L460" s="26">
        <v>3441</v>
      </c>
      <c r="M460" s="26">
        <v>0</v>
      </c>
      <c r="N460" s="26">
        <v>0</v>
      </c>
    </row>
    <row r="461" spans="1:14">
      <c r="A461" s="25">
        <v>460</v>
      </c>
      <c r="B461" s="26" t="s">
        <v>463</v>
      </c>
      <c r="C461" s="26" t="s">
        <v>464</v>
      </c>
      <c r="D461" s="26" t="s">
        <v>1237</v>
      </c>
      <c r="E461" s="26" t="s">
        <v>1238</v>
      </c>
      <c r="F461" s="26">
        <v>0</v>
      </c>
      <c r="G461" s="26">
        <v>0</v>
      </c>
      <c r="H461" s="26">
        <v>0</v>
      </c>
      <c r="I461" s="26">
        <v>0</v>
      </c>
      <c r="J461" s="26">
        <v>0</v>
      </c>
      <c r="K461" s="26">
        <v>0</v>
      </c>
      <c r="L461" s="26">
        <v>23796</v>
      </c>
      <c r="M461" s="26">
        <v>0</v>
      </c>
      <c r="N461" s="26">
        <v>0</v>
      </c>
    </row>
    <row r="462" spans="1:14">
      <c r="A462" s="25">
        <v>461</v>
      </c>
      <c r="B462" s="26" t="s">
        <v>463</v>
      </c>
      <c r="C462" s="26" t="s">
        <v>464</v>
      </c>
      <c r="D462" s="26" t="s">
        <v>1239</v>
      </c>
      <c r="E462" s="26" t="s">
        <v>1240</v>
      </c>
      <c r="F462" s="26">
        <v>0</v>
      </c>
      <c r="G462" s="26">
        <v>0</v>
      </c>
      <c r="H462" s="26">
        <v>0</v>
      </c>
      <c r="I462" s="26">
        <v>0</v>
      </c>
      <c r="J462" s="26">
        <v>0</v>
      </c>
      <c r="K462" s="26">
        <v>0</v>
      </c>
      <c r="L462" s="26">
        <v>3656</v>
      </c>
      <c r="M462" s="26">
        <v>0</v>
      </c>
      <c r="N462" s="26">
        <v>0</v>
      </c>
    </row>
    <row r="463" spans="1:14">
      <c r="A463" s="25">
        <v>462</v>
      </c>
      <c r="B463" s="26" t="s">
        <v>463</v>
      </c>
      <c r="C463" s="26" t="s">
        <v>464</v>
      </c>
      <c r="D463" s="26" t="s">
        <v>1241</v>
      </c>
      <c r="E463" s="26" t="s">
        <v>1242</v>
      </c>
      <c r="F463" s="26">
        <v>0</v>
      </c>
      <c r="G463" s="26">
        <v>0</v>
      </c>
      <c r="H463" s="26">
        <v>0</v>
      </c>
      <c r="I463" s="26">
        <v>0</v>
      </c>
      <c r="J463" s="26">
        <v>0</v>
      </c>
      <c r="K463" s="26">
        <v>0</v>
      </c>
      <c r="L463" s="26">
        <v>92761</v>
      </c>
      <c r="M463" s="26">
        <v>0</v>
      </c>
      <c r="N463" s="26">
        <v>0</v>
      </c>
    </row>
    <row r="464" spans="1:14">
      <c r="A464" s="25">
        <v>463</v>
      </c>
      <c r="B464" s="26" t="s">
        <v>463</v>
      </c>
      <c r="C464" s="26" t="s">
        <v>464</v>
      </c>
      <c r="D464" s="26" t="s">
        <v>1243</v>
      </c>
      <c r="E464" s="26" t="s">
        <v>1244</v>
      </c>
      <c r="F464" s="26">
        <v>0</v>
      </c>
      <c r="G464" s="26">
        <v>0</v>
      </c>
      <c r="H464" s="26">
        <v>0</v>
      </c>
      <c r="I464" s="26">
        <v>0</v>
      </c>
      <c r="J464" s="26">
        <v>0</v>
      </c>
      <c r="K464" s="26">
        <v>0</v>
      </c>
      <c r="L464" s="26">
        <v>44962</v>
      </c>
      <c r="M464" s="26">
        <v>0</v>
      </c>
      <c r="N464" s="26">
        <v>0</v>
      </c>
    </row>
    <row r="465" spans="1:14">
      <c r="A465" s="25">
        <v>464</v>
      </c>
      <c r="B465" s="26" t="s">
        <v>463</v>
      </c>
      <c r="C465" s="26" t="s">
        <v>464</v>
      </c>
      <c r="D465" s="26" t="s">
        <v>1245</v>
      </c>
      <c r="E465" s="26" t="s">
        <v>1246</v>
      </c>
      <c r="F465" s="26">
        <v>0</v>
      </c>
      <c r="G465" s="26">
        <v>0</v>
      </c>
      <c r="H465" s="26">
        <v>0</v>
      </c>
      <c r="I465" s="26">
        <v>0</v>
      </c>
      <c r="J465" s="26">
        <v>0</v>
      </c>
      <c r="K465" s="26">
        <v>0</v>
      </c>
      <c r="L465" s="26">
        <v>2244</v>
      </c>
      <c r="M465" s="26">
        <v>0</v>
      </c>
      <c r="N465" s="26">
        <v>0</v>
      </c>
    </row>
    <row r="466" spans="1:14">
      <c r="A466" s="25">
        <v>465</v>
      </c>
      <c r="B466" s="26" t="s">
        <v>683</v>
      </c>
      <c r="C466" s="26" t="s">
        <v>684</v>
      </c>
      <c r="D466" s="26" t="s">
        <v>1247</v>
      </c>
      <c r="E466" s="26" t="s">
        <v>1248</v>
      </c>
      <c r="F466" s="26">
        <v>0</v>
      </c>
      <c r="G466" s="26">
        <v>0</v>
      </c>
      <c r="H466" s="26">
        <v>0</v>
      </c>
      <c r="I466" s="26">
        <v>0</v>
      </c>
      <c r="J466" s="26">
        <v>0</v>
      </c>
      <c r="K466" s="26">
        <v>0</v>
      </c>
      <c r="L466" s="26">
        <v>1</v>
      </c>
      <c r="M466" s="26">
        <v>0</v>
      </c>
      <c r="N466" s="26">
        <v>0</v>
      </c>
    </row>
    <row r="467" spans="1:14">
      <c r="A467" s="25">
        <v>466</v>
      </c>
      <c r="B467" s="26" t="s">
        <v>1249</v>
      </c>
      <c r="C467" s="26" t="s">
        <v>1250</v>
      </c>
      <c r="D467" s="26" t="s">
        <v>1251</v>
      </c>
      <c r="E467" s="26" t="s">
        <v>1252</v>
      </c>
      <c r="F467" s="26">
        <v>0</v>
      </c>
      <c r="G467" s="26">
        <v>0</v>
      </c>
      <c r="H467" s="26">
        <v>0</v>
      </c>
      <c r="I467" s="26">
        <v>0</v>
      </c>
      <c r="J467" s="26">
        <v>0</v>
      </c>
      <c r="K467" s="26">
        <v>0</v>
      </c>
      <c r="L467" s="26">
        <v>1</v>
      </c>
      <c r="M467" s="26">
        <v>0</v>
      </c>
      <c r="N467" s="26">
        <v>0</v>
      </c>
    </row>
    <row r="468" spans="1:14">
      <c r="A468" s="25">
        <v>467</v>
      </c>
      <c r="B468" s="26" t="s">
        <v>1253</v>
      </c>
      <c r="C468" s="26" t="s">
        <v>1254</v>
      </c>
      <c r="D468" s="26" t="s">
        <v>1255</v>
      </c>
      <c r="E468" s="26" t="s">
        <v>1254</v>
      </c>
      <c r="F468" s="26">
        <v>0</v>
      </c>
      <c r="G468" s="26">
        <v>0</v>
      </c>
      <c r="H468" s="26">
        <v>0</v>
      </c>
      <c r="I468" s="26">
        <v>0</v>
      </c>
      <c r="J468" s="26">
        <v>0</v>
      </c>
      <c r="K468" s="26">
        <v>0</v>
      </c>
      <c r="L468" s="26">
        <v>1</v>
      </c>
      <c r="M468" s="26">
        <v>0</v>
      </c>
      <c r="N468" s="26">
        <v>0</v>
      </c>
    </row>
    <row r="469" spans="1:14">
      <c r="A469" s="25">
        <v>468</v>
      </c>
      <c r="B469" s="26" t="s">
        <v>1073</v>
      </c>
      <c r="C469" s="26" t="s">
        <v>1074</v>
      </c>
      <c r="D469" s="26" t="s">
        <v>1256</v>
      </c>
      <c r="E469" s="26" t="s">
        <v>1257</v>
      </c>
      <c r="F469" s="26">
        <v>0</v>
      </c>
      <c r="G469" s="26">
        <v>0</v>
      </c>
      <c r="H469" s="26">
        <v>0</v>
      </c>
      <c r="I469" s="26">
        <v>0</v>
      </c>
      <c r="J469" s="26">
        <v>0</v>
      </c>
      <c r="K469" s="26">
        <v>0</v>
      </c>
      <c r="L469" s="26">
        <v>1</v>
      </c>
      <c r="M469" s="26">
        <v>0</v>
      </c>
      <c r="N469" s="26">
        <v>0</v>
      </c>
    </row>
    <row r="470" spans="1:14">
      <c r="A470" s="25">
        <v>469</v>
      </c>
      <c r="B470" s="26" t="s">
        <v>1258</v>
      </c>
      <c r="C470" s="26" t="s">
        <v>1259</v>
      </c>
      <c r="D470" s="26" t="s">
        <v>1260</v>
      </c>
      <c r="E470" s="26" t="s">
        <v>1261</v>
      </c>
      <c r="F470" s="26">
        <v>0</v>
      </c>
      <c r="G470" s="26">
        <v>0</v>
      </c>
      <c r="H470" s="26">
        <v>0</v>
      </c>
      <c r="I470" s="26">
        <v>0</v>
      </c>
      <c r="J470" s="26">
        <v>0</v>
      </c>
      <c r="K470" s="26">
        <v>0</v>
      </c>
      <c r="L470" s="26">
        <v>4</v>
      </c>
      <c r="M470" s="26">
        <v>0</v>
      </c>
      <c r="N470" s="26">
        <v>0</v>
      </c>
    </row>
    <row r="471" spans="1:14" ht="17.25" thickBot="1">
      <c r="E471" s="30" t="s">
        <v>1319</v>
      </c>
      <c r="F471" s="30">
        <f>SUM(F2:F470)</f>
        <v>0</v>
      </c>
      <c r="G471" s="30">
        <f t="shared" ref="G471:N471" si="0">SUM(G2:G470)</f>
        <v>4577292</v>
      </c>
      <c r="H471" s="30">
        <f t="shared" si="0"/>
        <v>0</v>
      </c>
      <c r="I471" s="30">
        <f t="shared" si="0"/>
        <v>0</v>
      </c>
      <c r="J471" s="30">
        <f t="shared" si="0"/>
        <v>107411</v>
      </c>
      <c r="K471" s="30">
        <f t="shared" si="0"/>
        <v>6082974</v>
      </c>
      <c r="L471" s="30">
        <f t="shared" si="0"/>
        <v>8187862</v>
      </c>
      <c r="M471" s="30">
        <f t="shared" si="0"/>
        <v>1129194</v>
      </c>
      <c r="N471" s="30">
        <f t="shared" si="0"/>
        <v>1956699</v>
      </c>
    </row>
    <row r="472" spans="1:14" ht="17.25" thickTop="1"/>
    <row r="473" spans="1:14" ht="17.25" thickBot="1">
      <c r="E473" s="30" t="s">
        <v>1355</v>
      </c>
      <c r="F473" s="30">
        <f>SUBTOTAL(9,F2:F470)</f>
        <v>0</v>
      </c>
      <c r="G473" s="30">
        <f t="shared" ref="G473:N473" si="1">SUBTOTAL(9,G2:G470)</f>
        <v>4577292</v>
      </c>
      <c r="H473" s="30">
        <f t="shared" si="1"/>
        <v>0</v>
      </c>
      <c r="I473" s="30">
        <f t="shared" si="1"/>
        <v>0</v>
      </c>
      <c r="J473" s="30">
        <f t="shared" si="1"/>
        <v>107411</v>
      </c>
      <c r="K473" s="30">
        <f t="shared" si="1"/>
        <v>6082974</v>
      </c>
      <c r="L473" s="30">
        <f t="shared" si="1"/>
        <v>8187862</v>
      </c>
      <c r="M473" s="30">
        <f t="shared" si="1"/>
        <v>1129194</v>
      </c>
      <c r="N473" s="30">
        <f t="shared" si="1"/>
        <v>1956699</v>
      </c>
    </row>
    <row r="474" spans="1:14" ht="17.25" thickTop="1"/>
  </sheetData>
  <pageMargins left="0.7" right="0.7" top="0.75" bottom="0.75" header="0.51180555555555496" footer="0.51180555555555496"/>
  <pageSetup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dimension ref="A1:S178"/>
  <sheetViews>
    <sheetView zoomScale="85" zoomScaleNormal="85" workbookViewId="0">
      <pane xSplit="3" ySplit="1" topLeftCell="D2" activePane="bottomRight" state="frozen"/>
      <selection pane="topRight" activeCell="C1" sqref="C1"/>
      <selection pane="bottomLeft" activeCell="A2" sqref="A2"/>
      <selection pane="bottomRight" activeCell="D2" sqref="D2"/>
    </sheetView>
  </sheetViews>
  <sheetFormatPr defaultRowHeight="16.5"/>
  <cols>
    <col min="1" max="2" width="9.140625" style="1"/>
    <col min="3" max="3" width="82.7109375" style="1" customWidth="1"/>
    <col min="4" max="7" width="12.42578125" style="1" customWidth="1"/>
    <col min="8" max="8" width="14.42578125" style="1" bestFit="1" customWidth="1"/>
    <col min="9" max="9" width="14.85546875" style="1" bestFit="1" customWidth="1"/>
    <col min="10" max="10" width="17.85546875" style="1" customWidth="1"/>
    <col min="11" max="11" width="26.28515625" style="1" customWidth="1"/>
    <col min="12" max="12" width="15.42578125" style="1" customWidth="1"/>
    <col min="13" max="14" width="14.85546875" style="1" bestFit="1" customWidth="1"/>
    <col min="15" max="15" width="23.7109375" style="1" customWidth="1"/>
    <col min="16" max="16" width="11.7109375" style="1" bestFit="1" customWidth="1"/>
    <col min="17" max="18" width="13.140625" style="1" bestFit="1" customWidth="1"/>
    <col min="19" max="19" width="14.85546875" style="1" bestFit="1" customWidth="1"/>
    <col min="20" max="16384" width="9.140625" style="1"/>
  </cols>
  <sheetData>
    <row r="1" spans="1:19" ht="132">
      <c r="A1" s="21" t="s">
        <v>1270</v>
      </c>
      <c r="B1" s="21" t="s">
        <v>1</v>
      </c>
      <c r="C1" s="21" t="s">
        <v>1267</v>
      </c>
      <c r="D1" s="21" t="s">
        <v>1266</v>
      </c>
      <c r="E1" s="21" t="s">
        <v>1263</v>
      </c>
      <c r="F1" s="21" t="s">
        <v>1264</v>
      </c>
      <c r="G1" s="21" t="s">
        <v>1265</v>
      </c>
      <c r="H1" s="21" t="s">
        <v>1268</v>
      </c>
      <c r="I1" s="21" t="s">
        <v>1306</v>
      </c>
      <c r="J1" s="21" t="s">
        <v>1307</v>
      </c>
      <c r="K1" s="21" t="s">
        <v>1308</v>
      </c>
      <c r="L1" s="22" t="s">
        <v>1309</v>
      </c>
      <c r="M1" s="21" t="s">
        <v>1313</v>
      </c>
      <c r="N1" s="21" t="s">
        <v>1357</v>
      </c>
      <c r="O1" s="21" t="s">
        <v>1314</v>
      </c>
      <c r="P1" s="21" t="s">
        <v>1315</v>
      </c>
      <c r="Q1" s="21" t="s">
        <v>1316</v>
      </c>
      <c r="R1" s="21" t="s">
        <v>1317</v>
      </c>
      <c r="S1" s="21" t="s">
        <v>1318</v>
      </c>
    </row>
    <row r="2" spans="1:19">
      <c r="A2" s="20">
        <v>1</v>
      </c>
      <c r="B2" s="20">
        <v>964</v>
      </c>
      <c r="C2" s="2" t="s">
        <v>1119</v>
      </c>
      <c r="D2" s="3">
        <v>959</v>
      </c>
      <c r="E2" s="3">
        <v>959</v>
      </c>
      <c r="F2" s="3">
        <v>0</v>
      </c>
      <c r="G2" s="3">
        <v>0</v>
      </c>
      <c r="H2" s="4" t="s">
        <v>1305</v>
      </c>
      <c r="I2" s="4">
        <f>IF(H2="Yes",((100*D2-50*E2)+100*(F2+G2)),(50*(D2+F2+G2)))</f>
        <v>47950</v>
      </c>
      <c r="J2" s="4">
        <v>0</v>
      </c>
      <c r="K2" s="4">
        <f>IF(J2&gt;10%*I2,10%*I2,J2)</f>
        <v>0</v>
      </c>
      <c r="L2" s="4">
        <f>+J2-K2</f>
        <v>0</v>
      </c>
      <c r="M2" s="4">
        <f>+I2-K2</f>
        <v>47950</v>
      </c>
      <c r="N2" s="4">
        <v>20075</v>
      </c>
      <c r="O2" s="4">
        <f>IF(N2&gt;10%*I2,10%*I2,N2)</f>
        <v>4795</v>
      </c>
      <c r="P2" s="4">
        <v>0</v>
      </c>
      <c r="Q2" s="4">
        <f>O2+P2</f>
        <v>4795</v>
      </c>
      <c r="R2" s="4">
        <f>IF(Q2&gt;M2,M2,Q2)</f>
        <v>4795</v>
      </c>
      <c r="S2" s="4">
        <f>+M2-R2</f>
        <v>43155</v>
      </c>
    </row>
    <row r="3" spans="1:19">
      <c r="A3" s="20">
        <v>2</v>
      </c>
      <c r="B3" s="20">
        <v>859</v>
      </c>
      <c r="C3" s="2" t="s">
        <v>1199</v>
      </c>
      <c r="D3" s="3">
        <v>0</v>
      </c>
      <c r="E3" s="3">
        <v>0</v>
      </c>
      <c r="F3" s="3">
        <v>7</v>
      </c>
      <c r="G3" s="3">
        <v>12</v>
      </c>
      <c r="H3" s="4" t="s">
        <v>1272</v>
      </c>
      <c r="I3" s="4">
        <f t="shared" ref="I3:I66" si="0">IF(H3="Yes",((100*D3-50*E3)+100*(F3+G3)),(50*(D3+F3+G3)))</f>
        <v>1900</v>
      </c>
      <c r="J3" s="4">
        <v>0</v>
      </c>
      <c r="K3" s="4">
        <f t="shared" ref="K3:K66" si="1">IF(J3&gt;10%*I3,10%*I3,J3)</f>
        <v>0</v>
      </c>
      <c r="L3" s="4">
        <f t="shared" ref="L3:L66" si="2">+J3-K3</f>
        <v>0</v>
      </c>
      <c r="M3" s="4">
        <f t="shared" ref="M3:M66" si="3">+I3-K3</f>
        <v>1900</v>
      </c>
      <c r="N3" s="4">
        <v>0</v>
      </c>
      <c r="O3" s="4">
        <f t="shared" ref="O3:O66" si="4">IF(N3&gt;10%*I3,10%*I3,N3)</f>
        <v>0</v>
      </c>
      <c r="P3" s="4">
        <v>0</v>
      </c>
      <c r="Q3" s="4">
        <f t="shared" ref="Q3:Q66" si="5">O3+P3</f>
        <v>0</v>
      </c>
      <c r="R3" s="4">
        <f t="shared" ref="R3:R66" si="6">IF(Q3&gt;M3,M3,Q3)</f>
        <v>0</v>
      </c>
      <c r="S3" s="4">
        <f t="shared" ref="S3:S66" si="7">+M3-R3</f>
        <v>1900</v>
      </c>
    </row>
    <row r="4" spans="1:19">
      <c r="A4" s="20">
        <v>3</v>
      </c>
      <c r="B4" s="20">
        <v>661</v>
      </c>
      <c r="C4" s="2" t="s">
        <v>1181</v>
      </c>
      <c r="D4" s="3">
        <v>0</v>
      </c>
      <c r="E4" s="3">
        <v>0</v>
      </c>
      <c r="F4" s="3">
        <v>0</v>
      </c>
      <c r="G4" s="3">
        <v>0</v>
      </c>
      <c r="H4" s="4" t="s">
        <v>1305</v>
      </c>
      <c r="I4" s="4">
        <f t="shared" si="0"/>
        <v>0</v>
      </c>
      <c r="J4" s="4">
        <v>0</v>
      </c>
      <c r="K4" s="4">
        <f t="shared" si="1"/>
        <v>0</v>
      </c>
      <c r="L4" s="4">
        <f t="shared" si="2"/>
        <v>0</v>
      </c>
      <c r="M4" s="4">
        <f t="shared" si="3"/>
        <v>0</v>
      </c>
      <c r="N4" s="4">
        <v>0</v>
      </c>
      <c r="O4" s="4">
        <f t="shared" si="4"/>
        <v>0</v>
      </c>
      <c r="P4" s="4">
        <v>0</v>
      </c>
      <c r="Q4" s="4">
        <f t="shared" si="5"/>
        <v>0</v>
      </c>
      <c r="R4" s="4">
        <f t="shared" si="6"/>
        <v>0</v>
      </c>
      <c r="S4" s="4">
        <f t="shared" si="7"/>
        <v>0</v>
      </c>
    </row>
    <row r="5" spans="1:19">
      <c r="A5" s="20">
        <v>4</v>
      </c>
      <c r="B5" s="20">
        <v>623</v>
      </c>
      <c r="C5" s="2" t="s">
        <v>569</v>
      </c>
      <c r="D5" s="3">
        <v>9429</v>
      </c>
      <c r="E5" s="3">
        <v>0</v>
      </c>
      <c r="F5" s="3">
        <v>27279</v>
      </c>
      <c r="G5" s="3">
        <v>14421</v>
      </c>
      <c r="H5" s="4" t="s">
        <v>1305</v>
      </c>
      <c r="I5" s="4">
        <f t="shared" si="0"/>
        <v>2556450</v>
      </c>
      <c r="J5" s="4">
        <v>0</v>
      </c>
      <c r="K5" s="4">
        <f t="shared" si="1"/>
        <v>0</v>
      </c>
      <c r="L5" s="4">
        <f t="shared" si="2"/>
        <v>0</v>
      </c>
      <c r="M5" s="4">
        <f t="shared" si="3"/>
        <v>2556450</v>
      </c>
      <c r="N5" s="4">
        <v>591650</v>
      </c>
      <c r="O5" s="4">
        <f t="shared" si="4"/>
        <v>255645</v>
      </c>
      <c r="P5" s="4">
        <v>0</v>
      </c>
      <c r="Q5" s="4">
        <f t="shared" si="5"/>
        <v>255645</v>
      </c>
      <c r="R5" s="4">
        <f t="shared" si="6"/>
        <v>255645</v>
      </c>
      <c r="S5" s="4">
        <f t="shared" si="7"/>
        <v>2300805</v>
      </c>
    </row>
    <row r="6" spans="1:19">
      <c r="A6" s="20">
        <v>5</v>
      </c>
      <c r="B6" s="20">
        <v>821</v>
      </c>
      <c r="C6" s="2" t="s">
        <v>1005</v>
      </c>
      <c r="D6" s="3">
        <v>16762</v>
      </c>
      <c r="E6" s="3">
        <v>0</v>
      </c>
      <c r="F6" s="3">
        <v>18782</v>
      </c>
      <c r="G6" s="3">
        <v>17170</v>
      </c>
      <c r="H6" s="4" t="s">
        <v>1305</v>
      </c>
      <c r="I6" s="4">
        <f t="shared" si="0"/>
        <v>2635700</v>
      </c>
      <c r="J6" s="4">
        <v>0</v>
      </c>
      <c r="K6" s="4">
        <f t="shared" si="1"/>
        <v>0</v>
      </c>
      <c r="L6" s="4">
        <f t="shared" si="2"/>
        <v>0</v>
      </c>
      <c r="M6" s="4">
        <f t="shared" si="3"/>
        <v>2635700</v>
      </c>
      <c r="N6" s="4">
        <v>195325</v>
      </c>
      <c r="O6" s="4">
        <f t="shared" si="4"/>
        <v>195325</v>
      </c>
      <c r="P6" s="4">
        <v>0</v>
      </c>
      <c r="Q6" s="4">
        <f t="shared" si="5"/>
        <v>195325</v>
      </c>
      <c r="R6" s="4">
        <f t="shared" si="6"/>
        <v>195325</v>
      </c>
      <c r="S6" s="4">
        <f t="shared" si="7"/>
        <v>2440375</v>
      </c>
    </row>
    <row r="7" spans="1:19">
      <c r="A7" s="20">
        <v>6</v>
      </c>
      <c r="B7" s="20">
        <v>688</v>
      </c>
      <c r="C7" s="2" t="s">
        <v>788</v>
      </c>
      <c r="D7" s="3">
        <v>1</v>
      </c>
      <c r="E7" s="3">
        <v>0</v>
      </c>
      <c r="F7" s="3">
        <v>0</v>
      </c>
      <c r="G7" s="3">
        <v>2</v>
      </c>
      <c r="H7" s="4" t="s">
        <v>1305</v>
      </c>
      <c r="I7" s="4">
        <f t="shared" si="0"/>
        <v>150</v>
      </c>
      <c r="J7" s="4">
        <v>0</v>
      </c>
      <c r="K7" s="4">
        <f t="shared" si="1"/>
        <v>0</v>
      </c>
      <c r="L7" s="4">
        <f t="shared" si="2"/>
        <v>0</v>
      </c>
      <c r="M7" s="4">
        <f t="shared" si="3"/>
        <v>150</v>
      </c>
      <c r="N7" s="4">
        <v>25</v>
      </c>
      <c r="O7" s="4">
        <f t="shared" si="4"/>
        <v>15</v>
      </c>
      <c r="P7" s="4">
        <v>0</v>
      </c>
      <c r="Q7" s="4">
        <f t="shared" si="5"/>
        <v>15</v>
      </c>
      <c r="R7" s="4">
        <f t="shared" si="6"/>
        <v>15</v>
      </c>
      <c r="S7" s="4">
        <f t="shared" si="7"/>
        <v>135</v>
      </c>
    </row>
    <row r="8" spans="1:19">
      <c r="A8" s="20">
        <v>7</v>
      </c>
      <c r="B8" s="20">
        <v>647</v>
      </c>
      <c r="C8" s="2" t="s">
        <v>635</v>
      </c>
      <c r="D8" s="3">
        <v>10154</v>
      </c>
      <c r="E8" s="3">
        <v>0</v>
      </c>
      <c r="F8" s="3">
        <v>4154</v>
      </c>
      <c r="G8" s="3">
        <v>11615</v>
      </c>
      <c r="H8" s="4" t="s">
        <v>1272</v>
      </c>
      <c r="I8" s="4">
        <f t="shared" si="0"/>
        <v>2592300</v>
      </c>
      <c r="J8" s="4">
        <v>0</v>
      </c>
      <c r="K8" s="4">
        <f t="shared" si="1"/>
        <v>0</v>
      </c>
      <c r="L8" s="4">
        <f t="shared" si="2"/>
        <v>0</v>
      </c>
      <c r="M8" s="4">
        <f t="shared" si="3"/>
        <v>2592300</v>
      </c>
      <c r="N8" s="4">
        <v>342600</v>
      </c>
      <c r="O8" s="4">
        <f t="shared" si="4"/>
        <v>259230</v>
      </c>
      <c r="P8" s="4">
        <v>0</v>
      </c>
      <c r="Q8" s="4">
        <f t="shared" si="5"/>
        <v>259230</v>
      </c>
      <c r="R8" s="4">
        <f t="shared" si="6"/>
        <v>259230</v>
      </c>
      <c r="S8" s="4">
        <f t="shared" si="7"/>
        <v>2333070</v>
      </c>
    </row>
    <row r="9" spans="1:19">
      <c r="A9" s="20">
        <v>8</v>
      </c>
      <c r="B9" s="20">
        <v>630</v>
      </c>
      <c r="C9" s="2" t="s">
        <v>581</v>
      </c>
      <c r="D9" s="3">
        <v>915</v>
      </c>
      <c r="E9" s="3">
        <v>0</v>
      </c>
      <c r="F9" s="3">
        <v>473</v>
      </c>
      <c r="G9" s="3">
        <v>530</v>
      </c>
      <c r="H9" s="4" t="s">
        <v>1272</v>
      </c>
      <c r="I9" s="4">
        <f t="shared" si="0"/>
        <v>191800</v>
      </c>
      <c r="J9" s="4">
        <v>0</v>
      </c>
      <c r="K9" s="4">
        <f t="shared" si="1"/>
        <v>0</v>
      </c>
      <c r="L9" s="4">
        <f t="shared" si="2"/>
        <v>0</v>
      </c>
      <c r="M9" s="4">
        <f t="shared" si="3"/>
        <v>191800</v>
      </c>
      <c r="N9" s="4">
        <v>16275</v>
      </c>
      <c r="O9" s="4">
        <f t="shared" si="4"/>
        <v>16275</v>
      </c>
      <c r="P9" s="4">
        <v>0</v>
      </c>
      <c r="Q9" s="4">
        <f t="shared" si="5"/>
        <v>16275</v>
      </c>
      <c r="R9" s="4">
        <f t="shared" si="6"/>
        <v>16275</v>
      </c>
      <c r="S9" s="4">
        <f t="shared" si="7"/>
        <v>175525</v>
      </c>
    </row>
    <row r="10" spans="1:19">
      <c r="A10" s="20">
        <v>9</v>
      </c>
      <c r="B10" s="20">
        <v>664</v>
      </c>
      <c r="C10" s="2" t="s">
        <v>1254</v>
      </c>
      <c r="D10" s="3">
        <v>0</v>
      </c>
      <c r="E10" s="3">
        <v>0</v>
      </c>
      <c r="F10" s="3">
        <v>0</v>
      </c>
      <c r="G10" s="3">
        <v>0</v>
      </c>
      <c r="H10" s="4" t="s">
        <v>1305</v>
      </c>
      <c r="I10" s="4">
        <f t="shared" si="0"/>
        <v>0</v>
      </c>
      <c r="J10" s="4">
        <v>0</v>
      </c>
      <c r="K10" s="4">
        <f t="shared" si="1"/>
        <v>0</v>
      </c>
      <c r="L10" s="4">
        <f t="shared" si="2"/>
        <v>0</v>
      </c>
      <c r="M10" s="4">
        <f t="shared" si="3"/>
        <v>0</v>
      </c>
      <c r="N10" s="4">
        <v>0</v>
      </c>
      <c r="O10" s="4">
        <f t="shared" si="4"/>
        <v>0</v>
      </c>
      <c r="P10" s="4">
        <v>0</v>
      </c>
      <c r="Q10" s="4">
        <f t="shared" si="5"/>
        <v>0</v>
      </c>
      <c r="R10" s="4">
        <f t="shared" si="6"/>
        <v>0</v>
      </c>
      <c r="S10" s="4">
        <f t="shared" si="7"/>
        <v>0</v>
      </c>
    </row>
    <row r="11" spans="1:19">
      <c r="A11" s="20">
        <v>10</v>
      </c>
      <c r="B11" s="20">
        <v>648</v>
      </c>
      <c r="C11" s="2" t="s">
        <v>638</v>
      </c>
      <c r="D11" s="3">
        <v>55887</v>
      </c>
      <c r="E11" s="3">
        <v>0</v>
      </c>
      <c r="F11" s="3">
        <v>16811</v>
      </c>
      <c r="G11" s="3">
        <v>38668</v>
      </c>
      <c r="H11" s="4" t="s">
        <v>1272</v>
      </c>
      <c r="I11" s="4">
        <f t="shared" si="0"/>
        <v>11136600</v>
      </c>
      <c r="J11" s="4">
        <v>0</v>
      </c>
      <c r="K11" s="4">
        <f t="shared" si="1"/>
        <v>0</v>
      </c>
      <c r="L11" s="4">
        <f t="shared" si="2"/>
        <v>0</v>
      </c>
      <c r="M11" s="4">
        <f t="shared" si="3"/>
        <v>11136600</v>
      </c>
      <c r="N11" s="4">
        <v>1834675</v>
      </c>
      <c r="O11" s="4">
        <f t="shared" si="4"/>
        <v>1113660</v>
      </c>
      <c r="P11" s="4">
        <v>0</v>
      </c>
      <c r="Q11" s="4">
        <f t="shared" si="5"/>
        <v>1113660</v>
      </c>
      <c r="R11" s="4">
        <f t="shared" si="6"/>
        <v>1113660</v>
      </c>
      <c r="S11" s="4">
        <f t="shared" si="7"/>
        <v>10022940</v>
      </c>
    </row>
    <row r="12" spans="1:19">
      <c r="A12" s="20">
        <v>11</v>
      </c>
      <c r="B12" s="20">
        <v>649</v>
      </c>
      <c r="C12" s="2" t="s">
        <v>644</v>
      </c>
      <c r="D12" s="3">
        <v>56875</v>
      </c>
      <c r="E12" s="3">
        <v>0</v>
      </c>
      <c r="F12" s="3">
        <v>12026</v>
      </c>
      <c r="G12" s="3">
        <v>33121</v>
      </c>
      <c r="H12" s="4" t="s">
        <v>1305</v>
      </c>
      <c r="I12" s="4">
        <f t="shared" si="0"/>
        <v>5101100</v>
      </c>
      <c r="J12" s="4">
        <v>0</v>
      </c>
      <c r="K12" s="4">
        <f t="shared" si="1"/>
        <v>0</v>
      </c>
      <c r="L12" s="4">
        <f t="shared" si="2"/>
        <v>0</v>
      </c>
      <c r="M12" s="4">
        <f t="shared" si="3"/>
        <v>5101100</v>
      </c>
      <c r="N12" s="4">
        <v>1570675</v>
      </c>
      <c r="O12" s="4">
        <f t="shared" si="4"/>
        <v>510110</v>
      </c>
      <c r="P12" s="4">
        <v>0</v>
      </c>
      <c r="Q12" s="4">
        <f t="shared" si="5"/>
        <v>510110</v>
      </c>
      <c r="R12" s="4">
        <f t="shared" si="6"/>
        <v>510110</v>
      </c>
      <c r="S12" s="4">
        <f t="shared" si="7"/>
        <v>4590990</v>
      </c>
    </row>
    <row r="13" spans="1:19">
      <c r="A13" s="20">
        <v>12</v>
      </c>
      <c r="B13" s="20">
        <v>662</v>
      </c>
      <c r="C13" s="2" t="s">
        <v>767</v>
      </c>
      <c r="D13" s="3">
        <v>10958</v>
      </c>
      <c r="E13" s="3">
        <v>0</v>
      </c>
      <c r="F13" s="3">
        <v>3789</v>
      </c>
      <c r="G13" s="3">
        <v>12308</v>
      </c>
      <c r="H13" s="4" t="s">
        <v>1272</v>
      </c>
      <c r="I13" s="4">
        <f t="shared" si="0"/>
        <v>2705500</v>
      </c>
      <c r="J13" s="4">
        <v>0</v>
      </c>
      <c r="K13" s="4">
        <f t="shared" si="1"/>
        <v>0</v>
      </c>
      <c r="L13" s="4">
        <f t="shared" si="2"/>
        <v>0</v>
      </c>
      <c r="M13" s="4">
        <f t="shared" si="3"/>
        <v>2705500</v>
      </c>
      <c r="N13" s="4">
        <v>553775</v>
      </c>
      <c r="O13" s="4">
        <f t="shared" si="4"/>
        <v>270550</v>
      </c>
      <c r="P13" s="4">
        <v>0</v>
      </c>
      <c r="Q13" s="4">
        <f t="shared" si="5"/>
        <v>270550</v>
      </c>
      <c r="R13" s="4">
        <f t="shared" si="6"/>
        <v>270550</v>
      </c>
      <c r="S13" s="4">
        <f t="shared" si="7"/>
        <v>2434950</v>
      </c>
    </row>
    <row r="14" spans="1:19">
      <c r="A14" s="20">
        <v>13</v>
      </c>
      <c r="B14" s="20">
        <v>671</v>
      </c>
      <c r="C14" s="2" t="s">
        <v>785</v>
      </c>
      <c r="D14" s="3">
        <v>13837</v>
      </c>
      <c r="E14" s="3">
        <v>0</v>
      </c>
      <c r="F14" s="3">
        <v>2208</v>
      </c>
      <c r="G14" s="3">
        <v>8143</v>
      </c>
      <c r="H14" s="4" t="s">
        <v>1305</v>
      </c>
      <c r="I14" s="4">
        <f t="shared" si="0"/>
        <v>1209400</v>
      </c>
      <c r="J14" s="4">
        <v>0</v>
      </c>
      <c r="K14" s="4">
        <f t="shared" si="1"/>
        <v>0</v>
      </c>
      <c r="L14" s="4">
        <f t="shared" si="2"/>
        <v>0</v>
      </c>
      <c r="M14" s="4">
        <f t="shared" si="3"/>
        <v>1209400</v>
      </c>
      <c r="N14" s="4">
        <v>173300</v>
      </c>
      <c r="O14" s="4">
        <f t="shared" si="4"/>
        <v>120940</v>
      </c>
      <c r="P14" s="4">
        <v>0</v>
      </c>
      <c r="Q14" s="4">
        <f t="shared" si="5"/>
        <v>120940</v>
      </c>
      <c r="R14" s="4">
        <f t="shared" si="6"/>
        <v>120940</v>
      </c>
      <c r="S14" s="4">
        <f t="shared" si="7"/>
        <v>1088460</v>
      </c>
    </row>
    <row r="15" spans="1:19">
      <c r="A15" s="20">
        <v>14</v>
      </c>
      <c r="B15" s="20">
        <v>670</v>
      </c>
      <c r="C15" s="2" t="s">
        <v>777</v>
      </c>
      <c r="D15" s="3">
        <v>40773</v>
      </c>
      <c r="E15" s="3">
        <v>0</v>
      </c>
      <c r="F15" s="3">
        <v>2546</v>
      </c>
      <c r="G15" s="3">
        <v>9818</v>
      </c>
      <c r="H15" s="4" t="s">
        <v>1305</v>
      </c>
      <c r="I15" s="4">
        <f t="shared" si="0"/>
        <v>2656850</v>
      </c>
      <c r="J15" s="4">
        <v>0</v>
      </c>
      <c r="K15" s="4">
        <f t="shared" si="1"/>
        <v>0</v>
      </c>
      <c r="L15" s="4">
        <f t="shared" si="2"/>
        <v>0</v>
      </c>
      <c r="M15" s="4">
        <f t="shared" si="3"/>
        <v>2656850</v>
      </c>
      <c r="N15" s="4">
        <v>767450</v>
      </c>
      <c r="O15" s="4">
        <f t="shared" si="4"/>
        <v>265685</v>
      </c>
      <c r="P15" s="4">
        <v>50000</v>
      </c>
      <c r="Q15" s="4">
        <f t="shared" si="5"/>
        <v>315685</v>
      </c>
      <c r="R15" s="4">
        <f t="shared" si="6"/>
        <v>315685</v>
      </c>
      <c r="S15" s="4">
        <f t="shared" si="7"/>
        <v>2341165</v>
      </c>
    </row>
    <row r="16" spans="1:19">
      <c r="A16" s="20">
        <v>15</v>
      </c>
      <c r="B16" s="20">
        <v>702</v>
      </c>
      <c r="C16" s="2" t="s">
        <v>811</v>
      </c>
      <c r="D16" s="3">
        <v>22488</v>
      </c>
      <c r="E16" s="3">
        <v>0</v>
      </c>
      <c r="F16" s="3">
        <v>6430</v>
      </c>
      <c r="G16" s="3">
        <v>10753</v>
      </c>
      <c r="H16" s="4" t="s">
        <v>1272</v>
      </c>
      <c r="I16" s="4">
        <f t="shared" si="0"/>
        <v>3967100</v>
      </c>
      <c r="J16" s="4">
        <v>0</v>
      </c>
      <c r="K16" s="4">
        <f t="shared" si="1"/>
        <v>0</v>
      </c>
      <c r="L16" s="4">
        <f t="shared" si="2"/>
        <v>0</v>
      </c>
      <c r="M16" s="4">
        <f t="shared" si="3"/>
        <v>3967100</v>
      </c>
      <c r="N16" s="4">
        <v>620525</v>
      </c>
      <c r="O16" s="4">
        <f t="shared" si="4"/>
        <v>396710</v>
      </c>
      <c r="P16" s="4">
        <v>0</v>
      </c>
      <c r="Q16" s="4">
        <f t="shared" si="5"/>
        <v>396710</v>
      </c>
      <c r="R16" s="4">
        <f t="shared" si="6"/>
        <v>396710</v>
      </c>
      <c r="S16" s="4">
        <f t="shared" si="7"/>
        <v>3570390</v>
      </c>
    </row>
    <row r="17" spans="1:19">
      <c r="A17" s="20">
        <v>16</v>
      </c>
      <c r="B17" s="20">
        <v>714</v>
      </c>
      <c r="C17" s="2" t="s">
        <v>869</v>
      </c>
      <c r="D17" s="3">
        <v>30</v>
      </c>
      <c r="E17" s="3">
        <v>0</v>
      </c>
      <c r="F17" s="3">
        <v>39</v>
      </c>
      <c r="G17" s="3">
        <v>119</v>
      </c>
      <c r="H17" s="4" t="s">
        <v>1305</v>
      </c>
      <c r="I17" s="4">
        <f t="shared" si="0"/>
        <v>9400</v>
      </c>
      <c r="J17" s="4">
        <v>0</v>
      </c>
      <c r="K17" s="4">
        <f t="shared" si="1"/>
        <v>0</v>
      </c>
      <c r="L17" s="4">
        <f t="shared" si="2"/>
        <v>0</v>
      </c>
      <c r="M17" s="4">
        <f t="shared" si="3"/>
        <v>9400</v>
      </c>
      <c r="N17" s="4">
        <v>250</v>
      </c>
      <c r="O17" s="4">
        <f t="shared" si="4"/>
        <v>250</v>
      </c>
      <c r="P17" s="4">
        <v>0</v>
      </c>
      <c r="Q17" s="4">
        <f t="shared" si="5"/>
        <v>250</v>
      </c>
      <c r="R17" s="4">
        <f t="shared" si="6"/>
        <v>250</v>
      </c>
      <c r="S17" s="4">
        <f t="shared" si="7"/>
        <v>9150</v>
      </c>
    </row>
    <row r="18" spans="1:19">
      <c r="A18" s="20">
        <v>17</v>
      </c>
      <c r="B18" s="20">
        <v>704</v>
      </c>
      <c r="C18" s="2" t="s">
        <v>847</v>
      </c>
      <c r="D18" s="3">
        <v>2655</v>
      </c>
      <c r="E18" s="3">
        <v>0</v>
      </c>
      <c r="F18" s="3">
        <v>25828</v>
      </c>
      <c r="G18" s="3">
        <v>7218</v>
      </c>
      <c r="H18" s="4" t="s">
        <v>1272</v>
      </c>
      <c r="I18" s="4">
        <f t="shared" si="0"/>
        <v>3570100</v>
      </c>
      <c r="J18" s="4">
        <v>0</v>
      </c>
      <c r="K18" s="4">
        <f t="shared" si="1"/>
        <v>0</v>
      </c>
      <c r="L18" s="4">
        <f t="shared" si="2"/>
        <v>0</v>
      </c>
      <c r="M18" s="4">
        <f t="shared" si="3"/>
        <v>3570100</v>
      </c>
      <c r="N18" s="4">
        <v>241975</v>
      </c>
      <c r="O18" s="4">
        <f t="shared" si="4"/>
        <v>241975</v>
      </c>
      <c r="P18" s="4">
        <v>50000</v>
      </c>
      <c r="Q18" s="4">
        <f t="shared" si="5"/>
        <v>291975</v>
      </c>
      <c r="R18" s="4">
        <f t="shared" si="6"/>
        <v>291975</v>
      </c>
      <c r="S18" s="4">
        <f t="shared" si="7"/>
        <v>3278125</v>
      </c>
    </row>
    <row r="19" spans="1:19">
      <c r="A19" s="20">
        <v>18</v>
      </c>
      <c r="B19" s="20">
        <v>713</v>
      </c>
      <c r="C19" s="2" t="s">
        <v>865</v>
      </c>
      <c r="D19" s="3">
        <v>3425</v>
      </c>
      <c r="E19" s="3">
        <v>0</v>
      </c>
      <c r="F19" s="3">
        <v>4</v>
      </c>
      <c r="G19" s="3">
        <v>30</v>
      </c>
      <c r="H19" s="4" t="s">
        <v>1272</v>
      </c>
      <c r="I19" s="4">
        <f t="shared" si="0"/>
        <v>345900</v>
      </c>
      <c r="J19" s="4">
        <v>0</v>
      </c>
      <c r="K19" s="4">
        <f t="shared" si="1"/>
        <v>0</v>
      </c>
      <c r="L19" s="4">
        <f t="shared" si="2"/>
        <v>0</v>
      </c>
      <c r="M19" s="4">
        <f t="shared" si="3"/>
        <v>345900</v>
      </c>
      <c r="N19" s="4">
        <v>72625</v>
      </c>
      <c r="O19" s="4">
        <f t="shared" si="4"/>
        <v>34590</v>
      </c>
      <c r="P19" s="4">
        <v>0</v>
      </c>
      <c r="Q19" s="4">
        <f t="shared" si="5"/>
        <v>34590</v>
      </c>
      <c r="R19" s="4">
        <f t="shared" si="6"/>
        <v>34590</v>
      </c>
      <c r="S19" s="4">
        <f t="shared" si="7"/>
        <v>311310</v>
      </c>
    </row>
    <row r="20" spans="1:19">
      <c r="A20" s="20">
        <v>19</v>
      </c>
      <c r="B20" s="20">
        <v>710</v>
      </c>
      <c r="C20" s="2" t="s">
        <v>855</v>
      </c>
      <c r="D20" s="3">
        <v>2660</v>
      </c>
      <c r="E20" s="3">
        <v>0</v>
      </c>
      <c r="F20" s="3">
        <v>225</v>
      </c>
      <c r="G20" s="3">
        <v>1122</v>
      </c>
      <c r="H20" s="4" t="s">
        <v>1305</v>
      </c>
      <c r="I20" s="4">
        <f t="shared" si="0"/>
        <v>200350</v>
      </c>
      <c r="J20" s="4">
        <v>0</v>
      </c>
      <c r="K20" s="4">
        <f t="shared" si="1"/>
        <v>0</v>
      </c>
      <c r="L20" s="4">
        <f t="shared" si="2"/>
        <v>0</v>
      </c>
      <c r="M20" s="4">
        <f t="shared" si="3"/>
        <v>200350</v>
      </c>
      <c r="N20" s="4">
        <v>48825</v>
      </c>
      <c r="O20" s="4">
        <f t="shared" si="4"/>
        <v>20035</v>
      </c>
      <c r="P20" s="4">
        <v>0</v>
      </c>
      <c r="Q20" s="4">
        <f t="shared" si="5"/>
        <v>20035</v>
      </c>
      <c r="R20" s="4">
        <f t="shared" si="6"/>
        <v>20035</v>
      </c>
      <c r="S20" s="4">
        <f t="shared" si="7"/>
        <v>180315</v>
      </c>
    </row>
    <row r="21" spans="1:19">
      <c r="A21" s="20">
        <v>20</v>
      </c>
      <c r="B21" s="20">
        <v>720</v>
      </c>
      <c r="C21" s="2" t="s">
        <v>890</v>
      </c>
      <c r="D21" s="3">
        <v>7</v>
      </c>
      <c r="E21" s="3">
        <v>0</v>
      </c>
      <c r="F21" s="3">
        <v>5</v>
      </c>
      <c r="G21" s="3">
        <v>15</v>
      </c>
      <c r="H21" s="4" t="s">
        <v>1305</v>
      </c>
      <c r="I21" s="4">
        <f t="shared" si="0"/>
        <v>1350</v>
      </c>
      <c r="J21" s="4">
        <v>0</v>
      </c>
      <c r="K21" s="4">
        <f t="shared" si="1"/>
        <v>0</v>
      </c>
      <c r="L21" s="4">
        <f t="shared" si="2"/>
        <v>0</v>
      </c>
      <c r="M21" s="4">
        <f t="shared" si="3"/>
        <v>1350</v>
      </c>
      <c r="N21" s="4">
        <v>225</v>
      </c>
      <c r="O21" s="4">
        <f t="shared" si="4"/>
        <v>135</v>
      </c>
      <c r="P21" s="4">
        <v>0</v>
      </c>
      <c r="Q21" s="4">
        <f t="shared" si="5"/>
        <v>135</v>
      </c>
      <c r="R21" s="4">
        <f t="shared" si="6"/>
        <v>135</v>
      </c>
      <c r="S21" s="4">
        <f t="shared" si="7"/>
        <v>1215</v>
      </c>
    </row>
    <row r="22" spans="1:19">
      <c r="A22" s="20">
        <v>21</v>
      </c>
      <c r="B22" s="20">
        <v>712</v>
      </c>
      <c r="C22" s="2" t="s">
        <v>862</v>
      </c>
      <c r="D22" s="3">
        <v>125</v>
      </c>
      <c r="E22" s="3">
        <v>0</v>
      </c>
      <c r="F22" s="3">
        <v>60</v>
      </c>
      <c r="G22" s="3">
        <v>154</v>
      </c>
      <c r="H22" s="4" t="s">
        <v>1272</v>
      </c>
      <c r="I22" s="4">
        <f t="shared" si="0"/>
        <v>33900</v>
      </c>
      <c r="J22" s="4">
        <v>0</v>
      </c>
      <c r="K22" s="4">
        <f t="shared" si="1"/>
        <v>0</v>
      </c>
      <c r="L22" s="4">
        <f t="shared" si="2"/>
        <v>0</v>
      </c>
      <c r="M22" s="4">
        <f t="shared" si="3"/>
        <v>33900</v>
      </c>
      <c r="N22" s="4">
        <v>450</v>
      </c>
      <c r="O22" s="4">
        <f t="shared" si="4"/>
        <v>450</v>
      </c>
      <c r="P22" s="4">
        <v>0</v>
      </c>
      <c r="Q22" s="4">
        <f t="shared" si="5"/>
        <v>450</v>
      </c>
      <c r="R22" s="4">
        <f t="shared" si="6"/>
        <v>450</v>
      </c>
      <c r="S22" s="4">
        <f t="shared" si="7"/>
        <v>33450</v>
      </c>
    </row>
    <row r="23" spans="1:19">
      <c r="A23" s="20">
        <v>22</v>
      </c>
      <c r="B23" s="20">
        <v>719</v>
      </c>
      <c r="C23" s="2" t="s">
        <v>887</v>
      </c>
      <c r="D23" s="3">
        <v>14</v>
      </c>
      <c r="E23" s="3">
        <v>0</v>
      </c>
      <c r="F23" s="3">
        <v>3</v>
      </c>
      <c r="G23" s="3">
        <v>17</v>
      </c>
      <c r="H23" s="4" t="s">
        <v>1305</v>
      </c>
      <c r="I23" s="4">
        <f t="shared" si="0"/>
        <v>1700</v>
      </c>
      <c r="J23" s="4">
        <v>0</v>
      </c>
      <c r="K23" s="4">
        <f t="shared" si="1"/>
        <v>0</v>
      </c>
      <c r="L23" s="4">
        <f t="shared" si="2"/>
        <v>0</v>
      </c>
      <c r="M23" s="4">
        <f t="shared" si="3"/>
        <v>1700</v>
      </c>
      <c r="N23" s="4">
        <v>50</v>
      </c>
      <c r="O23" s="4">
        <f t="shared" si="4"/>
        <v>50</v>
      </c>
      <c r="P23" s="4">
        <v>0</v>
      </c>
      <c r="Q23" s="4">
        <f t="shared" si="5"/>
        <v>50</v>
      </c>
      <c r="R23" s="4">
        <f t="shared" si="6"/>
        <v>50</v>
      </c>
      <c r="S23" s="4">
        <f t="shared" si="7"/>
        <v>1650</v>
      </c>
    </row>
    <row r="24" spans="1:19">
      <c r="A24" s="20">
        <v>23</v>
      </c>
      <c r="B24" s="20">
        <v>716</v>
      </c>
      <c r="C24" s="2" t="s">
        <v>876</v>
      </c>
      <c r="D24" s="3">
        <v>10</v>
      </c>
      <c r="E24" s="3">
        <v>0</v>
      </c>
      <c r="F24" s="3">
        <v>1</v>
      </c>
      <c r="G24" s="3">
        <v>40</v>
      </c>
      <c r="H24" s="4" t="s">
        <v>1305</v>
      </c>
      <c r="I24" s="4">
        <f t="shared" si="0"/>
        <v>2550</v>
      </c>
      <c r="J24" s="4">
        <v>0</v>
      </c>
      <c r="K24" s="4">
        <f t="shared" si="1"/>
        <v>0</v>
      </c>
      <c r="L24" s="4">
        <f t="shared" si="2"/>
        <v>0</v>
      </c>
      <c r="M24" s="4">
        <f t="shared" si="3"/>
        <v>2550</v>
      </c>
      <c r="N24" s="4">
        <v>10275</v>
      </c>
      <c r="O24" s="4">
        <f t="shared" si="4"/>
        <v>255</v>
      </c>
      <c r="P24" s="4">
        <v>0</v>
      </c>
      <c r="Q24" s="4">
        <f t="shared" si="5"/>
        <v>255</v>
      </c>
      <c r="R24" s="4">
        <f t="shared" si="6"/>
        <v>255</v>
      </c>
      <c r="S24" s="4">
        <f t="shared" si="7"/>
        <v>2295</v>
      </c>
    </row>
    <row r="25" spans="1:19">
      <c r="A25" s="20">
        <v>24</v>
      </c>
      <c r="B25" s="20">
        <v>715</v>
      </c>
      <c r="C25" s="2" t="s">
        <v>873</v>
      </c>
      <c r="D25" s="3">
        <v>59</v>
      </c>
      <c r="E25" s="3">
        <v>0</v>
      </c>
      <c r="F25" s="3">
        <v>15</v>
      </c>
      <c r="G25" s="3">
        <v>77</v>
      </c>
      <c r="H25" s="4" t="s">
        <v>1272</v>
      </c>
      <c r="I25" s="4">
        <f t="shared" si="0"/>
        <v>15100</v>
      </c>
      <c r="J25" s="4">
        <v>0</v>
      </c>
      <c r="K25" s="4">
        <f t="shared" si="1"/>
        <v>0</v>
      </c>
      <c r="L25" s="4">
        <f t="shared" si="2"/>
        <v>0</v>
      </c>
      <c r="M25" s="4">
        <f t="shared" si="3"/>
        <v>15100</v>
      </c>
      <c r="N25" s="4">
        <v>10100</v>
      </c>
      <c r="O25" s="4">
        <f t="shared" si="4"/>
        <v>1510</v>
      </c>
      <c r="P25" s="4">
        <v>0</v>
      </c>
      <c r="Q25" s="4">
        <f t="shared" si="5"/>
        <v>1510</v>
      </c>
      <c r="R25" s="4">
        <f t="shared" si="6"/>
        <v>1510</v>
      </c>
      <c r="S25" s="4">
        <f t="shared" si="7"/>
        <v>13590</v>
      </c>
    </row>
    <row r="26" spans="1:19">
      <c r="A26" s="20">
        <v>25</v>
      </c>
      <c r="B26" s="20">
        <v>711</v>
      </c>
      <c r="C26" s="2" t="s">
        <v>858</v>
      </c>
      <c r="D26" s="3">
        <v>107</v>
      </c>
      <c r="E26" s="3">
        <v>0</v>
      </c>
      <c r="F26" s="3">
        <v>90</v>
      </c>
      <c r="G26" s="3">
        <v>226</v>
      </c>
      <c r="H26" s="4" t="s">
        <v>1272</v>
      </c>
      <c r="I26" s="4">
        <f t="shared" si="0"/>
        <v>42300</v>
      </c>
      <c r="J26" s="4">
        <v>0</v>
      </c>
      <c r="K26" s="4">
        <f t="shared" si="1"/>
        <v>0</v>
      </c>
      <c r="L26" s="4">
        <f t="shared" si="2"/>
        <v>0</v>
      </c>
      <c r="M26" s="4">
        <f t="shared" si="3"/>
        <v>42300</v>
      </c>
      <c r="N26" s="4">
        <v>1175</v>
      </c>
      <c r="O26" s="4">
        <f t="shared" si="4"/>
        <v>1175</v>
      </c>
      <c r="P26" s="4">
        <v>0</v>
      </c>
      <c r="Q26" s="4">
        <f t="shared" si="5"/>
        <v>1175</v>
      </c>
      <c r="R26" s="4">
        <f t="shared" si="6"/>
        <v>1175</v>
      </c>
      <c r="S26" s="4">
        <f t="shared" si="7"/>
        <v>41125</v>
      </c>
    </row>
    <row r="27" spans="1:19">
      <c r="A27" s="20">
        <v>26</v>
      </c>
      <c r="B27" s="20">
        <v>722</v>
      </c>
      <c r="C27" s="2" t="s">
        <v>894</v>
      </c>
      <c r="D27" s="3">
        <v>1647</v>
      </c>
      <c r="E27" s="3">
        <v>0</v>
      </c>
      <c r="F27" s="3">
        <v>196</v>
      </c>
      <c r="G27" s="3">
        <v>1136</v>
      </c>
      <c r="H27" s="4" t="s">
        <v>1305</v>
      </c>
      <c r="I27" s="4">
        <f t="shared" si="0"/>
        <v>148950</v>
      </c>
      <c r="J27" s="4">
        <v>0</v>
      </c>
      <c r="K27" s="4">
        <f t="shared" si="1"/>
        <v>0</v>
      </c>
      <c r="L27" s="4">
        <f t="shared" si="2"/>
        <v>0</v>
      </c>
      <c r="M27" s="4">
        <f t="shared" si="3"/>
        <v>148950</v>
      </c>
      <c r="N27" s="4">
        <v>56275</v>
      </c>
      <c r="O27" s="4">
        <f t="shared" si="4"/>
        <v>14895</v>
      </c>
      <c r="P27" s="4">
        <v>0</v>
      </c>
      <c r="Q27" s="4">
        <f t="shared" si="5"/>
        <v>14895</v>
      </c>
      <c r="R27" s="4">
        <f t="shared" si="6"/>
        <v>14895</v>
      </c>
      <c r="S27" s="4">
        <f t="shared" si="7"/>
        <v>134055</v>
      </c>
    </row>
    <row r="28" spans="1:19">
      <c r="A28" s="20">
        <v>27</v>
      </c>
      <c r="B28" s="20">
        <v>705</v>
      </c>
      <c r="C28" s="2" t="s">
        <v>851</v>
      </c>
      <c r="D28" s="3">
        <v>762</v>
      </c>
      <c r="E28" s="3">
        <v>0</v>
      </c>
      <c r="F28" s="3">
        <v>237</v>
      </c>
      <c r="G28" s="3">
        <v>1074</v>
      </c>
      <c r="H28" s="4" t="s">
        <v>1272</v>
      </c>
      <c r="I28" s="4">
        <f t="shared" si="0"/>
        <v>207300</v>
      </c>
      <c r="J28" s="4">
        <v>0</v>
      </c>
      <c r="K28" s="4">
        <f t="shared" si="1"/>
        <v>0</v>
      </c>
      <c r="L28" s="4">
        <f t="shared" si="2"/>
        <v>0</v>
      </c>
      <c r="M28" s="4">
        <f t="shared" si="3"/>
        <v>207300</v>
      </c>
      <c r="N28" s="4">
        <v>115875</v>
      </c>
      <c r="O28" s="4">
        <f t="shared" si="4"/>
        <v>20730</v>
      </c>
      <c r="P28" s="4">
        <v>0</v>
      </c>
      <c r="Q28" s="4">
        <f t="shared" si="5"/>
        <v>20730</v>
      </c>
      <c r="R28" s="4">
        <f t="shared" si="6"/>
        <v>20730</v>
      </c>
      <c r="S28" s="4">
        <f t="shared" si="7"/>
        <v>186570</v>
      </c>
    </row>
    <row r="29" spans="1:19">
      <c r="A29" s="20">
        <v>28</v>
      </c>
      <c r="B29" s="20">
        <v>658</v>
      </c>
      <c r="C29" s="2" t="s">
        <v>750</v>
      </c>
      <c r="D29" s="3">
        <v>33822</v>
      </c>
      <c r="E29" s="3">
        <v>0</v>
      </c>
      <c r="F29" s="3">
        <v>25213</v>
      </c>
      <c r="G29" s="3">
        <v>24762</v>
      </c>
      <c r="H29" s="4" t="s">
        <v>1305</v>
      </c>
      <c r="I29" s="4">
        <f t="shared" si="0"/>
        <v>4189850</v>
      </c>
      <c r="J29" s="4">
        <v>0</v>
      </c>
      <c r="K29" s="4">
        <f t="shared" si="1"/>
        <v>0</v>
      </c>
      <c r="L29" s="4">
        <f t="shared" si="2"/>
        <v>0</v>
      </c>
      <c r="M29" s="4">
        <f t="shared" si="3"/>
        <v>4189850</v>
      </c>
      <c r="N29" s="4">
        <v>1474325</v>
      </c>
      <c r="O29" s="4">
        <f t="shared" si="4"/>
        <v>418985</v>
      </c>
      <c r="P29" s="4">
        <v>0</v>
      </c>
      <c r="Q29" s="4">
        <f t="shared" si="5"/>
        <v>418985</v>
      </c>
      <c r="R29" s="4">
        <f t="shared" si="6"/>
        <v>418985</v>
      </c>
      <c r="S29" s="4">
        <f t="shared" si="7"/>
        <v>3770865</v>
      </c>
    </row>
    <row r="30" spans="1:19">
      <c r="A30" s="20">
        <v>29</v>
      </c>
      <c r="B30" s="20">
        <v>657</v>
      </c>
      <c r="C30" s="2" t="s">
        <v>742</v>
      </c>
      <c r="D30" s="3">
        <v>23704</v>
      </c>
      <c r="E30" s="3">
        <v>0</v>
      </c>
      <c r="F30" s="3">
        <v>15333</v>
      </c>
      <c r="G30" s="3">
        <v>20404</v>
      </c>
      <c r="H30" s="4" t="s">
        <v>1272</v>
      </c>
      <c r="I30" s="4">
        <f t="shared" si="0"/>
        <v>5944100</v>
      </c>
      <c r="J30" s="4">
        <v>0</v>
      </c>
      <c r="K30" s="4">
        <f t="shared" si="1"/>
        <v>0</v>
      </c>
      <c r="L30" s="4">
        <f t="shared" si="2"/>
        <v>0</v>
      </c>
      <c r="M30" s="4">
        <f t="shared" si="3"/>
        <v>5944100</v>
      </c>
      <c r="N30" s="4">
        <v>780900</v>
      </c>
      <c r="O30" s="4">
        <f t="shared" si="4"/>
        <v>594410</v>
      </c>
      <c r="P30" s="4">
        <v>0</v>
      </c>
      <c r="Q30" s="4">
        <f t="shared" si="5"/>
        <v>594410</v>
      </c>
      <c r="R30" s="4">
        <f t="shared" si="6"/>
        <v>594410</v>
      </c>
      <c r="S30" s="4">
        <f t="shared" si="7"/>
        <v>5349690</v>
      </c>
    </row>
    <row r="31" spans="1:19">
      <c r="A31" s="20">
        <v>30</v>
      </c>
      <c r="B31" s="20">
        <v>689</v>
      </c>
      <c r="C31" s="2" t="s">
        <v>792</v>
      </c>
      <c r="D31" s="3">
        <v>200</v>
      </c>
      <c r="E31" s="3">
        <v>0</v>
      </c>
      <c r="F31" s="3">
        <v>117</v>
      </c>
      <c r="G31" s="3">
        <v>400</v>
      </c>
      <c r="H31" s="4" t="s">
        <v>1305</v>
      </c>
      <c r="I31" s="4">
        <f t="shared" si="0"/>
        <v>35850</v>
      </c>
      <c r="J31" s="4">
        <v>0</v>
      </c>
      <c r="K31" s="4">
        <f t="shared" si="1"/>
        <v>0</v>
      </c>
      <c r="L31" s="4">
        <f t="shared" si="2"/>
        <v>0</v>
      </c>
      <c r="M31" s="4">
        <f t="shared" si="3"/>
        <v>35850</v>
      </c>
      <c r="N31" s="4">
        <v>20850</v>
      </c>
      <c r="O31" s="4">
        <f t="shared" si="4"/>
        <v>3585</v>
      </c>
      <c r="P31" s="4">
        <v>0</v>
      </c>
      <c r="Q31" s="4">
        <f t="shared" si="5"/>
        <v>3585</v>
      </c>
      <c r="R31" s="4">
        <f t="shared" si="6"/>
        <v>3585</v>
      </c>
      <c r="S31" s="4">
        <f t="shared" si="7"/>
        <v>32265</v>
      </c>
    </row>
    <row r="32" spans="1:19">
      <c r="A32" s="20">
        <v>31</v>
      </c>
      <c r="B32" s="20">
        <v>650</v>
      </c>
      <c r="C32" s="2" t="s">
        <v>654</v>
      </c>
      <c r="D32" s="3">
        <v>10901</v>
      </c>
      <c r="E32" s="3">
        <v>0</v>
      </c>
      <c r="F32" s="3">
        <v>2825</v>
      </c>
      <c r="G32" s="3">
        <v>6006</v>
      </c>
      <c r="H32" s="4" t="s">
        <v>1272</v>
      </c>
      <c r="I32" s="4">
        <f t="shared" si="0"/>
        <v>1973200</v>
      </c>
      <c r="J32" s="4">
        <v>0</v>
      </c>
      <c r="K32" s="4">
        <f t="shared" si="1"/>
        <v>0</v>
      </c>
      <c r="L32" s="4">
        <f t="shared" si="2"/>
        <v>0</v>
      </c>
      <c r="M32" s="4">
        <f t="shared" si="3"/>
        <v>1973200</v>
      </c>
      <c r="N32" s="4">
        <v>484775</v>
      </c>
      <c r="O32" s="4">
        <f t="shared" si="4"/>
        <v>197320</v>
      </c>
      <c r="P32" s="4">
        <v>0</v>
      </c>
      <c r="Q32" s="4">
        <f t="shared" si="5"/>
        <v>197320</v>
      </c>
      <c r="R32" s="4">
        <f t="shared" si="6"/>
        <v>197320</v>
      </c>
      <c r="S32" s="4">
        <f t="shared" si="7"/>
        <v>1775880</v>
      </c>
    </row>
    <row r="33" spans="1:19">
      <c r="A33" s="20">
        <v>32</v>
      </c>
      <c r="B33" s="20">
        <v>632</v>
      </c>
      <c r="C33" s="2" t="s">
        <v>584</v>
      </c>
      <c r="D33" s="3">
        <v>3161</v>
      </c>
      <c r="E33" s="3">
        <v>0</v>
      </c>
      <c r="F33" s="3">
        <v>2568</v>
      </c>
      <c r="G33" s="3">
        <v>3009</v>
      </c>
      <c r="H33" s="4" t="s">
        <v>1305</v>
      </c>
      <c r="I33" s="4">
        <f t="shared" si="0"/>
        <v>436900</v>
      </c>
      <c r="J33" s="4">
        <v>0</v>
      </c>
      <c r="K33" s="4">
        <f t="shared" si="1"/>
        <v>0</v>
      </c>
      <c r="L33" s="4">
        <f t="shared" si="2"/>
        <v>0</v>
      </c>
      <c r="M33" s="4">
        <f t="shared" si="3"/>
        <v>436900</v>
      </c>
      <c r="N33" s="4">
        <v>94700</v>
      </c>
      <c r="O33" s="4">
        <f t="shared" si="4"/>
        <v>43690</v>
      </c>
      <c r="P33" s="4">
        <v>0</v>
      </c>
      <c r="Q33" s="4">
        <f t="shared" si="5"/>
        <v>43690</v>
      </c>
      <c r="R33" s="4">
        <f t="shared" si="6"/>
        <v>43690</v>
      </c>
      <c r="S33" s="4">
        <f t="shared" si="7"/>
        <v>393210</v>
      </c>
    </row>
    <row r="34" spans="1:19">
      <c r="A34" s="20">
        <v>33</v>
      </c>
      <c r="B34" s="20">
        <v>135</v>
      </c>
      <c r="C34" s="2" t="s">
        <v>241</v>
      </c>
      <c r="D34" s="3">
        <v>253</v>
      </c>
      <c r="E34" s="3">
        <v>0</v>
      </c>
      <c r="F34" s="3">
        <v>128</v>
      </c>
      <c r="G34" s="3">
        <v>416</v>
      </c>
      <c r="H34" s="4" t="s">
        <v>1305</v>
      </c>
      <c r="I34" s="4">
        <f t="shared" si="0"/>
        <v>39850</v>
      </c>
      <c r="J34" s="4">
        <v>0</v>
      </c>
      <c r="K34" s="4">
        <f t="shared" si="1"/>
        <v>0</v>
      </c>
      <c r="L34" s="4">
        <f t="shared" si="2"/>
        <v>0</v>
      </c>
      <c r="M34" s="4">
        <f t="shared" si="3"/>
        <v>39850</v>
      </c>
      <c r="N34" s="4">
        <v>400</v>
      </c>
      <c r="O34" s="4">
        <f t="shared" si="4"/>
        <v>400</v>
      </c>
      <c r="P34" s="4">
        <v>0</v>
      </c>
      <c r="Q34" s="4">
        <f t="shared" si="5"/>
        <v>400</v>
      </c>
      <c r="R34" s="4">
        <f t="shared" si="6"/>
        <v>400</v>
      </c>
      <c r="S34" s="4">
        <f t="shared" si="7"/>
        <v>39450</v>
      </c>
    </row>
    <row r="35" spans="1:19">
      <c r="A35" s="20">
        <v>34</v>
      </c>
      <c r="B35" s="20">
        <v>212</v>
      </c>
      <c r="C35" s="2" t="s">
        <v>343</v>
      </c>
      <c r="D35" s="3">
        <v>5938</v>
      </c>
      <c r="E35" s="3">
        <v>0</v>
      </c>
      <c r="F35" s="3">
        <v>88</v>
      </c>
      <c r="G35" s="3">
        <v>2261</v>
      </c>
      <c r="H35" s="4" t="s">
        <v>1305</v>
      </c>
      <c r="I35" s="4">
        <f t="shared" si="0"/>
        <v>414350</v>
      </c>
      <c r="J35" s="4">
        <v>0</v>
      </c>
      <c r="K35" s="4">
        <f t="shared" si="1"/>
        <v>0</v>
      </c>
      <c r="L35" s="4">
        <f t="shared" si="2"/>
        <v>0</v>
      </c>
      <c r="M35" s="4">
        <f t="shared" si="3"/>
        <v>414350</v>
      </c>
      <c r="N35" s="4">
        <v>545000</v>
      </c>
      <c r="O35" s="4">
        <f t="shared" si="4"/>
        <v>41435</v>
      </c>
      <c r="P35" s="4">
        <v>0</v>
      </c>
      <c r="Q35" s="4">
        <f t="shared" si="5"/>
        <v>41435</v>
      </c>
      <c r="R35" s="4">
        <f t="shared" si="6"/>
        <v>41435</v>
      </c>
      <c r="S35" s="4">
        <f t="shared" si="7"/>
        <v>372915</v>
      </c>
    </row>
    <row r="36" spans="1:19">
      <c r="A36" s="20">
        <v>35</v>
      </c>
      <c r="B36" s="20">
        <v>829</v>
      </c>
      <c r="C36" s="2" t="s">
        <v>1013</v>
      </c>
      <c r="D36" s="3">
        <v>1286</v>
      </c>
      <c r="E36" s="3">
        <v>0</v>
      </c>
      <c r="F36" s="3">
        <v>5236</v>
      </c>
      <c r="G36" s="3">
        <v>1218</v>
      </c>
      <c r="H36" s="4" t="s">
        <v>1272</v>
      </c>
      <c r="I36" s="4">
        <f t="shared" si="0"/>
        <v>774000</v>
      </c>
      <c r="J36" s="4">
        <v>0</v>
      </c>
      <c r="K36" s="4">
        <f t="shared" si="1"/>
        <v>0</v>
      </c>
      <c r="L36" s="4">
        <f t="shared" si="2"/>
        <v>0</v>
      </c>
      <c r="M36" s="4">
        <f t="shared" si="3"/>
        <v>774000</v>
      </c>
      <c r="N36" s="4">
        <v>46700</v>
      </c>
      <c r="O36" s="4">
        <f t="shared" si="4"/>
        <v>46700</v>
      </c>
      <c r="P36" s="4">
        <v>0</v>
      </c>
      <c r="Q36" s="4">
        <f t="shared" si="5"/>
        <v>46700</v>
      </c>
      <c r="R36" s="4">
        <f t="shared" si="6"/>
        <v>46700</v>
      </c>
      <c r="S36" s="4">
        <f t="shared" si="7"/>
        <v>727300</v>
      </c>
    </row>
    <row r="37" spans="1:19">
      <c r="A37" s="20">
        <v>36</v>
      </c>
      <c r="B37" s="20">
        <v>604</v>
      </c>
      <c r="C37" s="2" t="s">
        <v>560</v>
      </c>
      <c r="D37" s="3">
        <v>9396</v>
      </c>
      <c r="E37" s="3">
        <v>0</v>
      </c>
      <c r="F37" s="3">
        <v>6190</v>
      </c>
      <c r="G37" s="3">
        <v>10674</v>
      </c>
      <c r="H37" s="4" t="s">
        <v>1272</v>
      </c>
      <c r="I37" s="4">
        <f t="shared" si="0"/>
        <v>2626000</v>
      </c>
      <c r="J37" s="4">
        <v>0</v>
      </c>
      <c r="K37" s="4">
        <f t="shared" si="1"/>
        <v>0</v>
      </c>
      <c r="L37" s="4">
        <f t="shared" si="2"/>
        <v>0</v>
      </c>
      <c r="M37" s="4">
        <f t="shared" si="3"/>
        <v>2626000</v>
      </c>
      <c r="N37" s="4">
        <v>444225</v>
      </c>
      <c r="O37" s="4">
        <f t="shared" si="4"/>
        <v>262600</v>
      </c>
      <c r="P37" s="4">
        <v>0</v>
      </c>
      <c r="Q37" s="4">
        <f t="shared" si="5"/>
        <v>262600</v>
      </c>
      <c r="R37" s="4">
        <f t="shared" si="6"/>
        <v>262600</v>
      </c>
      <c r="S37" s="4">
        <f t="shared" si="7"/>
        <v>2363400</v>
      </c>
    </row>
    <row r="38" spans="1:19">
      <c r="A38" s="20">
        <v>37</v>
      </c>
      <c r="B38" s="20">
        <v>221</v>
      </c>
      <c r="C38" s="2" t="s">
        <v>458</v>
      </c>
      <c r="D38" s="3">
        <v>57259</v>
      </c>
      <c r="E38" s="3">
        <v>0</v>
      </c>
      <c r="F38" s="3">
        <v>15255</v>
      </c>
      <c r="G38" s="3">
        <v>29191</v>
      </c>
      <c r="H38" s="4" t="s">
        <v>1272</v>
      </c>
      <c r="I38" s="4">
        <f t="shared" si="0"/>
        <v>10170500</v>
      </c>
      <c r="J38" s="4">
        <v>0</v>
      </c>
      <c r="K38" s="4">
        <f t="shared" si="1"/>
        <v>0</v>
      </c>
      <c r="L38" s="4">
        <f t="shared" si="2"/>
        <v>0</v>
      </c>
      <c r="M38" s="4">
        <f t="shared" si="3"/>
        <v>10170500</v>
      </c>
      <c r="N38" s="4">
        <v>13269600</v>
      </c>
      <c r="O38" s="4">
        <f t="shared" si="4"/>
        <v>1017050</v>
      </c>
      <c r="P38" s="4">
        <v>1350000</v>
      </c>
      <c r="Q38" s="4">
        <f t="shared" si="5"/>
        <v>2367050</v>
      </c>
      <c r="R38" s="4">
        <f t="shared" si="6"/>
        <v>2367050</v>
      </c>
      <c r="S38" s="4">
        <f t="shared" si="7"/>
        <v>7803450</v>
      </c>
    </row>
    <row r="39" spans="1:19">
      <c r="A39" s="20">
        <v>38</v>
      </c>
      <c r="B39" s="20">
        <v>206</v>
      </c>
      <c r="C39" s="2" t="s">
        <v>1173</v>
      </c>
      <c r="D39" s="3">
        <v>0</v>
      </c>
      <c r="E39" s="3">
        <v>0</v>
      </c>
      <c r="F39" s="3">
        <v>0</v>
      </c>
      <c r="G39" s="3">
        <v>0</v>
      </c>
      <c r="H39" s="4" t="s">
        <v>1305</v>
      </c>
      <c r="I39" s="4">
        <f t="shared" si="0"/>
        <v>0</v>
      </c>
      <c r="J39" s="4">
        <v>0</v>
      </c>
      <c r="K39" s="4">
        <f t="shared" si="1"/>
        <v>0</v>
      </c>
      <c r="L39" s="4">
        <f t="shared" si="2"/>
        <v>0</v>
      </c>
      <c r="M39" s="4">
        <f t="shared" si="3"/>
        <v>0</v>
      </c>
      <c r="N39" s="4">
        <v>0</v>
      </c>
      <c r="O39" s="4">
        <f t="shared" si="4"/>
        <v>0</v>
      </c>
      <c r="P39" s="4">
        <v>0</v>
      </c>
      <c r="Q39" s="4">
        <f t="shared" si="5"/>
        <v>0</v>
      </c>
      <c r="R39" s="4">
        <f t="shared" si="6"/>
        <v>0</v>
      </c>
      <c r="S39" s="4">
        <f t="shared" si="7"/>
        <v>0</v>
      </c>
    </row>
    <row r="40" spans="1:19">
      <c r="A40" s="20">
        <v>39</v>
      </c>
      <c r="B40" s="20">
        <v>151</v>
      </c>
      <c r="C40" s="2" t="s">
        <v>1163</v>
      </c>
      <c r="D40" s="3">
        <v>0</v>
      </c>
      <c r="E40" s="3">
        <v>0</v>
      </c>
      <c r="F40" s="3">
        <v>1</v>
      </c>
      <c r="G40" s="3">
        <v>1</v>
      </c>
      <c r="H40" s="4" t="s">
        <v>1272</v>
      </c>
      <c r="I40" s="4">
        <f t="shared" si="0"/>
        <v>200</v>
      </c>
      <c r="J40" s="4">
        <v>0</v>
      </c>
      <c r="K40" s="4">
        <f t="shared" si="1"/>
        <v>0</v>
      </c>
      <c r="L40" s="4">
        <f t="shared" si="2"/>
        <v>0</v>
      </c>
      <c r="M40" s="4">
        <f t="shared" si="3"/>
        <v>200</v>
      </c>
      <c r="N40" s="4">
        <v>0</v>
      </c>
      <c r="O40" s="4">
        <f t="shared" si="4"/>
        <v>0</v>
      </c>
      <c r="P40" s="4">
        <v>0</v>
      </c>
      <c r="Q40" s="4">
        <f t="shared" si="5"/>
        <v>0</v>
      </c>
      <c r="R40" s="4">
        <f t="shared" si="6"/>
        <v>0</v>
      </c>
      <c r="S40" s="4">
        <f t="shared" si="7"/>
        <v>200</v>
      </c>
    </row>
    <row r="41" spans="1:19">
      <c r="A41" s="20">
        <v>40</v>
      </c>
      <c r="B41" s="20">
        <v>164</v>
      </c>
      <c r="C41" s="2" t="s">
        <v>1169</v>
      </c>
      <c r="D41" s="3">
        <v>0</v>
      </c>
      <c r="E41" s="3">
        <v>0</v>
      </c>
      <c r="F41" s="3">
        <v>0</v>
      </c>
      <c r="G41" s="3">
        <v>1</v>
      </c>
      <c r="H41" s="4" t="s">
        <v>1272</v>
      </c>
      <c r="I41" s="4">
        <f t="shared" si="0"/>
        <v>100</v>
      </c>
      <c r="J41" s="4">
        <v>0</v>
      </c>
      <c r="K41" s="4">
        <f t="shared" si="1"/>
        <v>0</v>
      </c>
      <c r="L41" s="4">
        <f t="shared" si="2"/>
        <v>0</v>
      </c>
      <c r="M41" s="4">
        <f t="shared" si="3"/>
        <v>100</v>
      </c>
      <c r="N41" s="4">
        <v>0</v>
      </c>
      <c r="O41" s="4">
        <f t="shared" si="4"/>
        <v>0</v>
      </c>
      <c r="P41" s="4">
        <v>0</v>
      </c>
      <c r="Q41" s="4">
        <f t="shared" si="5"/>
        <v>0</v>
      </c>
      <c r="R41" s="4">
        <f t="shared" si="6"/>
        <v>0</v>
      </c>
      <c r="S41" s="4">
        <f t="shared" si="7"/>
        <v>100</v>
      </c>
    </row>
    <row r="42" spans="1:19">
      <c r="A42" s="20">
        <v>41</v>
      </c>
      <c r="B42" s="20">
        <v>154</v>
      </c>
      <c r="C42" s="2" t="s">
        <v>283</v>
      </c>
      <c r="D42" s="3">
        <v>1</v>
      </c>
      <c r="E42" s="3">
        <v>0</v>
      </c>
      <c r="F42" s="3">
        <v>0</v>
      </c>
      <c r="G42" s="3">
        <v>2</v>
      </c>
      <c r="H42" s="4" t="s">
        <v>1272</v>
      </c>
      <c r="I42" s="4">
        <f t="shared" si="0"/>
        <v>300</v>
      </c>
      <c r="J42" s="4">
        <v>0</v>
      </c>
      <c r="K42" s="4">
        <f t="shared" si="1"/>
        <v>0</v>
      </c>
      <c r="L42" s="4">
        <f t="shared" si="2"/>
        <v>0</v>
      </c>
      <c r="M42" s="4">
        <f t="shared" si="3"/>
        <v>300</v>
      </c>
      <c r="N42" s="4">
        <v>0</v>
      </c>
      <c r="O42" s="4">
        <f t="shared" si="4"/>
        <v>0</v>
      </c>
      <c r="P42" s="4">
        <v>0</v>
      </c>
      <c r="Q42" s="4">
        <f t="shared" si="5"/>
        <v>0</v>
      </c>
      <c r="R42" s="4">
        <f t="shared" si="6"/>
        <v>0</v>
      </c>
      <c r="S42" s="4">
        <f t="shared" si="7"/>
        <v>300</v>
      </c>
    </row>
    <row r="43" spans="1:19">
      <c r="A43" s="20">
        <v>42</v>
      </c>
      <c r="B43" s="20">
        <v>158</v>
      </c>
      <c r="C43" s="2" t="s">
        <v>291</v>
      </c>
      <c r="D43" s="3">
        <v>7</v>
      </c>
      <c r="E43" s="3">
        <v>0</v>
      </c>
      <c r="F43" s="3">
        <v>1</v>
      </c>
      <c r="G43" s="3">
        <v>2</v>
      </c>
      <c r="H43" s="4" t="s">
        <v>1272</v>
      </c>
      <c r="I43" s="4">
        <f t="shared" si="0"/>
        <v>1000</v>
      </c>
      <c r="J43" s="4">
        <v>0</v>
      </c>
      <c r="K43" s="4">
        <f t="shared" si="1"/>
        <v>0</v>
      </c>
      <c r="L43" s="4">
        <f t="shared" si="2"/>
        <v>0</v>
      </c>
      <c r="M43" s="4">
        <f t="shared" si="3"/>
        <v>1000</v>
      </c>
      <c r="N43" s="4">
        <v>25</v>
      </c>
      <c r="O43" s="4">
        <f t="shared" si="4"/>
        <v>25</v>
      </c>
      <c r="P43" s="4">
        <v>0</v>
      </c>
      <c r="Q43" s="4">
        <f t="shared" si="5"/>
        <v>25</v>
      </c>
      <c r="R43" s="4">
        <f t="shared" si="6"/>
        <v>25</v>
      </c>
      <c r="S43" s="4">
        <f t="shared" si="7"/>
        <v>975</v>
      </c>
    </row>
    <row r="44" spans="1:19">
      <c r="A44" s="20">
        <v>43</v>
      </c>
      <c r="B44" s="20">
        <v>147</v>
      </c>
      <c r="C44" s="2" t="s">
        <v>261</v>
      </c>
      <c r="D44" s="3">
        <v>2</v>
      </c>
      <c r="E44" s="3">
        <v>0</v>
      </c>
      <c r="F44" s="3">
        <v>0</v>
      </c>
      <c r="G44" s="3">
        <v>0</v>
      </c>
      <c r="H44" s="4" t="s">
        <v>1272</v>
      </c>
      <c r="I44" s="4">
        <f t="shared" si="0"/>
        <v>200</v>
      </c>
      <c r="J44" s="4">
        <v>0</v>
      </c>
      <c r="K44" s="4">
        <f t="shared" si="1"/>
        <v>0</v>
      </c>
      <c r="L44" s="4">
        <f t="shared" si="2"/>
        <v>0</v>
      </c>
      <c r="M44" s="4">
        <f t="shared" si="3"/>
        <v>200</v>
      </c>
      <c r="N44" s="4">
        <v>0</v>
      </c>
      <c r="O44" s="4">
        <f t="shared" si="4"/>
        <v>0</v>
      </c>
      <c r="P44" s="4">
        <v>0</v>
      </c>
      <c r="Q44" s="4">
        <f t="shared" si="5"/>
        <v>0</v>
      </c>
      <c r="R44" s="4">
        <f t="shared" si="6"/>
        <v>0</v>
      </c>
      <c r="S44" s="4">
        <f t="shared" si="7"/>
        <v>200</v>
      </c>
    </row>
    <row r="45" spans="1:19">
      <c r="A45" s="20">
        <v>44</v>
      </c>
      <c r="B45" s="20">
        <v>149</v>
      </c>
      <c r="C45" s="2" t="s">
        <v>269</v>
      </c>
      <c r="D45" s="3">
        <v>20</v>
      </c>
      <c r="E45" s="3">
        <v>0</v>
      </c>
      <c r="F45" s="3">
        <v>2</v>
      </c>
      <c r="G45" s="3">
        <v>11</v>
      </c>
      <c r="H45" s="4" t="s">
        <v>1272</v>
      </c>
      <c r="I45" s="4">
        <f t="shared" si="0"/>
        <v>3300</v>
      </c>
      <c r="J45" s="4">
        <v>0</v>
      </c>
      <c r="K45" s="4">
        <f t="shared" si="1"/>
        <v>0</v>
      </c>
      <c r="L45" s="4">
        <f t="shared" si="2"/>
        <v>0</v>
      </c>
      <c r="M45" s="4">
        <f t="shared" si="3"/>
        <v>3300</v>
      </c>
      <c r="N45" s="4">
        <v>0</v>
      </c>
      <c r="O45" s="4">
        <f t="shared" si="4"/>
        <v>0</v>
      </c>
      <c r="P45" s="4">
        <v>0</v>
      </c>
      <c r="Q45" s="4">
        <f t="shared" si="5"/>
        <v>0</v>
      </c>
      <c r="R45" s="4">
        <f t="shared" si="6"/>
        <v>0</v>
      </c>
      <c r="S45" s="4">
        <f t="shared" si="7"/>
        <v>3300</v>
      </c>
    </row>
    <row r="46" spans="1:19">
      <c r="A46" s="20">
        <v>45</v>
      </c>
      <c r="B46" s="20">
        <v>160</v>
      </c>
      <c r="C46" s="2" t="s">
        <v>295</v>
      </c>
      <c r="D46" s="3">
        <v>1</v>
      </c>
      <c r="E46" s="3">
        <v>0</v>
      </c>
      <c r="F46" s="3">
        <v>0</v>
      </c>
      <c r="G46" s="3">
        <v>0</v>
      </c>
      <c r="H46" s="4" t="s">
        <v>1272</v>
      </c>
      <c r="I46" s="4">
        <f t="shared" si="0"/>
        <v>100</v>
      </c>
      <c r="J46" s="4">
        <v>0</v>
      </c>
      <c r="K46" s="4">
        <f t="shared" si="1"/>
        <v>0</v>
      </c>
      <c r="L46" s="4">
        <f t="shared" si="2"/>
        <v>0</v>
      </c>
      <c r="M46" s="4">
        <f t="shared" si="3"/>
        <v>100</v>
      </c>
      <c r="N46" s="4">
        <v>0</v>
      </c>
      <c r="O46" s="4">
        <f t="shared" si="4"/>
        <v>0</v>
      </c>
      <c r="P46" s="4">
        <v>0</v>
      </c>
      <c r="Q46" s="4">
        <f t="shared" si="5"/>
        <v>0</v>
      </c>
      <c r="R46" s="4">
        <f t="shared" si="6"/>
        <v>0</v>
      </c>
      <c r="S46" s="4">
        <f t="shared" si="7"/>
        <v>100</v>
      </c>
    </row>
    <row r="47" spans="1:19">
      <c r="A47" s="20">
        <v>46</v>
      </c>
      <c r="B47" s="20">
        <v>165</v>
      </c>
      <c r="C47" s="2" t="s">
        <v>307</v>
      </c>
      <c r="D47" s="3">
        <v>68</v>
      </c>
      <c r="E47" s="3">
        <v>0</v>
      </c>
      <c r="F47" s="3">
        <v>2</v>
      </c>
      <c r="G47" s="3">
        <v>32</v>
      </c>
      <c r="H47" s="4" t="s">
        <v>1272</v>
      </c>
      <c r="I47" s="4">
        <f t="shared" si="0"/>
        <v>10200</v>
      </c>
      <c r="J47" s="4">
        <v>0</v>
      </c>
      <c r="K47" s="4">
        <f t="shared" si="1"/>
        <v>0</v>
      </c>
      <c r="L47" s="4">
        <f t="shared" si="2"/>
        <v>0</v>
      </c>
      <c r="M47" s="4">
        <f t="shared" si="3"/>
        <v>10200</v>
      </c>
      <c r="N47" s="4">
        <v>225</v>
      </c>
      <c r="O47" s="4">
        <f t="shared" si="4"/>
        <v>225</v>
      </c>
      <c r="P47" s="4">
        <v>0</v>
      </c>
      <c r="Q47" s="4">
        <f t="shared" si="5"/>
        <v>225</v>
      </c>
      <c r="R47" s="4">
        <f t="shared" si="6"/>
        <v>225</v>
      </c>
      <c r="S47" s="4">
        <f t="shared" si="7"/>
        <v>9975</v>
      </c>
    </row>
    <row r="48" spans="1:19">
      <c r="A48" s="20">
        <v>47</v>
      </c>
      <c r="B48" s="20">
        <v>162</v>
      </c>
      <c r="C48" s="2" t="s">
        <v>303</v>
      </c>
      <c r="D48" s="3">
        <v>3</v>
      </c>
      <c r="E48" s="3">
        <v>0</v>
      </c>
      <c r="F48" s="3">
        <v>0</v>
      </c>
      <c r="G48" s="3">
        <v>0</v>
      </c>
      <c r="H48" s="4" t="s">
        <v>1272</v>
      </c>
      <c r="I48" s="4">
        <f t="shared" si="0"/>
        <v>300</v>
      </c>
      <c r="J48" s="4">
        <v>0</v>
      </c>
      <c r="K48" s="4">
        <f t="shared" si="1"/>
        <v>0</v>
      </c>
      <c r="L48" s="4">
        <f t="shared" si="2"/>
        <v>0</v>
      </c>
      <c r="M48" s="4">
        <f t="shared" si="3"/>
        <v>300</v>
      </c>
      <c r="N48" s="4">
        <v>0</v>
      </c>
      <c r="O48" s="4">
        <f t="shared" si="4"/>
        <v>0</v>
      </c>
      <c r="P48" s="4">
        <v>0</v>
      </c>
      <c r="Q48" s="4">
        <f t="shared" si="5"/>
        <v>0</v>
      </c>
      <c r="R48" s="4">
        <f t="shared" si="6"/>
        <v>0</v>
      </c>
      <c r="S48" s="4">
        <f t="shared" si="7"/>
        <v>300</v>
      </c>
    </row>
    <row r="49" spans="1:19">
      <c r="A49" s="20">
        <v>48</v>
      </c>
      <c r="B49" s="20">
        <v>148</v>
      </c>
      <c r="C49" s="2" t="s">
        <v>265</v>
      </c>
      <c r="D49" s="3">
        <v>2</v>
      </c>
      <c r="E49" s="3">
        <v>0</v>
      </c>
      <c r="F49" s="3">
        <v>0</v>
      </c>
      <c r="G49" s="3">
        <v>2</v>
      </c>
      <c r="H49" s="4" t="s">
        <v>1272</v>
      </c>
      <c r="I49" s="4">
        <f t="shared" si="0"/>
        <v>400</v>
      </c>
      <c r="J49" s="4">
        <v>0</v>
      </c>
      <c r="K49" s="4">
        <f t="shared" si="1"/>
        <v>0</v>
      </c>
      <c r="L49" s="4">
        <f t="shared" si="2"/>
        <v>0</v>
      </c>
      <c r="M49" s="4">
        <f t="shared" si="3"/>
        <v>400</v>
      </c>
      <c r="N49" s="4">
        <v>25</v>
      </c>
      <c r="O49" s="4">
        <f t="shared" si="4"/>
        <v>25</v>
      </c>
      <c r="P49" s="4">
        <v>0</v>
      </c>
      <c r="Q49" s="4">
        <f t="shared" si="5"/>
        <v>25</v>
      </c>
      <c r="R49" s="4">
        <f t="shared" si="6"/>
        <v>25</v>
      </c>
      <c r="S49" s="4">
        <f t="shared" si="7"/>
        <v>375</v>
      </c>
    </row>
    <row r="50" spans="1:19">
      <c r="A50" s="20">
        <v>49</v>
      </c>
      <c r="B50" s="20">
        <v>155</v>
      </c>
      <c r="C50" s="2" t="s">
        <v>1211</v>
      </c>
      <c r="D50" s="3">
        <v>0</v>
      </c>
      <c r="E50" s="3">
        <v>0</v>
      </c>
      <c r="F50" s="3">
        <v>0</v>
      </c>
      <c r="G50" s="3">
        <v>0</v>
      </c>
      <c r="H50" s="4" t="s">
        <v>1272</v>
      </c>
      <c r="I50" s="4">
        <f t="shared" si="0"/>
        <v>0</v>
      </c>
      <c r="J50" s="4">
        <v>0</v>
      </c>
      <c r="K50" s="4">
        <f t="shared" si="1"/>
        <v>0</v>
      </c>
      <c r="L50" s="4">
        <f t="shared" si="2"/>
        <v>0</v>
      </c>
      <c r="M50" s="4">
        <f t="shared" si="3"/>
        <v>0</v>
      </c>
      <c r="N50" s="4">
        <v>0</v>
      </c>
      <c r="O50" s="4">
        <f t="shared" si="4"/>
        <v>0</v>
      </c>
      <c r="P50" s="4">
        <v>0</v>
      </c>
      <c r="Q50" s="4">
        <f t="shared" si="5"/>
        <v>0</v>
      </c>
      <c r="R50" s="4">
        <f t="shared" si="6"/>
        <v>0</v>
      </c>
      <c r="S50" s="4">
        <f t="shared" si="7"/>
        <v>0</v>
      </c>
    </row>
    <row r="51" spans="1:19">
      <c r="A51" s="20">
        <v>50</v>
      </c>
      <c r="B51" s="20">
        <v>166</v>
      </c>
      <c r="C51" s="2" t="s">
        <v>311</v>
      </c>
      <c r="D51" s="3">
        <v>282</v>
      </c>
      <c r="E51" s="3">
        <v>0</v>
      </c>
      <c r="F51" s="3">
        <v>254</v>
      </c>
      <c r="G51" s="3">
        <v>1139</v>
      </c>
      <c r="H51" s="4" t="s">
        <v>1305</v>
      </c>
      <c r="I51" s="4">
        <f t="shared" si="0"/>
        <v>83750</v>
      </c>
      <c r="J51" s="4">
        <v>0</v>
      </c>
      <c r="K51" s="4">
        <f t="shared" si="1"/>
        <v>0</v>
      </c>
      <c r="L51" s="4">
        <f t="shared" si="2"/>
        <v>0</v>
      </c>
      <c r="M51" s="4">
        <f t="shared" si="3"/>
        <v>83750</v>
      </c>
      <c r="N51" s="4">
        <v>11325</v>
      </c>
      <c r="O51" s="4">
        <f t="shared" si="4"/>
        <v>8375</v>
      </c>
      <c r="P51" s="4">
        <v>0</v>
      </c>
      <c r="Q51" s="4">
        <f t="shared" si="5"/>
        <v>8375</v>
      </c>
      <c r="R51" s="4">
        <f t="shared" si="6"/>
        <v>8375</v>
      </c>
      <c r="S51" s="4">
        <f t="shared" si="7"/>
        <v>75375</v>
      </c>
    </row>
    <row r="52" spans="1:19">
      <c r="A52" s="20">
        <v>51</v>
      </c>
      <c r="B52" s="20">
        <v>157</v>
      </c>
      <c r="C52" s="2" t="s">
        <v>287</v>
      </c>
      <c r="D52" s="3">
        <v>24</v>
      </c>
      <c r="E52" s="3">
        <v>0</v>
      </c>
      <c r="F52" s="3">
        <v>4</v>
      </c>
      <c r="G52" s="3">
        <v>6</v>
      </c>
      <c r="H52" s="4" t="s">
        <v>1272</v>
      </c>
      <c r="I52" s="4">
        <f t="shared" si="0"/>
        <v>3400</v>
      </c>
      <c r="J52" s="4">
        <v>0</v>
      </c>
      <c r="K52" s="4">
        <f t="shared" si="1"/>
        <v>0</v>
      </c>
      <c r="L52" s="4">
        <f t="shared" si="2"/>
        <v>0</v>
      </c>
      <c r="M52" s="4">
        <f t="shared" si="3"/>
        <v>3400</v>
      </c>
      <c r="N52" s="4">
        <v>325</v>
      </c>
      <c r="O52" s="4">
        <f t="shared" si="4"/>
        <v>325</v>
      </c>
      <c r="P52" s="4">
        <v>0</v>
      </c>
      <c r="Q52" s="4">
        <f t="shared" si="5"/>
        <v>325</v>
      </c>
      <c r="R52" s="4">
        <f t="shared" si="6"/>
        <v>325</v>
      </c>
      <c r="S52" s="4">
        <f t="shared" si="7"/>
        <v>3075</v>
      </c>
    </row>
    <row r="53" spans="1:19">
      <c r="A53" s="20">
        <v>52</v>
      </c>
      <c r="B53" s="20">
        <v>153</v>
      </c>
      <c r="C53" s="2" t="s">
        <v>279</v>
      </c>
      <c r="D53" s="3">
        <v>1</v>
      </c>
      <c r="E53" s="3">
        <v>0</v>
      </c>
      <c r="F53" s="3">
        <v>0</v>
      </c>
      <c r="G53" s="3">
        <v>0</v>
      </c>
      <c r="H53" s="4" t="s">
        <v>1272</v>
      </c>
      <c r="I53" s="4">
        <f t="shared" si="0"/>
        <v>100</v>
      </c>
      <c r="J53" s="4">
        <v>0</v>
      </c>
      <c r="K53" s="4">
        <f t="shared" si="1"/>
        <v>0</v>
      </c>
      <c r="L53" s="4">
        <f t="shared" si="2"/>
        <v>0</v>
      </c>
      <c r="M53" s="4">
        <f t="shared" si="3"/>
        <v>100</v>
      </c>
      <c r="N53" s="4">
        <v>0</v>
      </c>
      <c r="O53" s="4">
        <f t="shared" si="4"/>
        <v>0</v>
      </c>
      <c r="P53" s="4">
        <v>0</v>
      </c>
      <c r="Q53" s="4">
        <f t="shared" si="5"/>
        <v>0</v>
      </c>
      <c r="R53" s="4">
        <f t="shared" si="6"/>
        <v>0</v>
      </c>
      <c r="S53" s="4">
        <f t="shared" si="7"/>
        <v>100</v>
      </c>
    </row>
    <row r="54" spans="1:19">
      <c r="A54" s="20">
        <v>53</v>
      </c>
      <c r="B54" s="20">
        <v>146</v>
      </c>
      <c r="C54" s="2" t="s">
        <v>257</v>
      </c>
      <c r="D54" s="3">
        <v>226</v>
      </c>
      <c r="E54" s="3">
        <v>0</v>
      </c>
      <c r="F54" s="3">
        <v>22</v>
      </c>
      <c r="G54" s="3">
        <v>67</v>
      </c>
      <c r="H54" s="4" t="s">
        <v>1272</v>
      </c>
      <c r="I54" s="4">
        <f t="shared" si="0"/>
        <v>31500</v>
      </c>
      <c r="J54" s="4">
        <v>0</v>
      </c>
      <c r="K54" s="4">
        <f t="shared" si="1"/>
        <v>0</v>
      </c>
      <c r="L54" s="4">
        <f t="shared" si="2"/>
        <v>0</v>
      </c>
      <c r="M54" s="4">
        <f t="shared" si="3"/>
        <v>31500</v>
      </c>
      <c r="N54" s="4">
        <v>475</v>
      </c>
      <c r="O54" s="4">
        <f t="shared" si="4"/>
        <v>475</v>
      </c>
      <c r="P54" s="4">
        <v>0</v>
      </c>
      <c r="Q54" s="4">
        <f t="shared" si="5"/>
        <v>475</v>
      </c>
      <c r="R54" s="4">
        <f t="shared" si="6"/>
        <v>475</v>
      </c>
      <c r="S54" s="4">
        <f t="shared" si="7"/>
        <v>31025</v>
      </c>
    </row>
    <row r="55" spans="1:19">
      <c r="A55" s="20">
        <v>54</v>
      </c>
      <c r="B55" s="20">
        <v>633</v>
      </c>
      <c r="C55" s="2" t="s">
        <v>588</v>
      </c>
      <c r="D55" s="3">
        <v>1231</v>
      </c>
      <c r="E55" s="3">
        <v>0</v>
      </c>
      <c r="F55" s="3">
        <v>355</v>
      </c>
      <c r="G55" s="3">
        <v>1038</v>
      </c>
      <c r="H55" s="4" t="s">
        <v>1272</v>
      </c>
      <c r="I55" s="4">
        <f t="shared" si="0"/>
        <v>262400</v>
      </c>
      <c r="J55" s="4">
        <v>0</v>
      </c>
      <c r="K55" s="4">
        <f t="shared" si="1"/>
        <v>0</v>
      </c>
      <c r="L55" s="4">
        <f t="shared" si="2"/>
        <v>0</v>
      </c>
      <c r="M55" s="4">
        <f t="shared" si="3"/>
        <v>262400</v>
      </c>
      <c r="N55" s="4">
        <v>25075</v>
      </c>
      <c r="O55" s="4">
        <f t="shared" si="4"/>
        <v>25075</v>
      </c>
      <c r="P55" s="4">
        <v>0</v>
      </c>
      <c r="Q55" s="4">
        <f t="shared" si="5"/>
        <v>25075</v>
      </c>
      <c r="R55" s="4">
        <f t="shared" si="6"/>
        <v>25075</v>
      </c>
      <c r="S55" s="4">
        <f t="shared" si="7"/>
        <v>237325</v>
      </c>
    </row>
    <row r="56" spans="1:19">
      <c r="A56" s="20">
        <v>55</v>
      </c>
      <c r="B56" s="20">
        <v>808</v>
      </c>
      <c r="C56" s="2" t="s">
        <v>961</v>
      </c>
      <c r="D56" s="3">
        <v>1095</v>
      </c>
      <c r="E56" s="3">
        <v>0</v>
      </c>
      <c r="F56" s="3">
        <v>664</v>
      </c>
      <c r="G56" s="3">
        <v>2220</v>
      </c>
      <c r="H56" s="4" t="s">
        <v>1305</v>
      </c>
      <c r="I56" s="4">
        <f t="shared" si="0"/>
        <v>198950</v>
      </c>
      <c r="J56" s="4">
        <v>0</v>
      </c>
      <c r="K56" s="4">
        <f t="shared" si="1"/>
        <v>0</v>
      </c>
      <c r="L56" s="4">
        <f t="shared" si="2"/>
        <v>0</v>
      </c>
      <c r="M56" s="4">
        <f t="shared" si="3"/>
        <v>198950</v>
      </c>
      <c r="N56" s="4">
        <v>15200</v>
      </c>
      <c r="O56" s="4">
        <f t="shared" si="4"/>
        <v>15200</v>
      </c>
      <c r="P56" s="4">
        <v>0</v>
      </c>
      <c r="Q56" s="4">
        <f t="shared" si="5"/>
        <v>15200</v>
      </c>
      <c r="R56" s="4">
        <f t="shared" si="6"/>
        <v>15200</v>
      </c>
      <c r="S56" s="4">
        <f t="shared" si="7"/>
        <v>183750</v>
      </c>
    </row>
    <row r="57" spans="1:19">
      <c r="A57" s="20">
        <v>56</v>
      </c>
      <c r="B57" s="20">
        <v>813</v>
      </c>
      <c r="C57" s="2" t="s">
        <v>981</v>
      </c>
      <c r="D57" s="3">
        <v>139</v>
      </c>
      <c r="E57" s="3">
        <v>0</v>
      </c>
      <c r="F57" s="3">
        <v>26</v>
      </c>
      <c r="G57" s="3">
        <v>70</v>
      </c>
      <c r="H57" s="4" t="s">
        <v>1305</v>
      </c>
      <c r="I57" s="4">
        <f t="shared" si="0"/>
        <v>11750</v>
      </c>
      <c r="J57" s="4">
        <v>0</v>
      </c>
      <c r="K57" s="4">
        <f t="shared" si="1"/>
        <v>0</v>
      </c>
      <c r="L57" s="4">
        <f t="shared" si="2"/>
        <v>0</v>
      </c>
      <c r="M57" s="4">
        <f t="shared" si="3"/>
        <v>11750</v>
      </c>
      <c r="N57" s="4">
        <v>10025</v>
      </c>
      <c r="O57" s="4">
        <f t="shared" si="4"/>
        <v>1175</v>
      </c>
      <c r="P57" s="4">
        <v>0</v>
      </c>
      <c r="Q57" s="4">
        <f t="shared" si="5"/>
        <v>1175</v>
      </c>
      <c r="R57" s="4">
        <f t="shared" si="6"/>
        <v>1175</v>
      </c>
      <c r="S57" s="4">
        <f t="shared" si="7"/>
        <v>10575</v>
      </c>
    </row>
    <row r="58" spans="1:19">
      <c r="A58" s="20">
        <v>57</v>
      </c>
      <c r="B58" s="20">
        <v>810</v>
      </c>
      <c r="C58" s="2" t="s">
        <v>969</v>
      </c>
      <c r="D58" s="3">
        <v>470</v>
      </c>
      <c r="E58" s="3">
        <v>0</v>
      </c>
      <c r="F58" s="3">
        <v>106</v>
      </c>
      <c r="G58" s="3">
        <v>730</v>
      </c>
      <c r="H58" s="4" t="s">
        <v>1305</v>
      </c>
      <c r="I58" s="4">
        <f t="shared" si="0"/>
        <v>65300</v>
      </c>
      <c r="J58" s="4">
        <v>0</v>
      </c>
      <c r="K58" s="4">
        <f t="shared" si="1"/>
        <v>0</v>
      </c>
      <c r="L58" s="4">
        <f t="shared" si="2"/>
        <v>0</v>
      </c>
      <c r="M58" s="4">
        <f t="shared" si="3"/>
        <v>65300</v>
      </c>
      <c r="N58" s="4">
        <v>12000</v>
      </c>
      <c r="O58" s="4">
        <f t="shared" si="4"/>
        <v>6530</v>
      </c>
      <c r="P58" s="4">
        <v>0</v>
      </c>
      <c r="Q58" s="4">
        <f t="shared" si="5"/>
        <v>6530</v>
      </c>
      <c r="R58" s="4">
        <f t="shared" si="6"/>
        <v>6530</v>
      </c>
      <c r="S58" s="4">
        <f t="shared" si="7"/>
        <v>58770</v>
      </c>
    </row>
    <row r="59" spans="1:19">
      <c r="A59" s="20">
        <v>58</v>
      </c>
      <c r="B59" s="20">
        <v>812</v>
      </c>
      <c r="C59" s="2" t="s">
        <v>977</v>
      </c>
      <c r="D59" s="3">
        <v>825</v>
      </c>
      <c r="E59" s="3">
        <v>0</v>
      </c>
      <c r="F59" s="3">
        <v>670</v>
      </c>
      <c r="G59" s="3">
        <v>1556</v>
      </c>
      <c r="H59" s="4" t="s">
        <v>1305</v>
      </c>
      <c r="I59" s="4">
        <f t="shared" si="0"/>
        <v>152550</v>
      </c>
      <c r="J59" s="4">
        <v>0</v>
      </c>
      <c r="K59" s="4">
        <f t="shared" si="1"/>
        <v>0</v>
      </c>
      <c r="L59" s="4">
        <f t="shared" si="2"/>
        <v>0</v>
      </c>
      <c r="M59" s="4">
        <f t="shared" si="3"/>
        <v>152550</v>
      </c>
      <c r="N59" s="4">
        <v>3775</v>
      </c>
      <c r="O59" s="4">
        <f t="shared" si="4"/>
        <v>3775</v>
      </c>
      <c r="P59" s="4">
        <v>0</v>
      </c>
      <c r="Q59" s="4">
        <f t="shared" si="5"/>
        <v>3775</v>
      </c>
      <c r="R59" s="4">
        <f t="shared" si="6"/>
        <v>3775</v>
      </c>
      <c r="S59" s="4">
        <f t="shared" si="7"/>
        <v>148775</v>
      </c>
    </row>
    <row r="60" spans="1:19">
      <c r="A60" s="20">
        <v>59</v>
      </c>
      <c r="B60" s="20">
        <v>807</v>
      </c>
      <c r="C60" s="2" t="s">
        <v>957</v>
      </c>
      <c r="D60" s="3">
        <v>1533</v>
      </c>
      <c r="E60" s="3">
        <v>0</v>
      </c>
      <c r="F60" s="3">
        <v>941</v>
      </c>
      <c r="G60" s="3">
        <v>2346</v>
      </c>
      <c r="H60" s="4" t="s">
        <v>1305</v>
      </c>
      <c r="I60" s="4">
        <f t="shared" si="0"/>
        <v>241000</v>
      </c>
      <c r="J60" s="4">
        <v>0</v>
      </c>
      <c r="K60" s="4">
        <f t="shared" si="1"/>
        <v>0</v>
      </c>
      <c r="L60" s="4">
        <f t="shared" si="2"/>
        <v>0</v>
      </c>
      <c r="M60" s="4">
        <f t="shared" si="3"/>
        <v>241000</v>
      </c>
      <c r="N60" s="4">
        <v>3500</v>
      </c>
      <c r="O60" s="4">
        <f t="shared" si="4"/>
        <v>3500</v>
      </c>
      <c r="P60" s="4">
        <v>0</v>
      </c>
      <c r="Q60" s="4">
        <f t="shared" si="5"/>
        <v>3500</v>
      </c>
      <c r="R60" s="4">
        <f t="shared" si="6"/>
        <v>3500</v>
      </c>
      <c r="S60" s="4">
        <f t="shared" si="7"/>
        <v>237500</v>
      </c>
    </row>
    <row r="61" spans="1:19">
      <c r="A61" s="20">
        <v>60</v>
      </c>
      <c r="B61" s="20">
        <v>809</v>
      </c>
      <c r="C61" s="2" t="s">
        <v>965</v>
      </c>
      <c r="D61" s="3">
        <v>553</v>
      </c>
      <c r="E61" s="3">
        <v>0</v>
      </c>
      <c r="F61" s="3">
        <v>75</v>
      </c>
      <c r="G61" s="3">
        <v>283</v>
      </c>
      <c r="H61" s="4" t="s">
        <v>1305</v>
      </c>
      <c r="I61" s="4">
        <f t="shared" si="0"/>
        <v>45550</v>
      </c>
      <c r="J61" s="4">
        <v>0</v>
      </c>
      <c r="K61" s="4">
        <f t="shared" si="1"/>
        <v>0</v>
      </c>
      <c r="L61" s="4">
        <f t="shared" si="2"/>
        <v>0</v>
      </c>
      <c r="M61" s="4">
        <f t="shared" si="3"/>
        <v>45550</v>
      </c>
      <c r="N61" s="4">
        <v>750</v>
      </c>
      <c r="O61" s="4">
        <f t="shared" si="4"/>
        <v>750</v>
      </c>
      <c r="P61" s="4">
        <v>0</v>
      </c>
      <c r="Q61" s="4">
        <f t="shared" si="5"/>
        <v>750</v>
      </c>
      <c r="R61" s="4">
        <f t="shared" si="6"/>
        <v>750</v>
      </c>
      <c r="S61" s="4">
        <f t="shared" si="7"/>
        <v>44800</v>
      </c>
    </row>
    <row r="62" spans="1:19">
      <c r="A62" s="20">
        <v>61</v>
      </c>
      <c r="B62" s="20">
        <v>806</v>
      </c>
      <c r="C62" s="2" t="s">
        <v>953</v>
      </c>
      <c r="D62" s="3">
        <v>863</v>
      </c>
      <c r="E62" s="3">
        <v>0</v>
      </c>
      <c r="F62" s="3">
        <v>742</v>
      </c>
      <c r="G62" s="3">
        <v>2053</v>
      </c>
      <c r="H62" s="4" t="s">
        <v>1305</v>
      </c>
      <c r="I62" s="4">
        <f t="shared" si="0"/>
        <v>182900</v>
      </c>
      <c r="J62" s="4">
        <v>0</v>
      </c>
      <c r="K62" s="4">
        <f t="shared" si="1"/>
        <v>0</v>
      </c>
      <c r="L62" s="4">
        <f t="shared" si="2"/>
        <v>0</v>
      </c>
      <c r="M62" s="4">
        <f t="shared" si="3"/>
        <v>182900</v>
      </c>
      <c r="N62" s="4">
        <v>12175</v>
      </c>
      <c r="O62" s="4">
        <f t="shared" si="4"/>
        <v>12175</v>
      </c>
      <c r="P62" s="4">
        <v>0</v>
      </c>
      <c r="Q62" s="4">
        <f t="shared" si="5"/>
        <v>12175</v>
      </c>
      <c r="R62" s="4">
        <f t="shared" si="6"/>
        <v>12175</v>
      </c>
      <c r="S62" s="4">
        <f t="shared" si="7"/>
        <v>170725</v>
      </c>
    </row>
    <row r="63" spans="1:19">
      <c r="A63" s="20">
        <v>62</v>
      </c>
      <c r="B63" s="20">
        <v>811</v>
      </c>
      <c r="C63" s="2" t="s">
        <v>973</v>
      </c>
      <c r="D63" s="3">
        <v>383</v>
      </c>
      <c r="E63" s="3">
        <v>0</v>
      </c>
      <c r="F63" s="3">
        <v>35</v>
      </c>
      <c r="G63" s="3">
        <v>60</v>
      </c>
      <c r="H63" s="4" t="s">
        <v>1305</v>
      </c>
      <c r="I63" s="4">
        <f t="shared" si="0"/>
        <v>23900</v>
      </c>
      <c r="J63" s="4">
        <v>0</v>
      </c>
      <c r="K63" s="4">
        <f t="shared" si="1"/>
        <v>0</v>
      </c>
      <c r="L63" s="4">
        <f t="shared" si="2"/>
        <v>0</v>
      </c>
      <c r="M63" s="4">
        <f t="shared" si="3"/>
        <v>23900</v>
      </c>
      <c r="N63" s="4">
        <v>250</v>
      </c>
      <c r="O63" s="4">
        <f t="shared" si="4"/>
        <v>250</v>
      </c>
      <c r="P63" s="4">
        <v>0</v>
      </c>
      <c r="Q63" s="4">
        <f t="shared" si="5"/>
        <v>250</v>
      </c>
      <c r="R63" s="4">
        <f t="shared" si="6"/>
        <v>250</v>
      </c>
      <c r="S63" s="4">
        <f t="shared" si="7"/>
        <v>23650</v>
      </c>
    </row>
    <row r="64" spans="1:19">
      <c r="A64" s="20">
        <v>63</v>
      </c>
      <c r="B64" s="20">
        <v>805</v>
      </c>
      <c r="C64" s="2" t="s">
        <v>949</v>
      </c>
      <c r="D64" s="3">
        <v>2500</v>
      </c>
      <c r="E64" s="3">
        <v>0</v>
      </c>
      <c r="F64" s="3">
        <v>2425</v>
      </c>
      <c r="G64" s="3">
        <v>4194</v>
      </c>
      <c r="H64" s="4" t="s">
        <v>1305</v>
      </c>
      <c r="I64" s="4">
        <f t="shared" si="0"/>
        <v>455950</v>
      </c>
      <c r="J64" s="4">
        <v>0</v>
      </c>
      <c r="K64" s="4">
        <f t="shared" si="1"/>
        <v>0</v>
      </c>
      <c r="L64" s="4">
        <f t="shared" si="2"/>
        <v>0</v>
      </c>
      <c r="M64" s="4">
        <f t="shared" si="3"/>
        <v>455950</v>
      </c>
      <c r="N64" s="4">
        <v>8725</v>
      </c>
      <c r="O64" s="4">
        <f t="shared" si="4"/>
        <v>8725</v>
      </c>
      <c r="P64" s="4">
        <v>0</v>
      </c>
      <c r="Q64" s="4">
        <f t="shared" si="5"/>
        <v>8725</v>
      </c>
      <c r="R64" s="4">
        <f t="shared" si="6"/>
        <v>8725</v>
      </c>
      <c r="S64" s="4">
        <f t="shared" si="7"/>
        <v>447225</v>
      </c>
    </row>
    <row r="65" spans="1:19">
      <c r="A65" s="20">
        <v>64</v>
      </c>
      <c r="B65" s="20">
        <v>815</v>
      </c>
      <c r="C65" s="2" t="s">
        <v>985</v>
      </c>
      <c r="D65" s="3">
        <v>15881</v>
      </c>
      <c r="E65" s="3">
        <v>0</v>
      </c>
      <c r="F65" s="3">
        <v>7856</v>
      </c>
      <c r="G65" s="3">
        <v>12563</v>
      </c>
      <c r="H65" s="4" t="s">
        <v>1305</v>
      </c>
      <c r="I65" s="4">
        <f t="shared" si="0"/>
        <v>1815000</v>
      </c>
      <c r="J65" s="4">
        <v>0</v>
      </c>
      <c r="K65" s="4">
        <f t="shared" si="1"/>
        <v>0</v>
      </c>
      <c r="L65" s="4">
        <f t="shared" si="2"/>
        <v>0</v>
      </c>
      <c r="M65" s="4">
        <f t="shared" si="3"/>
        <v>1815000</v>
      </c>
      <c r="N65" s="4">
        <v>445500</v>
      </c>
      <c r="O65" s="4">
        <f t="shared" si="4"/>
        <v>181500</v>
      </c>
      <c r="P65" s="4">
        <v>0</v>
      </c>
      <c r="Q65" s="4">
        <f t="shared" si="5"/>
        <v>181500</v>
      </c>
      <c r="R65" s="4">
        <f t="shared" si="6"/>
        <v>181500</v>
      </c>
      <c r="S65" s="4">
        <f t="shared" si="7"/>
        <v>1633500</v>
      </c>
    </row>
    <row r="66" spans="1:19">
      <c r="A66" s="20">
        <v>65</v>
      </c>
      <c r="B66" s="20">
        <v>513</v>
      </c>
      <c r="C66" s="2" t="s">
        <v>544</v>
      </c>
      <c r="D66" s="3">
        <v>1248</v>
      </c>
      <c r="E66" s="3">
        <v>0</v>
      </c>
      <c r="F66" s="3">
        <v>387</v>
      </c>
      <c r="G66" s="3">
        <v>739</v>
      </c>
      <c r="H66" s="4" t="s">
        <v>1272</v>
      </c>
      <c r="I66" s="4">
        <f t="shared" si="0"/>
        <v>237400</v>
      </c>
      <c r="J66" s="4">
        <v>0</v>
      </c>
      <c r="K66" s="4">
        <f t="shared" si="1"/>
        <v>0</v>
      </c>
      <c r="L66" s="4">
        <f t="shared" si="2"/>
        <v>0</v>
      </c>
      <c r="M66" s="4">
        <f t="shared" si="3"/>
        <v>237400</v>
      </c>
      <c r="N66" s="4">
        <v>18950</v>
      </c>
      <c r="O66" s="4">
        <f t="shared" si="4"/>
        <v>18950</v>
      </c>
      <c r="P66" s="4">
        <v>0</v>
      </c>
      <c r="Q66" s="4">
        <f t="shared" si="5"/>
        <v>18950</v>
      </c>
      <c r="R66" s="4">
        <f t="shared" si="6"/>
        <v>18950</v>
      </c>
      <c r="S66" s="4">
        <f t="shared" si="7"/>
        <v>218450</v>
      </c>
    </row>
    <row r="67" spans="1:19">
      <c r="A67" s="20">
        <v>66</v>
      </c>
      <c r="B67" s="20">
        <v>858</v>
      </c>
      <c r="C67" s="2" t="s">
        <v>1053</v>
      </c>
      <c r="D67" s="3">
        <v>7</v>
      </c>
      <c r="E67" s="3">
        <v>0</v>
      </c>
      <c r="F67" s="3">
        <v>8</v>
      </c>
      <c r="G67" s="3">
        <v>0</v>
      </c>
      <c r="H67" s="4" t="s">
        <v>1305</v>
      </c>
      <c r="I67" s="4">
        <f t="shared" ref="I67:I130" si="8">IF(H67="Yes",((100*D67-50*E67)+100*(F67+G67)),(50*(D67+F67+G67)))</f>
        <v>750</v>
      </c>
      <c r="J67" s="4">
        <v>0</v>
      </c>
      <c r="K67" s="4">
        <f t="shared" ref="K67:K130" si="9">IF(J67&gt;10%*I67,10%*I67,J67)</f>
        <v>0</v>
      </c>
      <c r="L67" s="4">
        <f t="shared" ref="L67:L130" si="10">+J67-K67</f>
        <v>0</v>
      </c>
      <c r="M67" s="4">
        <f t="shared" ref="M67:M130" si="11">+I67-K67</f>
        <v>750</v>
      </c>
      <c r="N67" s="4">
        <v>0</v>
      </c>
      <c r="O67" s="4">
        <f t="shared" ref="O67:O130" si="12">IF(N67&gt;10%*I67,10%*I67,N67)</f>
        <v>0</v>
      </c>
      <c r="P67" s="4">
        <v>0</v>
      </c>
      <c r="Q67" s="4">
        <f t="shared" ref="Q67:Q130" si="13">O67+P67</f>
        <v>0</v>
      </c>
      <c r="R67" s="4">
        <f t="shared" ref="R67:R130" si="14">IF(Q67&gt;M67,M67,Q67)</f>
        <v>0</v>
      </c>
      <c r="S67" s="4">
        <f t="shared" ref="S67:S130" si="15">+M67-R67</f>
        <v>750</v>
      </c>
    </row>
    <row r="68" spans="1:19">
      <c r="A68" s="20">
        <v>67</v>
      </c>
      <c r="B68" s="20">
        <v>108</v>
      </c>
      <c r="C68" s="2" t="s">
        <v>103</v>
      </c>
      <c r="D68" s="3">
        <v>212629</v>
      </c>
      <c r="E68" s="3">
        <v>53462</v>
      </c>
      <c r="F68" s="3">
        <v>23155</v>
      </c>
      <c r="G68" s="3">
        <v>72375</v>
      </c>
      <c r="H68" s="4" t="s">
        <v>1305</v>
      </c>
      <c r="I68" s="4">
        <f t="shared" si="8"/>
        <v>15407950</v>
      </c>
      <c r="J68" s="4">
        <v>0</v>
      </c>
      <c r="K68" s="4">
        <f t="shared" si="9"/>
        <v>0</v>
      </c>
      <c r="L68" s="4">
        <f t="shared" si="10"/>
        <v>0</v>
      </c>
      <c r="M68" s="4">
        <f t="shared" si="11"/>
        <v>15407950</v>
      </c>
      <c r="N68" s="4">
        <v>3078825</v>
      </c>
      <c r="O68" s="4">
        <f t="shared" si="12"/>
        <v>1540795</v>
      </c>
      <c r="P68" s="4">
        <v>600000</v>
      </c>
      <c r="Q68" s="4">
        <f t="shared" si="13"/>
        <v>2140795</v>
      </c>
      <c r="R68" s="4">
        <f t="shared" si="14"/>
        <v>2140795</v>
      </c>
      <c r="S68" s="4">
        <f t="shared" si="15"/>
        <v>13267155</v>
      </c>
    </row>
    <row r="69" spans="1:19">
      <c r="A69" s="20">
        <v>68</v>
      </c>
      <c r="B69" s="20">
        <v>171</v>
      </c>
      <c r="C69" s="2" t="s">
        <v>323</v>
      </c>
      <c r="D69" s="3">
        <v>5</v>
      </c>
      <c r="E69" s="3">
        <v>0</v>
      </c>
      <c r="F69" s="3">
        <v>0</v>
      </c>
      <c r="G69" s="3">
        <v>1</v>
      </c>
      <c r="H69" s="4" t="s">
        <v>1305</v>
      </c>
      <c r="I69" s="4">
        <f t="shared" si="8"/>
        <v>300</v>
      </c>
      <c r="J69" s="4">
        <v>0</v>
      </c>
      <c r="K69" s="4">
        <f t="shared" si="9"/>
        <v>0</v>
      </c>
      <c r="L69" s="4">
        <f t="shared" si="10"/>
        <v>0</v>
      </c>
      <c r="M69" s="4">
        <f t="shared" si="11"/>
        <v>300</v>
      </c>
      <c r="N69" s="4">
        <v>0</v>
      </c>
      <c r="O69" s="4">
        <f t="shared" si="12"/>
        <v>0</v>
      </c>
      <c r="P69" s="4">
        <v>0</v>
      </c>
      <c r="Q69" s="4">
        <f t="shared" si="13"/>
        <v>0</v>
      </c>
      <c r="R69" s="4">
        <f t="shared" si="14"/>
        <v>0</v>
      </c>
      <c r="S69" s="4">
        <f t="shared" si="15"/>
        <v>300</v>
      </c>
    </row>
    <row r="70" spans="1:19">
      <c r="A70" s="20">
        <v>69</v>
      </c>
      <c r="B70" s="20">
        <v>867</v>
      </c>
      <c r="C70" s="2" t="s">
        <v>1059</v>
      </c>
      <c r="D70" s="3">
        <v>102</v>
      </c>
      <c r="E70" s="3">
        <v>0</v>
      </c>
      <c r="F70" s="3">
        <v>143</v>
      </c>
      <c r="G70" s="3">
        <v>49</v>
      </c>
      <c r="H70" s="4" t="s">
        <v>1272</v>
      </c>
      <c r="I70" s="4">
        <f t="shared" si="8"/>
        <v>29400</v>
      </c>
      <c r="J70" s="4">
        <v>0</v>
      </c>
      <c r="K70" s="4">
        <f t="shared" si="9"/>
        <v>0</v>
      </c>
      <c r="L70" s="4">
        <f t="shared" si="10"/>
        <v>0</v>
      </c>
      <c r="M70" s="4">
        <f t="shared" si="11"/>
        <v>29400</v>
      </c>
      <c r="N70" s="4">
        <v>425</v>
      </c>
      <c r="O70" s="4">
        <f t="shared" si="12"/>
        <v>425</v>
      </c>
      <c r="P70" s="4">
        <v>0</v>
      </c>
      <c r="Q70" s="4">
        <f t="shared" si="13"/>
        <v>425</v>
      </c>
      <c r="R70" s="4">
        <f t="shared" si="14"/>
        <v>425</v>
      </c>
      <c r="S70" s="4">
        <f t="shared" si="15"/>
        <v>28975</v>
      </c>
    </row>
    <row r="71" spans="1:19">
      <c r="A71" s="20">
        <v>70</v>
      </c>
      <c r="B71" s="20">
        <v>152</v>
      </c>
      <c r="C71" s="2" t="s">
        <v>275</v>
      </c>
      <c r="D71" s="3">
        <v>16</v>
      </c>
      <c r="E71" s="3">
        <v>0</v>
      </c>
      <c r="F71" s="3">
        <v>0</v>
      </c>
      <c r="G71" s="3">
        <v>6</v>
      </c>
      <c r="H71" s="4" t="s">
        <v>1272</v>
      </c>
      <c r="I71" s="4">
        <f t="shared" si="8"/>
        <v>2200</v>
      </c>
      <c r="J71" s="4">
        <v>0</v>
      </c>
      <c r="K71" s="4">
        <f t="shared" si="9"/>
        <v>0</v>
      </c>
      <c r="L71" s="4">
        <f t="shared" si="10"/>
        <v>0</v>
      </c>
      <c r="M71" s="4">
        <f t="shared" si="11"/>
        <v>2200</v>
      </c>
      <c r="N71" s="4">
        <v>125</v>
      </c>
      <c r="O71" s="4">
        <f t="shared" si="12"/>
        <v>125</v>
      </c>
      <c r="P71" s="4">
        <v>0</v>
      </c>
      <c r="Q71" s="4">
        <f t="shared" si="13"/>
        <v>125</v>
      </c>
      <c r="R71" s="4">
        <f t="shared" si="14"/>
        <v>125</v>
      </c>
      <c r="S71" s="4">
        <f t="shared" si="15"/>
        <v>2075</v>
      </c>
    </row>
    <row r="72" spans="1:19">
      <c r="A72" s="20">
        <v>71</v>
      </c>
      <c r="B72" s="20">
        <v>145</v>
      </c>
      <c r="C72" s="2" t="s">
        <v>253</v>
      </c>
      <c r="D72" s="3">
        <v>39</v>
      </c>
      <c r="E72" s="3">
        <v>0</v>
      </c>
      <c r="F72" s="3">
        <v>4</v>
      </c>
      <c r="G72" s="3">
        <v>31</v>
      </c>
      <c r="H72" s="4" t="s">
        <v>1272</v>
      </c>
      <c r="I72" s="4">
        <f t="shared" si="8"/>
        <v>7400</v>
      </c>
      <c r="J72" s="4">
        <v>0</v>
      </c>
      <c r="K72" s="4">
        <f t="shared" si="9"/>
        <v>0</v>
      </c>
      <c r="L72" s="4">
        <f t="shared" si="10"/>
        <v>0</v>
      </c>
      <c r="M72" s="4">
        <f t="shared" si="11"/>
        <v>7400</v>
      </c>
      <c r="N72" s="4">
        <v>100</v>
      </c>
      <c r="O72" s="4">
        <f t="shared" si="12"/>
        <v>100</v>
      </c>
      <c r="P72" s="4">
        <v>0</v>
      </c>
      <c r="Q72" s="4">
        <f t="shared" si="13"/>
        <v>100</v>
      </c>
      <c r="R72" s="4">
        <f t="shared" si="14"/>
        <v>100</v>
      </c>
      <c r="S72" s="4">
        <f t="shared" si="15"/>
        <v>7300</v>
      </c>
    </row>
    <row r="73" spans="1:19">
      <c r="A73" s="20">
        <v>72</v>
      </c>
      <c r="B73" s="20">
        <v>161</v>
      </c>
      <c r="C73" s="2" t="s">
        <v>299</v>
      </c>
      <c r="D73" s="3">
        <v>28</v>
      </c>
      <c r="E73" s="3">
        <v>0</v>
      </c>
      <c r="F73" s="3">
        <v>5</v>
      </c>
      <c r="G73" s="3">
        <v>14</v>
      </c>
      <c r="H73" s="4" t="s">
        <v>1272</v>
      </c>
      <c r="I73" s="4">
        <f t="shared" si="8"/>
        <v>4700</v>
      </c>
      <c r="J73" s="4">
        <v>0</v>
      </c>
      <c r="K73" s="4">
        <f t="shared" si="9"/>
        <v>0</v>
      </c>
      <c r="L73" s="4">
        <f t="shared" si="10"/>
        <v>0</v>
      </c>
      <c r="M73" s="4">
        <f t="shared" si="11"/>
        <v>4700</v>
      </c>
      <c r="N73" s="4">
        <v>25</v>
      </c>
      <c r="O73" s="4">
        <f t="shared" si="12"/>
        <v>25</v>
      </c>
      <c r="P73" s="4">
        <v>0</v>
      </c>
      <c r="Q73" s="4">
        <f t="shared" si="13"/>
        <v>25</v>
      </c>
      <c r="R73" s="4">
        <f t="shared" si="14"/>
        <v>25</v>
      </c>
      <c r="S73" s="4">
        <f t="shared" si="15"/>
        <v>4675</v>
      </c>
    </row>
    <row r="74" spans="1:19">
      <c r="A74" s="20">
        <v>73</v>
      </c>
      <c r="B74" s="20">
        <v>645</v>
      </c>
      <c r="C74" s="2" t="s">
        <v>629</v>
      </c>
      <c r="D74" s="3">
        <v>370</v>
      </c>
      <c r="E74" s="3">
        <v>0</v>
      </c>
      <c r="F74" s="3">
        <v>158</v>
      </c>
      <c r="G74" s="3">
        <v>739</v>
      </c>
      <c r="H74" s="4" t="s">
        <v>1272</v>
      </c>
      <c r="I74" s="4">
        <f t="shared" si="8"/>
        <v>126700</v>
      </c>
      <c r="J74" s="4">
        <v>0</v>
      </c>
      <c r="K74" s="4">
        <f t="shared" si="9"/>
        <v>0</v>
      </c>
      <c r="L74" s="4">
        <f t="shared" si="10"/>
        <v>0</v>
      </c>
      <c r="M74" s="4">
        <f t="shared" si="11"/>
        <v>126700</v>
      </c>
      <c r="N74" s="4">
        <v>12800</v>
      </c>
      <c r="O74" s="4">
        <f t="shared" si="12"/>
        <v>12670</v>
      </c>
      <c r="P74" s="4">
        <v>0</v>
      </c>
      <c r="Q74" s="4">
        <f t="shared" si="13"/>
        <v>12670</v>
      </c>
      <c r="R74" s="4">
        <f t="shared" si="14"/>
        <v>12670</v>
      </c>
      <c r="S74" s="4">
        <f t="shared" si="15"/>
        <v>114030</v>
      </c>
    </row>
    <row r="75" spans="1:19">
      <c r="A75" s="20">
        <v>74</v>
      </c>
      <c r="B75" s="20">
        <v>952</v>
      </c>
      <c r="C75" s="2" t="s">
        <v>1074</v>
      </c>
      <c r="D75" s="3">
        <v>14836</v>
      </c>
      <c r="E75" s="3">
        <v>14836</v>
      </c>
      <c r="F75" s="3">
        <v>0</v>
      </c>
      <c r="G75" s="3">
        <v>0</v>
      </c>
      <c r="H75" s="4" t="s">
        <v>1305</v>
      </c>
      <c r="I75" s="4">
        <f t="shared" si="8"/>
        <v>741800</v>
      </c>
      <c r="J75" s="4">
        <v>0</v>
      </c>
      <c r="K75" s="4">
        <f t="shared" si="9"/>
        <v>0</v>
      </c>
      <c r="L75" s="4">
        <f t="shared" si="10"/>
        <v>0</v>
      </c>
      <c r="M75" s="4">
        <f t="shared" si="11"/>
        <v>741800</v>
      </c>
      <c r="N75" s="4">
        <v>43550</v>
      </c>
      <c r="O75" s="4">
        <f t="shared" si="12"/>
        <v>43550</v>
      </c>
      <c r="P75" s="4">
        <v>0</v>
      </c>
      <c r="Q75" s="4">
        <f t="shared" si="13"/>
        <v>43550</v>
      </c>
      <c r="R75" s="4">
        <f t="shared" si="14"/>
        <v>43550</v>
      </c>
      <c r="S75" s="4">
        <f t="shared" si="15"/>
        <v>698250</v>
      </c>
    </row>
    <row r="76" spans="1:19">
      <c r="A76" s="20">
        <v>75</v>
      </c>
      <c r="B76" s="20">
        <v>955</v>
      </c>
      <c r="C76" s="2" t="s">
        <v>1108</v>
      </c>
      <c r="D76" s="3">
        <v>33</v>
      </c>
      <c r="E76" s="3">
        <v>33</v>
      </c>
      <c r="F76" s="3">
        <v>2</v>
      </c>
      <c r="G76" s="3">
        <v>1</v>
      </c>
      <c r="H76" s="4" t="s">
        <v>1305</v>
      </c>
      <c r="I76" s="4">
        <f t="shared" si="8"/>
        <v>1800</v>
      </c>
      <c r="J76" s="4">
        <v>0</v>
      </c>
      <c r="K76" s="4">
        <f t="shared" si="9"/>
        <v>0</v>
      </c>
      <c r="L76" s="4">
        <f t="shared" si="10"/>
        <v>0</v>
      </c>
      <c r="M76" s="4">
        <f t="shared" si="11"/>
        <v>1800</v>
      </c>
      <c r="N76" s="4">
        <v>20025</v>
      </c>
      <c r="O76" s="4">
        <f t="shared" si="12"/>
        <v>180</v>
      </c>
      <c r="P76" s="4">
        <v>0</v>
      </c>
      <c r="Q76" s="4">
        <f t="shared" si="13"/>
        <v>180</v>
      </c>
      <c r="R76" s="4">
        <f t="shared" si="14"/>
        <v>180</v>
      </c>
      <c r="S76" s="4">
        <f t="shared" si="15"/>
        <v>1620</v>
      </c>
    </row>
    <row r="77" spans="1:19">
      <c r="A77" s="20">
        <v>76</v>
      </c>
      <c r="B77" s="20">
        <v>833</v>
      </c>
      <c r="C77" s="2" t="s">
        <v>1195</v>
      </c>
      <c r="D77" s="3">
        <v>0</v>
      </c>
      <c r="E77" s="3">
        <v>0</v>
      </c>
      <c r="F77" s="3">
        <v>0</v>
      </c>
      <c r="G77" s="3">
        <v>0</v>
      </c>
      <c r="H77" s="4" t="s">
        <v>1305</v>
      </c>
      <c r="I77" s="4">
        <f t="shared" si="8"/>
        <v>0</v>
      </c>
      <c r="J77" s="4">
        <v>0</v>
      </c>
      <c r="K77" s="4">
        <f t="shared" si="9"/>
        <v>0</v>
      </c>
      <c r="L77" s="4">
        <f t="shared" si="10"/>
        <v>0</v>
      </c>
      <c r="M77" s="4">
        <f t="shared" si="11"/>
        <v>0</v>
      </c>
      <c r="N77" s="4">
        <v>0</v>
      </c>
      <c r="O77" s="4">
        <f t="shared" si="12"/>
        <v>0</v>
      </c>
      <c r="P77" s="4">
        <v>0</v>
      </c>
      <c r="Q77" s="4">
        <f t="shared" si="13"/>
        <v>0</v>
      </c>
      <c r="R77" s="4">
        <f t="shared" si="14"/>
        <v>0</v>
      </c>
      <c r="S77" s="4">
        <f t="shared" si="15"/>
        <v>0</v>
      </c>
    </row>
    <row r="78" spans="1:19">
      <c r="A78" s="20">
        <v>77</v>
      </c>
      <c r="B78" s="20">
        <v>979</v>
      </c>
      <c r="C78" s="2" t="s">
        <v>1203</v>
      </c>
      <c r="D78" s="3">
        <v>0</v>
      </c>
      <c r="E78" s="3">
        <v>0</v>
      </c>
      <c r="F78" s="3">
        <v>0</v>
      </c>
      <c r="G78" s="3">
        <v>1</v>
      </c>
      <c r="H78" s="4" t="s">
        <v>1305</v>
      </c>
      <c r="I78" s="4">
        <f t="shared" si="8"/>
        <v>50</v>
      </c>
      <c r="J78" s="4">
        <v>0</v>
      </c>
      <c r="K78" s="4">
        <f t="shared" si="9"/>
        <v>0</v>
      </c>
      <c r="L78" s="4">
        <f t="shared" si="10"/>
        <v>0</v>
      </c>
      <c r="M78" s="4">
        <f t="shared" si="11"/>
        <v>50</v>
      </c>
      <c r="N78" s="4">
        <v>25</v>
      </c>
      <c r="O78" s="4">
        <f t="shared" si="12"/>
        <v>5</v>
      </c>
      <c r="P78" s="4">
        <v>0</v>
      </c>
      <c r="Q78" s="4">
        <f t="shared" si="13"/>
        <v>5</v>
      </c>
      <c r="R78" s="4">
        <f t="shared" si="14"/>
        <v>5</v>
      </c>
      <c r="S78" s="4">
        <f t="shared" si="15"/>
        <v>45</v>
      </c>
    </row>
    <row r="79" spans="1:19" s="111" customFormat="1">
      <c r="A79" s="109">
        <v>78</v>
      </c>
      <c r="B79" s="109">
        <v>230</v>
      </c>
      <c r="C79" s="112" t="s">
        <v>512</v>
      </c>
      <c r="D79" s="113">
        <v>1021</v>
      </c>
      <c r="E79" s="113">
        <v>0</v>
      </c>
      <c r="F79" s="113">
        <v>66</v>
      </c>
      <c r="G79" s="113">
        <v>458</v>
      </c>
      <c r="H79" s="110" t="s">
        <v>1305</v>
      </c>
      <c r="I79" s="110">
        <f t="shared" si="8"/>
        <v>77250</v>
      </c>
      <c r="J79" s="110">
        <v>0</v>
      </c>
      <c r="K79" s="110">
        <f t="shared" si="9"/>
        <v>0</v>
      </c>
      <c r="L79" s="110">
        <f t="shared" si="10"/>
        <v>0</v>
      </c>
      <c r="M79" s="110">
        <f t="shared" si="11"/>
        <v>77250</v>
      </c>
      <c r="N79" s="110">
        <v>53450</v>
      </c>
      <c r="O79" s="110">
        <f t="shared" si="12"/>
        <v>7725</v>
      </c>
      <c r="P79" s="110">
        <v>0</v>
      </c>
      <c r="Q79" s="110">
        <f t="shared" si="13"/>
        <v>7725</v>
      </c>
      <c r="R79" s="110">
        <f t="shared" si="14"/>
        <v>7725</v>
      </c>
      <c r="S79" s="110">
        <f t="shared" si="15"/>
        <v>69525</v>
      </c>
    </row>
    <row r="80" spans="1:19">
      <c r="A80" s="20">
        <v>79</v>
      </c>
      <c r="B80" s="20">
        <v>519</v>
      </c>
      <c r="C80" s="2" t="s">
        <v>556</v>
      </c>
      <c r="D80" s="3">
        <v>177</v>
      </c>
      <c r="E80" s="3">
        <v>0</v>
      </c>
      <c r="F80" s="3">
        <v>6</v>
      </c>
      <c r="G80" s="3">
        <v>33</v>
      </c>
      <c r="H80" s="4" t="s">
        <v>1272</v>
      </c>
      <c r="I80" s="4">
        <f t="shared" si="8"/>
        <v>21600</v>
      </c>
      <c r="J80" s="4">
        <v>0</v>
      </c>
      <c r="K80" s="4">
        <f t="shared" si="9"/>
        <v>0</v>
      </c>
      <c r="L80" s="4">
        <f t="shared" si="10"/>
        <v>0</v>
      </c>
      <c r="M80" s="4">
        <f t="shared" si="11"/>
        <v>21600</v>
      </c>
      <c r="N80" s="4">
        <v>20925</v>
      </c>
      <c r="O80" s="4">
        <f t="shared" si="12"/>
        <v>2160</v>
      </c>
      <c r="P80" s="4">
        <v>0</v>
      </c>
      <c r="Q80" s="4">
        <f t="shared" si="13"/>
        <v>2160</v>
      </c>
      <c r="R80" s="4">
        <f t="shared" si="14"/>
        <v>2160</v>
      </c>
      <c r="S80" s="4">
        <f t="shared" si="15"/>
        <v>19440</v>
      </c>
    </row>
    <row r="81" spans="1:19">
      <c r="A81" s="20">
        <v>80</v>
      </c>
      <c r="B81" s="20">
        <v>956</v>
      </c>
      <c r="C81" s="2" t="s">
        <v>1112</v>
      </c>
      <c r="D81" s="3">
        <v>39</v>
      </c>
      <c r="E81" s="3">
        <v>39</v>
      </c>
      <c r="F81" s="3">
        <v>0</v>
      </c>
      <c r="G81" s="3">
        <v>0</v>
      </c>
      <c r="H81" s="4" t="s">
        <v>1305</v>
      </c>
      <c r="I81" s="4">
        <f t="shared" si="8"/>
        <v>1950</v>
      </c>
      <c r="J81" s="4">
        <v>0</v>
      </c>
      <c r="K81" s="4">
        <f t="shared" si="9"/>
        <v>0</v>
      </c>
      <c r="L81" s="4">
        <f t="shared" si="10"/>
        <v>0</v>
      </c>
      <c r="M81" s="4">
        <f t="shared" si="11"/>
        <v>1950</v>
      </c>
      <c r="N81" s="4">
        <v>0</v>
      </c>
      <c r="O81" s="4">
        <f t="shared" si="12"/>
        <v>0</v>
      </c>
      <c r="P81" s="4">
        <v>0</v>
      </c>
      <c r="Q81" s="4">
        <f t="shared" si="13"/>
        <v>0</v>
      </c>
      <c r="R81" s="4">
        <f t="shared" si="14"/>
        <v>0</v>
      </c>
      <c r="S81" s="4">
        <f t="shared" si="15"/>
        <v>1950</v>
      </c>
    </row>
    <row r="82" spans="1:19">
      <c r="A82" s="20">
        <v>81</v>
      </c>
      <c r="B82" s="20">
        <v>957</v>
      </c>
      <c r="C82" s="2" t="s">
        <v>1116</v>
      </c>
      <c r="D82" s="3">
        <v>19541</v>
      </c>
      <c r="E82" s="3">
        <v>19541</v>
      </c>
      <c r="F82" s="3">
        <v>0</v>
      </c>
      <c r="G82" s="3">
        <v>0</v>
      </c>
      <c r="H82" s="4" t="s">
        <v>1305</v>
      </c>
      <c r="I82" s="4">
        <f t="shared" si="8"/>
        <v>977050</v>
      </c>
      <c r="J82" s="4">
        <v>0</v>
      </c>
      <c r="K82" s="4">
        <f t="shared" si="9"/>
        <v>0</v>
      </c>
      <c r="L82" s="4">
        <f t="shared" si="10"/>
        <v>0</v>
      </c>
      <c r="M82" s="4">
        <f t="shared" si="11"/>
        <v>977050</v>
      </c>
      <c r="N82" s="4">
        <v>32650</v>
      </c>
      <c r="O82" s="4">
        <f t="shared" si="12"/>
        <v>32650</v>
      </c>
      <c r="P82" s="4">
        <v>50000</v>
      </c>
      <c r="Q82" s="4">
        <f t="shared" si="13"/>
        <v>82650</v>
      </c>
      <c r="R82" s="4">
        <f t="shared" si="14"/>
        <v>82650</v>
      </c>
      <c r="S82" s="4">
        <f t="shared" si="15"/>
        <v>894400</v>
      </c>
    </row>
    <row r="83" spans="1:19">
      <c r="A83" s="20">
        <v>82</v>
      </c>
      <c r="B83" s="20">
        <v>843</v>
      </c>
      <c r="C83" s="2" t="s">
        <v>1028</v>
      </c>
      <c r="D83" s="3">
        <v>2222</v>
      </c>
      <c r="E83" s="3">
        <v>0</v>
      </c>
      <c r="F83" s="3">
        <v>866</v>
      </c>
      <c r="G83" s="3">
        <v>2012</v>
      </c>
      <c r="H83" s="4" t="s">
        <v>1305</v>
      </c>
      <c r="I83" s="4">
        <f t="shared" si="8"/>
        <v>255000</v>
      </c>
      <c r="J83" s="4">
        <v>0</v>
      </c>
      <c r="K83" s="4">
        <f t="shared" si="9"/>
        <v>0</v>
      </c>
      <c r="L83" s="4">
        <f t="shared" si="10"/>
        <v>0</v>
      </c>
      <c r="M83" s="4">
        <f t="shared" si="11"/>
        <v>255000</v>
      </c>
      <c r="N83" s="4">
        <v>105150</v>
      </c>
      <c r="O83" s="4">
        <f t="shared" si="12"/>
        <v>25500</v>
      </c>
      <c r="P83" s="4">
        <v>0</v>
      </c>
      <c r="Q83" s="4">
        <f t="shared" si="13"/>
        <v>25500</v>
      </c>
      <c r="R83" s="4">
        <f t="shared" si="14"/>
        <v>25500</v>
      </c>
      <c r="S83" s="4">
        <f t="shared" si="15"/>
        <v>229500</v>
      </c>
    </row>
    <row r="84" spans="1:19">
      <c r="A84" s="20">
        <v>83</v>
      </c>
      <c r="B84" s="20">
        <v>826</v>
      </c>
      <c r="C84" s="2" t="s">
        <v>1009</v>
      </c>
      <c r="D84" s="3">
        <v>469</v>
      </c>
      <c r="E84" s="3">
        <v>0</v>
      </c>
      <c r="F84" s="3">
        <v>1</v>
      </c>
      <c r="G84" s="3">
        <v>11</v>
      </c>
      <c r="H84" s="4" t="s">
        <v>1305</v>
      </c>
      <c r="I84" s="4">
        <f t="shared" si="8"/>
        <v>24050</v>
      </c>
      <c r="J84" s="4">
        <v>0</v>
      </c>
      <c r="K84" s="4">
        <f t="shared" si="9"/>
        <v>0</v>
      </c>
      <c r="L84" s="4">
        <f t="shared" si="10"/>
        <v>0</v>
      </c>
      <c r="M84" s="4">
        <f t="shared" si="11"/>
        <v>24050</v>
      </c>
      <c r="N84" s="4">
        <v>150</v>
      </c>
      <c r="O84" s="4">
        <f t="shared" si="12"/>
        <v>150</v>
      </c>
      <c r="P84" s="4">
        <v>0</v>
      </c>
      <c r="Q84" s="4">
        <f t="shared" si="13"/>
        <v>150</v>
      </c>
      <c r="R84" s="4">
        <f t="shared" si="14"/>
        <v>150</v>
      </c>
      <c r="S84" s="4">
        <f t="shared" si="15"/>
        <v>23900</v>
      </c>
    </row>
    <row r="85" spans="1:19">
      <c r="A85" s="20">
        <v>84</v>
      </c>
      <c r="B85" s="20">
        <v>844</v>
      </c>
      <c r="C85" s="2" t="s">
        <v>1031</v>
      </c>
      <c r="D85" s="3">
        <v>85</v>
      </c>
      <c r="E85" s="3">
        <v>19</v>
      </c>
      <c r="F85" s="3">
        <v>19</v>
      </c>
      <c r="G85" s="3">
        <v>41</v>
      </c>
      <c r="H85" s="4" t="s">
        <v>1305</v>
      </c>
      <c r="I85" s="4">
        <f t="shared" si="8"/>
        <v>7250</v>
      </c>
      <c r="J85" s="4">
        <v>0</v>
      </c>
      <c r="K85" s="4">
        <f t="shared" si="9"/>
        <v>0</v>
      </c>
      <c r="L85" s="4">
        <f t="shared" si="10"/>
        <v>0</v>
      </c>
      <c r="M85" s="4">
        <f t="shared" si="11"/>
        <v>7250</v>
      </c>
      <c r="N85" s="4">
        <v>250</v>
      </c>
      <c r="O85" s="4">
        <f t="shared" si="12"/>
        <v>250</v>
      </c>
      <c r="P85" s="4">
        <v>0</v>
      </c>
      <c r="Q85" s="4">
        <f t="shared" si="13"/>
        <v>250</v>
      </c>
      <c r="R85" s="4">
        <f t="shared" si="14"/>
        <v>250</v>
      </c>
      <c r="S85" s="4">
        <f t="shared" si="15"/>
        <v>7000</v>
      </c>
    </row>
    <row r="86" spans="1:19">
      <c r="A86" s="20">
        <v>85</v>
      </c>
      <c r="B86" s="20">
        <v>217</v>
      </c>
      <c r="C86" s="2" t="s">
        <v>431</v>
      </c>
      <c r="D86" s="3">
        <v>312</v>
      </c>
      <c r="E86" s="3">
        <v>0</v>
      </c>
      <c r="F86" s="3">
        <v>47</v>
      </c>
      <c r="G86" s="3">
        <v>212</v>
      </c>
      <c r="H86" s="4" t="s">
        <v>1305</v>
      </c>
      <c r="I86" s="4">
        <f t="shared" si="8"/>
        <v>28550</v>
      </c>
      <c r="J86" s="4">
        <v>0</v>
      </c>
      <c r="K86" s="4">
        <f t="shared" si="9"/>
        <v>0</v>
      </c>
      <c r="L86" s="4">
        <f t="shared" si="10"/>
        <v>0</v>
      </c>
      <c r="M86" s="4">
        <f t="shared" si="11"/>
        <v>28550</v>
      </c>
      <c r="N86" s="4">
        <v>700</v>
      </c>
      <c r="O86" s="4">
        <f t="shared" si="12"/>
        <v>700</v>
      </c>
      <c r="P86" s="4">
        <v>0</v>
      </c>
      <c r="Q86" s="4">
        <f t="shared" si="13"/>
        <v>700</v>
      </c>
      <c r="R86" s="4">
        <f t="shared" si="14"/>
        <v>700</v>
      </c>
      <c r="S86" s="4">
        <f t="shared" si="15"/>
        <v>27850</v>
      </c>
    </row>
    <row r="87" spans="1:19">
      <c r="A87" s="20">
        <v>86</v>
      </c>
      <c r="B87" s="20">
        <v>167</v>
      </c>
      <c r="C87" s="2" t="s">
        <v>315</v>
      </c>
      <c r="D87" s="3">
        <v>628</v>
      </c>
      <c r="E87" s="3">
        <v>0</v>
      </c>
      <c r="F87" s="3">
        <v>370</v>
      </c>
      <c r="G87" s="3">
        <v>988</v>
      </c>
      <c r="H87" s="4" t="s">
        <v>1305</v>
      </c>
      <c r="I87" s="4">
        <f t="shared" si="8"/>
        <v>99300</v>
      </c>
      <c r="J87" s="4">
        <v>0</v>
      </c>
      <c r="K87" s="4">
        <f t="shared" si="9"/>
        <v>0</v>
      </c>
      <c r="L87" s="4">
        <f t="shared" si="10"/>
        <v>0</v>
      </c>
      <c r="M87" s="4">
        <f t="shared" si="11"/>
        <v>99300</v>
      </c>
      <c r="N87" s="4">
        <v>11350</v>
      </c>
      <c r="O87" s="4">
        <f t="shared" si="12"/>
        <v>9930</v>
      </c>
      <c r="P87" s="4">
        <v>0</v>
      </c>
      <c r="Q87" s="4">
        <f t="shared" si="13"/>
        <v>9930</v>
      </c>
      <c r="R87" s="4">
        <f t="shared" si="14"/>
        <v>9930</v>
      </c>
      <c r="S87" s="4">
        <f t="shared" si="15"/>
        <v>89370</v>
      </c>
    </row>
    <row r="88" spans="1:19">
      <c r="A88" s="20">
        <v>87</v>
      </c>
      <c r="B88" s="20">
        <v>841</v>
      </c>
      <c r="C88" s="2" t="s">
        <v>1024</v>
      </c>
      <c r="D88" s="3">
        <v>11878</v>
      </c>
      <c r="E88" s="3">
        <v>0</v>
      </c>
      <c r="F88" s="3">
        <v>6146</v>
      </c>
      <c r="G88" s="3">
        <v>4251</v>
      </c>
      <c r="H88" s="4" t="s">
        <v>1272</v>
      </c>
      <c r="I88" s="4">
        <f t="shared" si="8"/>
        <v>2227500</v>
      </c>
      <c r="J88" s="4">
        <v>0</v>
      </c>
      <c r="K88" s="4">
        <f t="shared" si="9"/>
        <v>0</v>
      </c>
      <c r="L88" s="4">
        <f t="shared" si="10"/>
        <v>0</v>
      </c>
      <c r="M88" s="4">
        <f t="shared" si="11"/>
        <v>2227500</v>
      </c>
      <c r="N88" s="4">
        <v>206050</v>
      </c>
      <c r="O88" s="4">
        <f t="shared" si="12"/>
        <v>206050</v>
      </c>
      <c r="P88" s="4">
        <v>0</v>
      </c>
      <c r="Q88" s="4">
        <f t="shared" si="13"/>
        <v>206050</v>
      </c>
      <c r="R88" s="4">
        <f t="shared" si="14"/>
        <v>206050</v>
      </c>
      <c r="S88" s="4">
        <f t="shared" si="15"/>
        <v>2021450</v>
      </c>
    </row>
    <row r="89" spans="1:19">
      <c r="A89" s="20">
        <v>88</v>
      </c>
      <c r="B89" s="20">
        <v>986</v>
      </c>
      <c r="C89" s="2" t="s">
        <v>1156</v>
      </c>
      <c r="D89" s="3">
        <v>40225</v>
      </c>
      <c r="E89" s="3">
        <v>0</v>
      </c>
      <c r="F89" s="3">
        <v>21692</v>
      </c>
      <c r="G89" s="3">
        <v>31442</v>
      </c>
      <c r="H89" s="4" t="s">
        <v>1305</v>
      </c>
      <c r="I89" s="4">
        <f t="shared" si="8"/>
        <v>4667950</v>
      </c>
      <c r="J89" s="4">
        <v>0</v>
      </c>
      <c r="K89" s="4">
        <f t="shared" si="9"/>
        <v>0</v>
      </c>
      <c r="L89" s="4">
        <f t="shared" si="10"/>
        <v>0</v>
      </c>
      <c r="M89" s="4">
        <f t="shared" si="11"/>
        <v>4667950</v>
      </c>
      <c r="N89" s="4">
        <v>1953725</v>
      </c>
      <c r="O89" s="4">
        <f t="shared" si="12"/>
        <v>466795</v>
      </c>
      <c r="P89" s="4">
        <v>250000</v>
      </c>
      <c r="Q89" s="4">
        <f t="shared" si="13"/>
        <v>716795</v>
      </c>
      <c r="R89" s="4">
        <f t="shared" si="14"/>
        <v>716795</v>
      </c>
      <c r="S89" s="4">
        <f t="shared" si="15"/>
        <v>3951155</v>
      </c>
    </row>
    <row r="90" spans="1:19">
      <c r="A90" s="20">
        <v>89</v>
      </c>
      <c r="B90" s="20">
        <v>691</v>
      </c>
      <c r="C90" s="2" t="s">
        <v>798</v>
      </c>
      <c r="D90" s="3">
        <v>2362</v>
      </c>
      <c r="E90" s="3">
        <v>0</v>
      </c>
      <c r="F90" s="3">
        <v>542</v>
      </c>
      <c r="G90" s="3">
        <v>2492</v>
      </c>
      <c r="H90" s="4" t="s">
        <v>1305</v>
      </c>
      <c r="I90" s="4">
        <f t="shared" si="8"/>
        <v>269800</v>
      </c>
      <c r="J90" s="4">
        <v>0</v>
      </c>
      <c r="K90" s="4">
        <f t="shared" si="9"/>
        <v>0</v>
      </c>
      <c r="L90" s="4">
        <f t="shared" si="10"/>
        <v>0</v>
      </c>
      <c r="M90" s="4">
        <f t="shared" si="11"/>
        <v>269800</v>
      </c>
      <c r="N90" s="4">
        <v>81000</v>
      </c>
      <c r="O90" s="4">
        <f t="shared" si="12"/>
        <v>26980</v>
      </c>
      <c r="P90" s="4">
        <v>0</v>
      </c>
      <c r="Q90" s="4">
        <f t="shared" si="13"/>
        <v>26980</v>
      </c>
      <c r="R90" s="4">
        <f t="shared" si="14"/>
        <v>26980</v>
      </c>
      <c r="S90" s="4">
        <f t="shared" si="15"/>
        <v>242820</v>
      </c>
    </row>
    <row r="91" spans="1:19">
      <c r="A91" s="20">
        <v>90</v>
      </c>
      <c r="B91" s="20">
        <v>692</v>
      </c>
      <c r="C91" s="2" t="s">
        <v>802</v>
      </c>
      <c r="D91" s="3">
        <v>243</v>
      </c>
      <c r="E91" s="3">
        <v>0</v>
      </c>
      <c r="F91" s="3">
        <v>56</v>
      </c>
      <c r="G91" s="3">
        <v>573</v>
      </c>
      <c r="H91" s="4" t="s">
        <v>1305</v>
      </c>
      <c r="I91" s="4">
        <f t="shared" si="8"/>
        <v>43600</v>
      </c>
      <c r="J91" s="4">
        <v>0</v>
      </c>
      <c r="K91" s="4">
        <f t="shared" si="9"/>
        <v>0</v>
      </c>
      <c r="L91" s="4">
        <f t="shared" si="10"/>
        <v>0</v>
      </c>
      <c r="M91" s="4">
        <f t="shared" si="11"/>
        <v>43600</v>
      </c>
      <c r="N91" s="4">
        <v>2700</v>
      </c>
      <c r="O91" s="4">
        <f t="shared" si="12"/>
        <v>2700</v>
      </c>
      <c r="P91" s="4">
        <v>0</v>
      </c>
      <c r="Q91" s="4">
        <f t="shared" si="13"/>
        <v>2700</v>
      </c>
      <c r="R91" s="4">
        <f t="shared" si="14"/>
        <v>2700</v>
      </c>
      <c r="S91" s="4">
        <f t="shared" si="15"/>
        <v>40900</v>
      </c>
    </row>
    <row r="92" spans="1:19">
      <c r="A92" s="20">
        <v>91</v>
      </c>
      <c r="B92" s="20">
        <v>106</v>
      </c>
      <c r="C92" s="2" t="s">
        <v>59</v>
      </c>
      <c r="D92" s="3">
        <v>54877</v>
      </c>
      <c r="E92" s="3">
        <v>0</v>
      </c>
      <c r="F92" s="3">
        <v>23013</v>
      </c>
      <c r="G92" s="3">
        <v>52153</v>
      </c>
      <c r="H92" s="4" t="s">
        <v>1305</v>
      </c>
      <c r="I92" s="4">
        <f t="shared" si="8"/>
        <v>6502150</v>
      </c>
      <c r="J92" s="4">
        <v>0</v>
      </c>
      <c r="K92" s="4">
        <f t="shared" si="9"/>
        <v>0</v>
      </c>
      <c r="L92" s="4">
        <f t="shared" si="10"/>
        <v>0</v>
      </c>
      <c r="M92" s="4">
        <f t="shared" si="11"/>
        <v>6502150</v>
      </c>
      <c r="N92" s="4">
        <v>1438825</v>
      </c>
      <c r="O92" s="4">
        <f t="shared" si="12"/>
        <v>650215</v>
      </c>
      <c r="P92" s="4">
        <v>0</v>
      </c>
      <c r="Q92" s="4">
        <f t="shared" si="13"/>
        <v>650215</v>
      </c>
      <c r="R92" s="4">
        <f t="shared" si="14"/>
        <v>650215</v>
      </c>
      <c r="S92" s="4">
        <f t="shared" si="15"/>
        <v>5851935</v>
      </c>
    </row>
    <row r="93" spans="1:19">
      <c r="A93" s="20">
        <v>92</v>
      </c>
      <c r="B93" s="20">
        <v>103</v>
      </c>
      <c r="C93" s="2" t="s">
        <v>51</v>
      </c>
      <c r="D93" s="3">
        <v>25030</v>
      </c>
      <c r="E93" s="3">
        <v>0</v>
      </c>
      <c r="F93" s="3">
        <v>17362</v>
      </c>
      <c r="G93" s="3">
        <v>48345</v>
      </c>
      <c r="H93" s="4" t="s">
        <v>1272</v>
      </c>
      <c r="I93" s="4">
        <f t="shared" si="8"/>
        <v>9073700</v>
      </c>
      <c r="J93" s="4">
        <v>0</v>
      </c>
      <c r="K93" s="4">
        <f t="shared" si="9"/>
        <v>0</v>
      </c>
      <c r="L93" s="4">
        <f t="shared" si="10"/>
        <v>0</v>
      </c>
      <c r="M93" s="4">
        <f t="shared" si="11"/>
        <v>9073700</v>
      </c>
      <c r="N93" s="4">
        <v>698250</v>
      </c>
      <c r="O93" s="4">
        <f t="shared" si="12"/>
        <v>698250</v>
      </c>
      <c r="P93" s="4">
        <v>0</v>
      </c>
      <c r="Q93" s="4">
        <f t="shared" si="13"/>
        <v>698250</v>
      </c>
      <c r="R93" s="4">
        <f t="shared" si="14"/>
        <v>698250</v>
      </c>
      <c r="S93" s="4">
        <f t="shared" si="15"/>
        <v>8375450</v>
      </c>
    </row>
    <row r="94" spans="1:19">
      <c r="A94" s="20">
        <v>93</v>
      </c>
      <c r="B94" s="20">
        <v>634</v>
      </c>
      <c r="C94" s="2" t="s">
        <v>592</v>
      </c>
      <c r="D94" s="3">
        <v>2796</v>
      </c>
      <c r="E94" s="3">
        <v>0</v>
      </c>
      <c r="F94" s="3">
        <v>1209</v>
      </c>
      <c r="G94" s="3">
        <v>3178</v>
      </c>
      <c r="H94" s="4" t="s">
        <v>1305</v>
      </c>
      <c r="I94" s="4">
        <f t="shared" si="8"/>
        <v>359150</v>
      </c>
      <c r="J94" s="4">
        <v>0</v>
      </c>
      <c r="K94" s="4">
        <f t="shared" si="9"/>
        <v>0</v>
      </c>
      <c r="L94" s="4">
        <f t="shared" si="10"/>
        <v>0</v>
      </c>
      <c r="M94" s="4">
        <f t="shared" si="11"/>
        <v>359150</v>
      </c>
      <c r="N94" s="4">
        <v>80325</v>
      </c>
      <c r="O94" s="4">
        <f t="shared" si="12"/>
        <v>35915</v>
      </c>
      <c r="P94" s="4">
        <v>0</v>
      </c>
      <c r="Q94" s="4">
        <f t="shared" si="13"/>
        <v>35915</v>
      </c>
      <c r="R94" s="4">
        <f t="shared" si="14"/>
        <v>35915</v>
      </c>
      <c r="S94" s="4">
        <f t="shared" si="15"/>
        <v>323235</v>
      </c>
    </row>
    <row r="95" spans="1:19">
      <c r="A95" s="20">
        <v>94</v>
      </c>
      <c r="B95" s="20">
        <v>690</v>
      </c>
      <c r="C95" s="2" t="s">
        <v>795</v>
      </c>
      <c r="D95" s="3">
        <v>535</v>
      </c>
      <c r="E95" s="3">
        <v>0</v>
      </c>
      <c r="F95" s="3">
        <v>1802</v>
      </c>
      <c r="G95" s="3">
        <v>1526</v>
      </c>
      <c r="H95" s="4" t="s">
        <v>1305</v>
      </c>
      <c r="I95" s="4">
        <f t="shared" si="8"/>
        <v>193150</v>
      </c>
      <c r="J95" s="4">
        <v>0</v>
      </c>
      <c r="K95" s="4">
        <f t="shared" si="9"/>
        <v>0</v>
      </c>
      <c r="L95" s="4">
        <f t="shared" si="10"/>
        <v>0</v>
      </c>
      <c r="M95" s="4">
        <f t="shared" si="11"/>
        <v>193150</v>
      </c>
      <c r="N95" s="4">
        <v>88850</v>
      </c>
      <c r="O95" s="4">
        <f t="shared" si="12"/>
        <v>19315</v>
      </c>
      <c r="P95" s="4">
        <v>0</v>
      </c>
      <c r="Q95" s="4">
        <f t="shared" si="13"/>
        <v>19315</v>
      </c>
      <c r="R95" s="4">
        <f t="shared" si="14"/>
        <v>19315</v>
      </c>
      <c r="S95" s="4">
        <f t="shared" si="15"/>
        <v>173835</v>
      </c>
    </row>
    <row r="96" spans="1:19">
      <c r="A96" s="20">
        <v>95</v>
      </c>
      <c r="B96" s="20">
        <v>229</v>
      </c>
      <c r="C96" s="2" t="s">
        <v>508</v>
      </c>
      <c r="D96" s="3">
        <v>105</v>
      </c>
      <c r="E96" s="3">
        <v>0</v>
      </c>
      <c r="F96" s="3">
        <v>123</v>
      </c>
      <c r="G96" s="3">
        <v>126</v>
      </c>
      <c r="H96" s="4" t="s">
        <v>1305</v>
      </c>
      <c r="I96" s="4">
        <f t="shared" si="8"/>
        <v>17700</v>
      </c>
      <c r="J96" s="4">
        <v>0</v>
      </c>
      <c r="K96" s="4">
        <f t="shared" si="9"/>
        <v>0</v>
      </c>
      <c r="L96" s="4">
        <f t="shared" si="10"/>
        <v>0</v>
      </c>
      <c r="M96" s="4">
        <f t="shared" si="11"/>
        <v>17700</v>
      </c>
      <c r="N96" s="4">
        <v>10925</v>
      </c>
      <c r="O96" s="4">
        <f t="shared" si="12"/>
        <v>1770</v>
      </c>
      <c r="P96" s="4">
        <v>0</v>
      </c>
      <c r="Q96" s="4">
        <f t="shared" si="13"/>
        <v>1770</v>
      </c>
      <c r="R96" s="4">
        <f t="shared" si="14"/>
        <v>1770</v>
      </c>
      <c r="S96" s="4">
        <f t="shared" si="15"/>
        <v>15930</v>
      </c>
    </row>
    <row r="97" spans="1:19">
      <c r="A97" s="20">
        <v>96</v>
      </c>
      <c r="B97" s="20">
        <v>218</v>
      </c>
      <c r="C97" s="2" t="s">
        <v>434</v>
      </c>
      <c r="D97" s="3">
        <v>32895</v>
      </c>
      <c r="E97" s="3">
        <v>0</v>
      </c>
      <c r="F97" s="3">
        <v>1</v>
      </c>
      <c r="G97" s="3">
        <v>118</v>
      </c>
      <c r="H97" s="4" t="s">
        <v>1272</v>
      </c>
      <c r="I97" s="4">
        <f t="shared" si="8"/>
        <v>3301400</v>
      </c>
      <c r="J97" s="4">
        <v>0</v>
      </c>
      <c r="K97" s="4">
        <f t="shared" si="9"/>
        <v>0</v>
      </c>
      <c r="L97" s="4">
        <f t="shared" si="10"/>
        <v>0</v>
      </c>
      <c r="M97" s="4">
        <f t="shared" si="11"/>
        <v>3301400</v>
      </c>
      <c r="N97" s="4">
        <v>517625</v>
      </c>
      <c r="O97" s="4">
        <f t="shared" si="12"/>
        <v>330140</v>
      </c>
      <c r="P97" s="4">
        <v>0</v>
      </c>
      <c r="Q97" s="4">
        <f t="shared" si="13"/>
        <v>330140</v>
      </c>
      <c r="R97" s="4">
        <f t="shared" si="14"/>
        <v>330140</v>
      </c>
      <c r="S97" s="4">
        <f t="shared" si="15"/>
        <v>2971260</v>
      </c>
    </row>
    <row r="98" spans="1:19">
      <c r="A98" s="20">
        <v>97</v>
      </c>
      <c r="B98" s="20">
        <v>118</v>
      </c>
      <c r="C98" s="2" t="s">
        <v>133</v>
      </c>
      <c r="D98" s="3">
        <v>1603325</v>
      </c>
      <c r="E98" s="3">
        <v>0</v>
      </c>
      <c r="F98" s="3">
        <v>8962</v>
      </c>
      <c r="G98" s="3">
        <v>18811</v>
      </c>
      <c r="H98" s="4" t="s">
        <v>1305</v>
      </c>
      <c r="I98" s="4">
        <f t="shared" si="8"/>
        <v>81554900</v>
      </c>
      <c r="J98" s="4">
        <v>0</v>
      </c>
      <c r="K98" s="4">
        <f t="shared" si="9"/>
        <v>0</v>
      </c>
      <c r="L98" s="4">
        <f t="shared" si="10"/>
        <v>0</v>
      </c>
      <c r="M98" s="4">
        <f t="shared" si="11"/>
        <v>81554900</v>
      </c>
      <c r="N98" s="4">
        <v>54456275</v>
      </c>
      <c r="O98" s="4">
        <f t="shared" si="12"/>
        <v>8155490</v>
      </c>
      <c r="P98" s="4">
        <v>0</v>
      </c>
      <c r="Q98" s="4">
        <f t="shared" si="13"/>
        <v>8155490</v>
      </c>
      <c r="R98" s="4">
        <f t="shared" si="14"/>
        <v>8155490</v>
      </c>
      <c r="S98" s="4">
        <f t="shared" si="15"/>
        <v>73399410</v>
      </c>
    </row>
    <row r="99" spans="1:19">
      <c r="A99" s="20">
        <v>98</v>
      </c>
      <c r="B99" s="20">
        <v>130</v>
      </c>
      <c r="C99" s="2" t="s">
        <v>225</v>
      </c>
      <c r="D99" s="3">
        <v>1523</v>
      </c>
      <c r="E99" s="3">
        <v>0</v>
      </c>
      <c r="F99" s="3">
        <v>374</v>
      </c>
      <c r="G99" s="3">
        <v>1600</v>
      </c>
      <c r="H99" s="4" t="s">
        <v>1272</v>
      </c>
      <c r="I99" s="4">
        <f t="shared" si="8"/>
        <v>349700</v>
      </c>
      <c r="J99" s="4">
        <v>0</v>
      </c>
      <c r="K99" s="4">
        <f t="shared" si="9"/>
        <v>0</v>
      </c>
      <c r="L99" s="4">
        <f t="shared" si="10"/>
        <v>0</v>
      </c>
      <c r="M99" s="4">
        <f t="shared" si="11"/>
        <v>349700</v>
      </c>
      <c r="N99" s="4">
        <v>84100</v>
      </c>
      <c r="O99" s="4">
        <f t="shared" si="12"/>
        <v>34970</v>
      </c>
      <c r="P99" s="4">
        <v>0</v>
      </c>
      <c r="Q99" s="4">
        <f t="shared" si="13"/>
        <v>34970</v>
      </c>
      <c r="R99" s="4">
        <f t="shared" si="14"/>
        <v>34970</v>
      </c>
      <c r="S99" s="4">
        <f t="shared" si="15"/>
        <v>314730</v>
      </c>
    </row>
    <row r="100" spans="1:19">
      <c r="A100" s="20">
        <v>99</v>
      </c>
      <c r="B100" s="20">
        <v>124</v>
      </c>
      <c r="C100" s="2" t="s">
        <v>201</v>
      </c>
      <c r="D100" s="3">
        <v>38891</v>
      </c>
      <c r="E100" s="3">
        <v>0</v>
      </c>
      <c r="F100" s="3">
        <v>11811</v>
      </c>
      <c r="G100" s="3">
        <v>27445</v>
      </c>
      <c r="H100" s="4" t="s">
        <v>1272</v>
      </c>
      <c r="I100" s="4">
        <f t="shared" si="8"/>
        <v>7814700</v>
      </c>
      <c r="J100" s="4">
        <v>0</v>
      </c>
      <c r="K100" s="4">
        <f t="shared" si="9"/>
        <v>0</v>
      </c>
      <c r="L100" s="4">
        <f t="shared" si="10"/>
        <v>0</v>
      </c>
      <c r="M100" s="4">
        <f t="shared" si="11"/>
        <v>7814700</v>
      </c>
      <c r="N100" s="4">
        <v>256425</v>
      </c>
      <c r="O100" s="4">
        <f t="shared" si="12"/>
        <v>256425</v>
      </c>
      <c r="P100" s="4">
        <v>0</v>
      </c>
      <c r="Q100" s="4">
        <f t="shared" si="13"/>
        <v>256425</v>
      </c>
      <c r="R100" s="4">
        <f t="shared" si="14"/>
        <v>256425</v>
      </c>
      <c r="S100" s="4">
        <f t="shared" si="15"/>
        <v>7558275</v>
      </c>
    </row>
    <row r="101" spans="1:19">
      <c r="A101" s="20">
        <v>100</v>
      </c>
      <c r="B101" s="20">
        <v>102</v>
      </c>
      <c r="C101" s="2" t="s">
        <v>47</v>
      </c>
      <c r="D101" s="3">
        <v>115347</v>
      </c>
      <c r="E101" s="3">
        <v>0</v>
      </c>
      <c r="F101" s="3">
        <v>17401</v>
      </c>
      <c r="G101" s="3">
        <v>39110</v>
      </c>
      <c r="H101" s="4" t="s">
        <v>1305</v>
      </c>
      <c r="I101" s="4">
        <f t="shared" si="8"/>
        <v>8592900</v>
      </c>
      <c r="J101" s="4">
        <v>0</v>
      </c>
      <c r="K101" s="4">
        <f t="shared" si="9"/>
        <v>0</v>
      </c>
      <c r="L101" s="4">
        <f t="shared" si="10"/>
        <v>0</v>
      </c>
      <c r="M101" s="4">
        <f t="shared" si="11"/>
        <v>8592900</v>
      </c>
      <c r="N101" s="4">
        <v>4196600</v>
      </c>
      <c r="O101" s="4">
        <f t="shared" si="12"/>
        <v>859290</v>
      </c>
      <c r="P101" s="4">
        <v>0</v>
      </c>
      <c r="Q101" s="4">
        <f t="shared" si="13"/>
        <v>859290</v>
      </c>
      <c r="R101" s="4">
        <f t="shared" si="14"/>
        <v>859290</v>
      </c>
      <c r="S101" s="4">
        <f t="shared" si="15"/>
        <v>7733610</v>
      </c>
    </row>
    <row r="102" spans="1:19">
      <c r="A102" s="20">
        <v>101</v>
      </c>
      <c r="B102" s="20">
        <v>129</v>
      </c>
      <c r="C102" s="2" t="s">
        <v>219</v>
      </c>
      <c r="D102" s="3">
        <v>29824</v>
      </c>
      <c r="E102" s="3">
        <v>292</v>
      </c>
      <c r="F102" s="3">
        <v>23529</v>
      </c>
      <c r="G102" s="3">
        <v>36409</v>
      </c>
      <c r="H102" s="4" t="s">
        <v>1305</v>
      </c>
      <c r="I102" s="4">
        <f t="shared" si="8"/>
        <v>4488100</v>
      </c>
      <c r="J102" s="4">
        <v>0</v>
      </c>
      <c r="K102" s="4">
        <f t="shared" si="9"/>
        <v>0</v>
      </c>
      <c r="L102" s="4">
        <f t="shared" si="10"/>
        <v>0</v>
      </c>
      <c r="M102" s="4">
        <f t="shared" si="11"/>
        <v>4488100</v>
      </c>
      <c r="N102" s="4">
        <v>253250</v>
      </c>
      <c r="O102" s="4">
        <f t="shared" si="12"/>
        <v>253250</v>
      </c>
      <c r="P102" s="4">
        <v>0</v>
      </c>
      <c r="Q102" s="4">
        <f t="shared" si="13"/>
        <v>253250</v>
      </c>
      <c r="R102" s="4">
        <f t="shared" si="14"/>
        <v>253250</v>
      </c>
      <c r="S102" s="4">
        <f t="shared" si="15"/>
        <v>4234850</v>
      </c>
    </row>
    <row r="103" spans="1:19">
      <c r="A103" s="20">
        <v>102</v>
      </c>
      <c r="B103" s="20">
        <v>132</v>
      </c>
      <c r="C103" s="2" t="s">
        <v>233</v>
      </c>
      <c r="D103" s="3">
        <v>32096</v>
      </c>
      <c r="E103" s="3">
        <v>1274</v>
      </c>
      <c r="F103" s="3">
        <v>8061</v>
      </c>
      <c r="G103" s="3">
        <v>91962</v>
      </c>
      <c r="H103" s="4" t="s">
        <v>1305</v>
      </c>
      <c r="I103" s="4">
        <f t="shared" si="8"/>
        <v>6605950</v>
      </c>
      <c r="J103" s="4">
        <v>0</v>
      </c>
      <c r="K103" s="4">
        <f t="shared" si="9"/>
        <v>0</v>
      </c>
      <c r="L103" s="4">
        <f t="shared" si="10"/>
        <v>0</v>
      </c>
      <c r="M103" s="4">
        <f t="shared" si="11"/>
        <v>6605950</v>
      </c>
      <c r="N103" s="4">
        <v>655150</v>
      </c>
      <c r="O103" s="4">
        <f t="shared" si="12"/>
        <v>655150</v>
      </c>
      <c r="P103" s="4">
        <v>0</v>
      </c>
      <c r="Q103" s="4">
        <f t="shared" si="13"/>
        <v>655150</v>
      </c>
      <c r="R103" s="4">
        <f t="shared" si="14"/>
        <v>655150</v>
      </c>
      <c r="S103" s="4">
        <f t="shared" si="15"/>
        <v>5950800</v>
      </c>
    </row>
    <row r="104" spans="1:19">
      <c r="A104" s="20">
        <v>103</v>
      </c>
      <c r="B104" s="20">
        <v>127</v>
      </c>
      <c r="C104" s="2" t="s">
        <v>213</v>
      </c>
      <c r="D104" s="3">
        <v>133747</v>
      </c>
      <c r="E104" s="3">
        <v>0</v>
      </c>
      <c r="F104" s="3">
        <v>48765</v>
      </c>
      <c r="G104" s="3">
        <v>181510</v>
      </c>
      <c r="H104" s="4" t="s">
        <v>1305</v>
      </c>
      <c r="I104" s="4">
        <f t="shared" si="8"/>
        <v>18201100</v>
      </c>
      <c r="J104" s="4">
        <v>0</v>
      </c>
      <c r="K104" s="4">
        <f t="shared" si="9"/>
        <v>0</v>
      </c>
      <c r="L104" s="4">
        <f t="shared" si="10"/>
        <v>0</v>
      </c>
      <c r="M104" s="4">
        <f t="shared" si="11"/>
        <v>18201100</v>
      </c>
      <c r="N104" s="4">
        <v>7833700</v>
      </c>
      <c r="O104" s="4">
        <f t="shared" si="12"/>
        <v>1820110</v>
      </c>
      <c r="P104" s="4">
        <v>0</v>
      </c>
      <c r="Q104" s="4">
        <f t="shared" si="13"/>
        <v>1820110</v>
      </c>
      <c r="R104" s="4">
        <f t="shared" si="14"/>
        <v>1820110</v>
      </c>
      <c r="S104" s="4">
        <f t="shared" si="15"/>
        <v>16380990</v>
      </c>
    </row>
    <row r="105" spans="1:19">
      <c r="A105" s="20">
        <v>104</v>
      </c>
      <c r="B105" s="20">
        <v>111</v>
      </c>
      <c r="C105" s="2" t="s">
        <v>111</v>
      </c>
      <c r="D105" s="3">
        <v>443</v>
      </c>
      <c r="E105" s="3">
        <v>14</v>
      </c>
      <c r="F105" s="3">
        <v>104</v>
      </c>
      <c r="G105" s="3">
        <v>587</v>
      </c>
      <c r="H105" s="4" t="s">
        <v>1305</v>
      </c>
      <c r="I105" s="4">
        <f t="shared" si="8"/>
        <v>56700</v>
      </c>
      <c r="J105" s="4">
        <v>0</v>
      </c>
      <c r="K105" s="4">
        <f t="shared" si="9"/>
        <v>0</v>
      </c>
      <c r="L105" s="4">
        <f t="shared" si="10"/>
        <v>0</v>
      </c>
      <c r="M105" s="4">
        <f t="shared" si="11"/>
        <v>56700</v>
      </c>
      <c r="N105" s="4">
        <v>169325</v>
      </c>
      <c r="O105" s="4">
        <f t="shared" si="12"/>
        <v>5670</v>
      </c>
      <c r="P105" s="4">
        <v>0</v>
      </c>
      <c r="Q105" s="4">
        <f t="shared" si="13"/>
        <v>5670</v>
      </c>
      <c r="R105" s="4">
        <f t="shared" si="14"/>
        <v>5670</v>
      </c>
      <c r="S105" s="4">
        <f t="shared" si="15"/>
        <v>51030</v>
      </c>
    </row>
    <row r="106" spans="1:19">
      <c r="A106" s="20">
        <v>105</v>
      </c>
      <c r="B106" s="20">
        <v>138</v>
      </c>
      <c r="C106" s="2" t="s">
        <v>245</v>
      </c>
      <c r="D106" s="3">
        <v>1665</v>
      </c>
      <c r="E106" s="3">
        <v>0</v>
      </c>
      <c r="F106" s="3">
        <v>692</v>
      </c>
      <c r="G106" s="3">
        <v>2373</v>
      </c>
      <c r="H106" s="4" t="s">
        <v>1305</v>
      </c>
      <c r="I106" s="4">
        <f t="shared" si="8"/>
        <v>236500</v>
      </c>
      <c r="J106" s="4">
        <v>0</v>
      </c>
      <c r="K106" s="4">
        <f t="shared" si="9"/>
        <v>0</v>
      </c>
      <c r="L106" s="4">
        <f t="shared" si="10"/>
        <v>0</v>
      </c>
      <c r="M106" s="4">
        <f t="shared" si="11"/>
        <v>236500</v>
      </c>
      <c r="N106" s="4">
        <v>23275</v>
      </c>
      <c r="O106" s="4">
        <f t="shared" si="12"/>
        <v>23275</v>
      </c>
      <c r="P106" s="4">
        <v>0</v>
      </c>
      <c r="Q106" s="4">
        <f t="shared" si="13"/>
        <v>23275</v>
      </c>
      <c r="R106" s="4">
        <f t="shared" si="14"/>
        <v>23275</v>
      </c>
      <c r="S106" s="4">
        <f t="shared" si="15"/>
        <v>213225</v>
      </c>
    </row>
    <row r="107" spans="1:19">
      <c r="A107" s="20">
        <v>106</v>
      </c>
      <c r="B107" s="20">
        <v>214</v>
      </c>
      <c r="C107" s="2" t="s">
        <v>409</v>
      </c>
      <c r="D107" s="3">
        <v>1737</v>
      </c>
      <c r="E107" s="3">
        <v>0</v>
      </c>
      <c r="F107" s="3">
        <v>108</v>
      </c>
      <c r="G107" s="3">
        <v>174</v>
      </c>
      <c r="H107" s="4" t="s">
        <v>1272</v>
      </c>
      <c r="I107" s="4">
        <f t="shared" si="8"/>
        <v>201900</v>
      </c>
      <c r="J107" s="4">
        <v>0</v>
      </c>
      <c r="K107" s="4">
        <f t="shared" si="9"/>
        <v>0</v>
      </c>
      <c r="L107" s="4">
        <f t="shared" si="10"/>
        <v>0</v>
      </c>
      <c r="M107" s="4">
        <f t="shared" si="11"/>
        <v>201900</v>
      </c>
      <c r="N107" s="4">
        <v>45700</v>
      </c>
      <c r="O107" s="4">
        <f t="shared" si="12"/>
        <v>20190</v>
      </c>
      <c r="P107" s="4">
        <v>0</v>
      </c>
      <c r="Q107" s="4">
        <f t="shared" si="13"/>
        <v>20190</v>
      </c>
      <c r="R107" s="4">
        <f t="shared" si="14"/>
        <v>20190</v>
      </c>
      <c r="S107" s="4">
        <f t="shared" si="15"/>
        <v>181710</v>
      </c>
    </row>
    <row r="108" spans="1:19">
      <c r="A108" s="20">
        <v>107</v>
      </c>
      <c r="B108" s="20">
        <v>105</v>
      </c>
      <c r="C108" s="2" t="s">
        <v>55</v>
      </c>
      <c r="D108" s="3">
        <v>6095</v>
      </c>
      <c r="E108" s="3">
        <v>0</v>
      </c>
      <c r="F108" s="3">
        <v>969</v>
      </c>
      <c r="G108" s="3">
        <v>2303</v>
      </c>
      <c r="H108" s="4" t="s">
        <v>1305</v>
      </c>
      <c r="I108" s="4">
        <f t="shared" si="8"/>
        <v>468350</v>
      </c>
      <c r="J108" s="4">
        <v>0</v>
      </c>
      <c r="K108" s="4">
        <f t="shared" si="9"/>
        <v>0</v>
      </c>
      <c r="L108" s="4">
        <f t="shared" si="10"/>
        <v>0</v>
      </c>
      <c r="M108" s="4">
        <f t="shared" si="11"/>
        <v>468350</v>
      </c>
      <c r="N108" s="4">
        <v>284225</v>
      </c>
      <c r="O108" s="4">
        <f t="shared" si="12"/>
        <v>46835</v>
      </c>
      <c r="P108" s="4">
        <v>0</v>
      </c>
      <c r="Q108" s="4">
        <f t="shared" si="13"/>
        <v>46835</v>
      </c>
      <c r="R108" s="4">
        <f t="shared" si="14"/>
        <v>46835</v>
      </c>
      <c r="S108" s="4">
        <f t="shared" si="15"/>
        <v>421515</v>
      </c>
    </row>
    <row r="109" spans="1:19">
      <c r="A109" s="20">
        <v>108</v>
      </c>
      <c r="B109" s="20">
        <v>635</v>
      </c>
      <c r="C109" s="2" t="s">
        <v>595</v>
      </c>
      <c r="D109" s="3">
        <v>12700</v>
      </c>
      <c r="E109" s="3">
        <v>0</v>
      </c>
      <c r="F109" s="3">
        <v>4057</v>
      </c>
      <c r="G109" s="3">
        <v>13141</v>
      </c>
      <c r="H109" s="4" t="s">
        <v>1272</v>
      </c>
      <c r="I109" s="4">
        <f t="shared" si="8"/>
        <v>2989800</v>
      </c>
      <c r="J109" s="4">
        <v>0</v>
      </c>
      <c r="K109" s="4">
        <f t="shared" si="9"/>
        <v>0</v>
      </c>
      <c r="L109" s="4">
        <f t="shared" si="10"/>
        <v>0</v>
      </c>
      <c r="M109" s="4">
        <f t="shared" si="11"/>
        <v>2989800</v>
      </c>
      <c r="N109" s="4">
        <v>540500</v>
      </c>
      <c r="O109" s="4">
        <f t="shared" si="12"/>
        <v>298980</v>
      </c>
      <c r="P109" s="4">
        <v>0</v>
      </c>
      <c r="Q109" s="4">
        <f t="shared" si="13"/>
        <v>298980</v>
      </c>
      <c r="R109" s="4">
        <f t="shared" si="14"/>
        <v>298980</v>
      </c>
      <c r="S109" s="4">
        <f t="shared" si="15"/>
        <v>2690820</v>
      </c>
    </row>
    <row r="110" spans="1:19">
      <c r="A110" s="20">
        <v>109</v>
      </c>
      <c r="B110" s="20">
        <v>962</v>
      </c>
      <c r="C110" s="2" t="s">
        <v>1259</v>
      </c>
      <c r="D110" s="3">
        <v>0</v>
      </c>
      <c r="E110" s="3">
        <v>0</v>
      </c>
      <c r="F110" s="3">
        <v>0</v>
      </c>
      <c r="G110" s="3">
        <v>0</v>
      </c>
      <c r="H110" s="4" t="s">
        <v>1305</v>
      </c>
      <c r="I110" s="4">
        <f t="shared" si="8"/>
        <v>0</v>
      </c>
      <c r="J110" s="4">
        <v>0</v>
      </c>
      <c r="K110" s="4">
        <f t="shared" si="9"/>
        <v>0</v>
      </c>
      <c r="L110" s="4">
        <f t="shared" si="10"/>
        <v>0</v>
      </c>
      <c r="M110" s="4">
        <f t="shared" si="11"/>
        <v>0</v>
      </c>
      <c r="N110" s="4">
        <v>0</v>
      </c>
      <c r="O110" s="4">
        <f t="shared" si="12"/>
        <v>0</v>
      </c>
      <c r="P110" s="4">
        <v>0</v>
      </c>
      <c r="Q110" s="4">
        <f t="shared" si="13"/>
        <v>0</v>
      </c>
      <c r="R110" s="4">
        <f t="shared" si="14"/>
        <v>0</v>
      </c>
      <c r="S110" s="4">
        <f t="shared" si="15"/>
        <v>0</v>
      </c>
    </row>
    <row r="111" spans="1:19">
      <c r="A111" s="20">
        <v>110</v>
      </c>
      <c r="B111" s="20">
        <v>977</v>
      </c>
      <c r="C111" s="2" t="s">
        <v>1145</v>
      </c>
      <c r="D111" s="3">
        <v>4</v>
      </c>
      <c r="E111" s="3">
        <v>4</v>
      </c>
      <c r="F111" s="3">
        <v>0</v>
      </c>
      <c r="G111" s="3">
        <v>0</v>
      </c>
      <c r="H111" s="4" t="s">
        <v>1305</v>
      </c>
      <c r="I111" s="4">
        <f t="shared" si="8"/>
        <v>200</v>
      </c>
      <c r="J111" s="4">
        <v>0</v>
      </c>
      <c r="K111" s="4">
        <f t="shared" si="9"/>
        <v>0</v>
      </c>
      <c r="L111" s="4">
        <f t="shared" si="10"/>
        <v>0</v>
      </c>
      <c r="M111" s="4">
        <f t="shared" si="11"/>
        <v>200</v>
      </c>
      <c r="N111" s="4">
        <v>25</v>
      </c>
      <c r="O111" s="4">
        <f t="shared" si="12"/>
        <v>20</v>
      </c>
      <c r="P111" s="4">
        <v>0</v>
      </c>
      <c r="Q111" s="4">
        <f t="shared" si="13"/>
        <v>20</v>
      </c>
      <c r="R111" s="4">
        <f t="shared" si="14"/>
        <v>20</v>
      </c>
      <c r="S111" s="4">
        <f t="shared" si="15"/>
        <v>180</v>
      </c>
    </row>
    <row r="112" spans="1:19">
      <c r="A112" s="20">
        <v>111</v>
      </c>
      <c r="B112" s="20">
        <v>636</v>
      </c>
      <c r="C112" s="2" t="s">
        <v>598</v>
      </c>
      <c r="D112" s="3">
        <v>21715</v>
      </c>
      <c r="E112" s="3">
        <v>0</v>
      </c>
      <c r="F112" s="3">
        <v>7592</v>
      </c>
      <c r="G112" s="3">
        <v>20316</v>
      </c>
      <c r="H112" s="4" t="s">
        <v>1272</v>
      </c>
      <c r="I112" s="4">
        <f t="shared" si="8"/>
        <v>4962300</v>
      </c>
      <c r="J112" s="4">
        <v>0</v>
      </c>
      <c r="K112" s="4">
        <f t="shared" si="9"/>
        <v>0</v>
      </c>
      <c r="L112" s="4">
        <f t="shared" si="10"/>
        <v>0</v>
      </c>
      <c r="M112" s="4">
        <f t="shared" si="11"/>
        <v>4962300</v>
      </c>
      <c r="N112" s="4">
        <v>1117600</v>
      </c>
      <c r="O112" s="4">
        <f t="shared" si="12"/>
        <v>496230</v>
      </c>
      <c r="P112" s="4">
        <v>100000</v>
      </c>
      <c r="Q112" s="4">
        <f t="shared" si="13"/>
        <v>596230</v>
      </c>
      <c r="R112" s="4">
        <f t="shared" si="14"/>
        <v>596230</v>
      </c>
      <c r="S112" s="4">
        <f t="shared" si="15"/>
        <v>4366070</v>
      </c>
    </row>
    <row r="113" spans="1:19">
      <c r="A113" s="20">
        <v>112</v>
      </c>
      <c r="B113" s="20">
        <v>667</v>
      </c>
      <c r="C113" s="2" t="s">
        <v>773</v>
      </c>
      <c r="D113" s="3">
        <v>5409</v>
      </c>
      <c r="E113" s="3">
        <v>0</v>
      </c>
      <c r="F113" s="3">
        <v>2239</v>
      </c>
      <c r="G113" s="3">
        <v>5375</v>
      </c>
      <c r="H113" s="4" t="s">
        <v>1272</v>
      </c>
      <c r="I113" s="4">
        <f t="shared" si="8"/>
        <v>1302300</v>
      </c>
      <c r="J113" s="4">
        <v>0</v>
      </c>
      <c r="K113" s="4">
        <f t="shared" si="9"/>
        <v>0</v>
      </c>
      <c r="L113" s="4">
        <f t="shared" si="10"/>
        <v>0</v>
      </c>
      <c r="M113" s="4">
        <f t="shared" si="11"/>
        <v>1302300</v>
      </c>
      <c r="N113" s="4">
        <v>407925</v>
      </c>
      <c r="O113" s="4">
        <f t="shared" si="12"/>
        <v>130230</v>
      </c>
      <c r="P113" s="4">
        <v>0</v>
      </c>
      <c r="Q113" s="4">
        <f t="shared" si="13"/>
        <v>130230</v>
      </c>
      <c r="R113" s="4">
        <f t="shared" si="14"/>
        <v>130230</v>
      </c>
      <c r="S113" s="4">
        <f t="shared" si="15"/>
        <v>1172070</v>
      </c>
    </row>
    <row r="114" spans="1:19">
      <c r="A114" s="20">
        <v>113</v>
      </c>
      <c r="B114" s="20">
        <v>637</v>
      </c>
      <c r="C114" s="2" t="s">
        <v>602</v>
      </c>
      <c r="D114" s="3">
        <v>1443</v>
      </c>
      <c r="E114" s="3">
        <v>0</v>
      </c>
      <c r="F114" s="3">
        <v>812</v>
      </c>
      <c r="G114" s="3">
        <v>1261</v>
      </c>
      <c r="H114" s="4" t="s">
        <v>1305</v>
      </c>
      <c r="I114" s="4">
        <f t="shared" si="8"/>
        <v>175800</v>
      </c>
      <c r="J114" s="4">
        <v>0</v>
      </c>
      <c r="K114" s="4">
        <f t="shared" si="9"/>
        <v>0</v>
      </c>
      <c r="L114" s="4">
        <f t="shared" si="10"/>
        <v>0</v>
      </c>
      <c r="M114" s="4">
        <f t="shared" si="11"/>
        <v>175800</v>
      </c>
      <c r="N114" s="4">
        <v>38200</v>
      </c>
      <c r="O114" s="4">
        <f t="shared" si="12"/>
        <v>17580</v>
      </c>
      <c r="P114" s="4">
        <v>0</v>
      </c>
      <c r="Q114" s="4">
        <f t="shared" si="13"/>
        <v>17580</v>
      </c>
      <c r="R114" s="4">
        <f t="shared" si="14"/>
        <v>17580</v>
      </c>
      <c r="S114" s="4">
        <f t="shared" si="15"/>
        <v>158220</v>
      </c>
    </row>
    <row r="115" spans="1:19">
      <c r="A115" s="20">
        <v>114</v>
      </c>
      <c r="B115" s="20">
        <v>651</v>
      </c>
      <c r="C115" s="2" t="s">
        <v>662</v>
      </c>
      <c r="D115" s="3">
        <v>81715</v>
      </c>
      <c r="E115" s="3">
        <v>0</v>
      </c>
      <c r="F115" s="3">
        <v>19561</v>
      </c>
      <c r="G115" s="3">
        <v>37826</v>
      </c>
      <c r="H115" s="4" t="s">
        <v>1272</v>
      </c>
      <c r="I115" s="4">
        <f t="shared" si="8"/>
        <v>13910200</v>
      </c>
      <c r="J115" s="4">
        <v>0</v>
      </c>
      <c r="K115" s="4">
        <f t="shared" si="9"/>
        <v>0</v>
      </c>
      <c r="L115" s="4">
        <f t="shared" si="10"/>
        <v>0</v>
      </c>
      <c r="M115" s="4">
        <f t="shared" si="11"/>
        <v>13910200</v>
      </c>
      <c r="N115" s="4">
        <v>2668700</v>
      </c>
      <c r="O115" s="4">
        <f t="shared" si="12"/>
        <v>1391020</v>
      </c>
      <c r="P115" s="4">
        <v>0</v>
      </c>
      <c r="Q115" s="4">
        <f t="shared" si="13"/>
        <v>1391020</v>
      </c>
      <c r="R115" s="4">
        <f t="shared" si="14"/>
        <v>1391020</v>
      </c>
      <c r="S115" s="4">
        <f t="shared" si="15"/>
        <v>12519180</v>
      </c>
    </row>
    <row r="116" spans="1:19">
      <c r="A116" s="20">
        <v>115</v>
      </c>
      <c r="B116" s="20">
        <v>659</v>
      </c>
      <c r="C116" s="2" t="s">
        <v>757</v>
      </c>
      <c r="D116" s="3">
        <v>11524</v>
      </c>
      <c r="E116" s="3">
        <v>0</v>
      </c>
      <c r="F116" s="3">
        <v>4074</v>
      </c>
      <c r="G116" s="3">
        <v>6694</v>
      </c>
      <c r="H116" s="4" t="s">
        <v>1305</v>
      </c>
      <c r="I116" s="4">
        <f t="shared" si="8"/>
        <v>1114600</v>
      </c>
      <c r="J116" s="4">
        <v>0</v>
      </c>
      <c r="K116" s="4">
        <f t="shared" si="9"/>
        <v>0</v>
      </c>
      <c r="L116" s="4">
        <f t="shared" si="10"/>
        <v>0</v>
      </c>
      <c r="M116" s="4">
        <f t="shared" si="11"/>
        <v>1114600</v>
      </c>
      <c r="N116" s="4">
        <v>418075</v>
      </c>
      <c r="O116" s="4">
        <f t="shared" si="12"/>
        <v>111460</v>
      </c>
      <c r="P116" s="4">
        <v>0</v>
      </c>
      <c r="Q116" s="4">
        <f t="shared" si="13"/>
        <v>111460</v>
      </c>
      <c r="R116" s="4">
        <f t="shared" si="14"/>
        <v>111460</v>
      </c>
      <c r="S116" s="4">
        <f t="shared" si="15"/>
        <v>1003140</v>
      </c>
    </row>
    <row r="117" spans="1:19" s="61" customFormat="1">
      <c r="A117" s="57">
        <v>116</v>
      </c>
      <c r="B117" s="57">
        <v>804</v>
      </c>
      <c r="C117" s="58" t="s">
        <v>901</v>
      </c>
      <c r="D117" s="59">
        <v>176510</v>
      </c>
      <c r="E117" s="59">
        <v>0</v>
      </c>
      <c r="F117" s="59">
        <v>117725</v>
      </c>
      <c r="G117" s="59">
        <v>144814</v>
      </c>
      <c r="H117" s="60" t="s">
        <v>1272</v>
      </c>
      <c r="I117" s="60">
        <f t="shared" si="8"/>
        <v>43904900</v>
      </c>
      <c r="J117" s="60">
        <v>0</v>
      </c>
      <c r="K117" s="60">
        <f t="shared" si="9"/>
        <v>0</v>
      </c>
      <c r="L117" s="60">
        <f t="shared" si="10"/>
        <v>0</v>
      </c>
      <c r="M117" s="60">
        <f t="shared" si="11"/>
        <v>43904900</v>
      </c>
      <c r="N117" s="60">
        <v>7418025</v>
      </c>
      <c r="O117" s="60">
        <v>3899180</v>
      </c>
      <c r="P117" s="60">
        <v>0</v>
      </c>
      <c r="Q117" s="60">
        <f t="shared" si="13"/>
        <v>3899180</v>
      </c>
      <c r="R117" s="60">
        <f t="shared" si="14"/>
        <v>3899180</v>
      </c>
      <c r="S117" s="60">
        <f t="shared" si="15"/>
        <v>40005720</v>
      </c>
    </row>
    <row r="118" spans="1:19">
      <c r="A118" s="20">
        <v>117</v>
      </c>
      <c r="B118" s="20">
        <v>638</v>
      </c>
      <c r="C118" s="2" t="s">
        <v>605</v>
      </c>
      <c r="D118" s="3">
        <v>6289</v>
      </c>
      <c r="E118" s="3">
        <v>0</v>
      </c>
      <c r="F118" s="3">
        <v>1635</v>
      </c>
      <c r="G118" s="3">
        <v>5925</v>
      </c>
      <c r="H118" s="4" t="s">
        <v>1272</v>
      </c>
      <c r="I118" s="4">
        <f t="shared" si="8"/>
        <v>1384900</v>
      </c>
      <c r="J118" s="4">
        <v>0</v>
      </c>
      <c r="K118" s="4">
        <f t="shared" si="9"/>
        <v>0</v>
      </c>
      <c r="L118" s="4">
        <f t="shared" si="10"/>
        <v>0</v>
      </c>
      <c r="M118" s="4">
        <f t="shared" si="11"/>
        <v>1384900</v>
      </c>
      <c r="N118" s="4">
        <v>406750</v>
      </c>
      <c r="O118" s="4">
        <f t="shared" si="12"/>
        <v>138490</v>
      </c>
      <c r="P118" s="4">
        <v>0</v>
      </c>
      <c r="Q118" s="4">
        <f t="shared" si="13"/>
        <v>138490</v>
      </c>
      <c r="R118" s="4">
        <f t="shared" si="14"/>
        <v>138490</v>
      </c>
      <c r="S118" s="4">
        <f t="shared" si="15"/>
        <v>1246410</v>
      </c>
    </row>
    <row r="119" spans="1:19">
      <c r="A119" s="20">
        <v>118</v>
      </c>
      <c r="B119" s="20">
        <v>816</v>
      </c>
      <c r="C119" s="2" t="s">
        <v>989</v>
      </c>
      <c r="D119" s="3">
        <v>19785</v>
      </c>
      <c r="E119" s="3">
        <v>0</v>
      </c>
      <c r="F119" s="3">
        <v>200080</v>
      </c>
      <c r="G119" s="3">
        <v>46035</v>
      </c>
      <c r="H119" s="4" t="s">
        <v>1305</v>
      </c>
      <c r="I119" s="4">
        <f t="shared" si="8"/>
        <v>13295000</v>
      </c>
      <c r="J119" s="4">
        <v>0</v>
      </c>
      <c r="K119" s="4">
        <f t="shared" si="9"/>
        <v>0</v>
      </c>
      <c r="L119" s="4">
        <f t="shared" si="10"/>
        <v>0</v>
      </c>
      <c r="M119" s="4">
        <f t="shared" si="11"/>
        <v>13295000</v>
      </c>
      <c r="N119" s="4">
        <v>1125950</v>
      </c>
      <c r="O119" s="4">
        <f t="shared" si="12"/>
        <v>1125950</v>
      </c>
      <c r="P119" s="4">
        <v>100000</v>
      </c>
      <c r="Q119" s="4">
        <f t="shared" si="13"/>
        <v>1225950</v>
      </c>
      <c r="R119" s="4">
        <f t="shared" si="14"/>
        <v>1225950</v>
      </c>
      <c r="S119" s="4">
        <f t="shared" si="15"/>
        <v>12069050</v>
      </c>
    </row>
    <row r="120" spans="1:19">
      <c r="A120" s="20">
        <v>119</v>
      </c>
      <c r="B120" s="20">
        <v>818</v>
      </c>
      <c r="C120" s="2" t="s">
        <v>995</v>
      </c>
      <c r="D120" s="3">
        <v>43878</v>
      </c>
      <c r="E120" s="3">
        <v>0</v>
      </c>
      <c r="F120" s="3">
        <v>24982</v>
      </c>
      <c r="G120" s="3">
        <v>58543</v>
      </c>
      <c r="H120" s="4" t="s">
        <v>1305</v>
      </c>
      <c r="I120" s="4">
        <f t="shared" si="8"/>
        <v>6370150</v>
      </c>
      <c r="J120" s="4">
        <v>0</v>
      </c>
      <c r="K120" s="4">
        <f t="shared" si="9"/>
        <v>0</v>
      </c>
      <c r="L120" s="4">
        <f t="shared" si="10"/>
        <v>0</v>
      </c>
      <c r="M120" s="4">
        <f t="shared" si="11"/>
        <v>6370150</v>
      </c>
      <c r="N120" s="4">
        <v>2481900</v>
      </c>
      <c r="O120" s="4">
        <f t="shared" si="12"/>
        <v>637015</v>
      </c>
      <c r="P120" s="4">
        <v>0</v>
      </c>
      <c r="Q120" s="4">
        <f t="shared" si="13"/>
        <v>637015</v>
      </c>
      <c r="R120" s="4">
        <f t="shared" si="14"/>
        <v>637015</v>
      </c>
      <c r="S120" s="4">
        <f t="shared" si="15"/>
        <v>5733135</v>
      </c>
    </row>
    <row r="121" spans="1:19">
      <c r="A121" s="20">
        <v>120</v>
      </c>
      <c r="B121" s="20">
        <v>989</v>
      </c>
      <c r="C121" s="2" t="s">
        <v>1160</v>
      </c>
      <c r="D121" s="3">
        <v>791</v>
      </c>
      <c r="E121" s="3">
        <v>791</v>
      </c>
      <c r="F121" s="3">
        <v>19</v>
      </c>
      <c r="G121" s="3">
        <v>65</v>
      </c>
      <c r="H121" s="4" t="s">
        <v>1305</v>
      </c>
      <c r="I121" s="4">
        <f t="shared" si="8"/>
        <v>43750</v>
      </c>
      <c r="J121" s="4">
        <v>0</v>
      </c>
      <c r="K121" s="4">
        <f t="shared" si="9"/>
        <v>0</v>
      </c>
      <c r="L121" s="4">
        <f t="shared" si="10"/>
        <v>0</v>
      </c>
      <c r="M121" s="4">
        <f t="shared" si="11"/>
        <v>43750</v>
      </c>
      <c r="N121" s="4">
        <v>350</v>
      </c>
      <c r="O121" s="4">
        <f t="shared" si="12"/>
        <v>350</v>
      </c>
      <c r="P121" s="4">
        <v>0</v>
      </c>
      <c r="Q121" s="4">
        <f t="shared" si="13"/>
        <v>350</v>
      </c>
      <c r="R121" s="4">
        <f t="shared" si="14"/>
        <v>350</v>
      </c>
      <c r="S121" s="4">
        <f t="shared" si="15"/>
        <v>43400</v>
      </c>
    </row>
    <row r="122" spans="1:19">
      <c r="A122" s="20">
        <v>121</v>
      </c>
      <c r="B122" s="20">
        <v>101</v>
      </c>
      <c r="C122" s="2" t="s">
        <v>43</v>
      </c>
      <c r="D122" s="3">
        <v>707</v>
      </c>
      <c r="E122" s="3">
        <v>0</v>
      </c>
      <c r="F122" s="3">
        <v>73</v>
      </c>
      <c r="G122" s="3">
        <v>501</v>
      </c>
      <c r="H122" s="4" t="s">
        <v>1272</v>
      </c>
      <c r="I122" s="4">
        <f t="shared" si="8"/>
        <v>128100</v>
      </c>
      <c r="J122" s="4">
        <v>0</v>
      </c>
      <c r="K122" s="4">
        <f t="shared" si="9"/>
        <v>0</v>
      </c>
      <c r="L122" s="4">
        <f t="shared" si="10"/>
        <v>0</v>
      </c>
      <c r="M122" s="4">
        <f t="shared" si="11"/>
        <v>128100</v>
      </c>
      <c r="N122" s="4">
        <v>45850</v>
      </c>
      <c r="O122" s="4">
        <f t="shared" si="12"/>
        <v>12810</v>
      </c>
      <c r="P122" s="4">
        <v>0</v>
      </c>
      <c r="Q122" s="4">
        <f t="shared" si="13"/>
        <v>12810</v>
      </c>
      <c r="R122" s="4">
        <f t="shared" si="14"/>
        <v>12810</v>
      </c>
      <c r="S122" s="4">
        <f t="shared" si="15"/>
        <v>115290</v>
      </c>
    </row>
    <row r="123" spans="1:19">
      <c r="A123" s="20">
        <v>122</v>
      </c>
      <c r="B123" s="20">
        <v>639</v>
      </c>
      <c r="C123" s="2" t="s">
        <v>609</v>
      </c>
      <c r="D123" s="3">
        <v>2791</v>
      </c>
      <c r="E123" s="3">
        <v>0</v>
      </c>
      <c r="F123" s="3">
        <v>5678</v>
      </c>
      <c r="G123" s="3">
        <v>4157</v>
      </c>
      <c r="H123" s="4" t="s">
        <v>1272</v>
      </c>
      <c r="I123" s="4">
        <f t="shared" si="8"/>
        <v>1262600</v>
      </c>
      <c r="J123" s="4">
        <v>0</v>
      </c>
      <c r="K123" s="4">
        <f t="shared" si="9"/>
        <v>0</v>
      </c>
      <c r="L123" s="4">
        <f t="shared" si="10"/>
        <v>0</v>
      </c>
      <c r="M123" s="4">
        <f t="shared" si="11"/>
        <v>1262600</v>
      </c>
      <c r="N123" s="4">
        <v>154400</v>
      </c>
      <c r="O123" s="4">
        <f t="shared" si="12"/>
        <v>126260</v>
      </c>
      <c r="P123" s="4">
        <v>0</v>
      </c>
      <c r="Q123" s="4">
        <f t="shared" si="13"/>
        <v>126260</v>
      </c>
      <c r="R123" s="4">
        <f t="shared" si="14"/>
        <v>126260</v>
      </c>
      <c r="S123" s="4">
        <f t="shared" si="15"/>
        <v>1136340</v>
      </c>
    </row>
    <row r="124" spans="1:19">
      <c r="A124" s="20">
        <v>123</v>
      </c>
      <c r="B124" s="20">
        <v>640</v>
      </c>
      <c r="C124" s="2" t="s">
        <v>612</v>
      </c>
      <c r="D124" s="3">
        <v>1987</v>
      </c>
      <c r="E124" s="3">
        <v>0</v>
      </c>
      <c r="F124" s="3">
        <v>991</v>
      </c>
      <c r="G124" s="3">
        <v>2480</v>
      </c>
      <c r="H124" s="4" t="s">
        <v>1305</v>
      </c>
      <c r="I124" s="4">
        <f t="shared" si="8"/>
        <v>272900</v>
      </c>
      <c r="J124" s="4">
        <v>0</v>
      </c>
      <c r="K124" s="4">
        <f t="shared" si="9"/>
        <v>0</v>
      </c>
      <c r="L124" s="4">
        <f t="shared" si="10"/>
        <v>0</v>
      </c>
      <c r="M124" s="4">
        <f t="shared" si="11"/>
        <v>272900</v>
      </c>
      <c r="N124" s="4">
        <v>77300</v>
      </c>
      <c r="O124" s="4">
        <f t="shared" si="12"/>
        <v>27290</v>
      </c>
      <c r="P124" s="4">
        <v>0</v>
      </c>
      <c r="Q124" s="4">
        <f t="shared" si="13"/>
        <v>27290</v>
      </c>
      <c r="R124" s="4">
        <f t="shared" si="14"/>
        <v>27290</v>
      </c>
      <c r="S124" s="4">
        <f t="shared" si="15"/>
        <v>245610</v>
      </c>
    </row>
    <row r="125" spans="1:19">
      <c r="A125" s="20">
        <v>124</v>
      </c>
      <c r="B125" s="20">
        <v>718</v>
      </c>
      <c r="C125" s="2" t="s">
        <v>884</v>
      </c>
      <c r="D125" s="3">
        <v>381</v>
      </c>
      <c r="E125" s="3">
        <v>0</v>
      </c>
      <c r="F125" s="3">
        <v>55</v>
      </c>
      <c r="G125" s="3">
        <v>289</v>
      </c>
      <c r="H125" s="4" t="s">
        <v>1272</v>
      </c>
      <c r="I125" s="4">
        <f t="shared" si="8"/>
        <v>72500</v>
      </c>
      <c r="J125" s="4">
        <v>0</v>
      </c>
      <c r="K125" s="4">
        <f t="shared" si="9"/>
        <v>0</v>
      </c>
      <c r="L125" s="4">
        <f t="shared" si="10"/>
        <v>0</v>
      </c>
      <c r="M125" s="4">
        <f t="shared" si="11"/>
        <v>72500</v>
      </c>
      <c r="N125" s="4">
        <v>11100</v>
      </c>
      <c r="O125" s="4">
        <f t="shared" si="12"/>
        <v>7250</v>
      </c>
      <c r="P125" s="4">
        <v>0</v>
      </c>
      <c r="Q125" s="4">
        <f t="shared" si="13"/>
        <v>7250</v>
      </c>
      <c r="R125" s="4">
        <f t="shared" si="14"/>
        <v>7250</v>
      </c>
      <c r="S125" s="4">
        <f t="shared" si="15"/>
        <v>65250</v>
      </c>
    </row>
    <row r="126" spans="1:19">
      <c r="A126" s="20">
        <v>125</v>
      </c>
      <c r="B126" s="20">
        <v>628</v>
      </c>
      <c r="C126" s="2" t="s">
        <v>574</v>
      </c>
      <c r="D126" s="3">
        <v>3795</v>
      </c>
      <c r="E126" s="3">
        <v>0</v>
      </c>
      <c r="F126" s="3">
        <v>1716</v>
      </c>
      <c r="G126" s="3">
        <v>3612</v>
      </c>
      <c r="H126" s="4" t="s">
        <v>1305</v>
      </c>
      <c r="I126" s="4">
        <f t="shared" si="8"/>
        <v>456150</v>
      </c>
      <c r="J126" s="4">
        <v>0</v>
      </c>
      <c r="K126" s="4">
        <f t="shared" si="9"/>
        <v>0</v>
      </c>
      <c r="L126" s="4">
        <f t="shared" si="10"/>
        <v>0</v>
      </c>
      <c r="M126" s="4">
        <f t="shared" si="11"/>
        <v>456150</v>
      </c>
      <c r="N126" s="4">
        <v>151400</v>
      </c>
      <c r="O126" s="4">
        <f t="shared" si="12"/>
        <v>45615</v>
      </c>
      <c r="P126" s="4">
        <v>0</v>
      </c>
      <c r="Q126" s="4">
        <f t="shared" si="13"/>
        <v>45615</v>
      </c>
      <c r="R126" s="4">
        <f t="shared" si="14"/>
        <v>45615</v>
      </c>
      <c r="S126" s="4">
        <f t="shared" si="15"/>
        <v>410535</v>
      </c>
    </row>
    <row r="127" spans="1:19">
      <c r="A127" s="20">
        <v>126</v>
      </c>
      <c r="B127" s="20">
        <v>225</v>
      </c>
      <c r="C127" s="2" t="s">
        <v>480</v>
      </c>
      <c r="D127" s="3">
        <v>20022</v>
      </c>
      <c r="E127" s="3">
        <v>0</v>
      </c>
      <c r="F127" s="3">
        <v>191</v>
      </c>
      <c r="G127" s="3">
        <v>297</v>
      </c>
      <c r="H127" s="4" t="s">
        <v>1305</v>
      </c>
      <c r="I127" s="4">
        <f t="shared" si="8"/>
        <v>1025500</v>
      </c>
      <c r="J127" s="4">
        <v>0</v>
      </c>
      <c r="K127" s="4">
        <f t="shared" si="9"/>
        <v>0</v>
      </c>
      <c r="L127" s="4">
        <f t="shared" si="10"/>
        <v>0</v>
      </c>
      <c r="M127" s="4">
        <f t="shared" si="11"/>
        <v>1025500</v>
      </c>
      <c r="N127" s="4">
        <v>384850</v>
      </c>
      <c r="O127" s="4">
        <f t="shared" si="12"/>
        <v>102550</v>
      </c>
      <c r="P127" s="4">
        <v>0</v>
      </c>
      <c r="Q127" s="4">
        <f t="shared" si="13"/>
        <v>102550</v>
      </c>
      <c r="R127" s="4">
        <f t="shared" si="14"/>
        <v>102550</v>
      </c>
      <c r="S127" s="4">
        <f t="shared" si="15"/>
        <v>922950</v>
      </c>
    </row>
    <row r="128" spans="1:19">
      <c r="A128" s="20">
        <v>127</v>
      </c>
      <c r="B128" s="20">
        <v>629</v>
      </c>
      <c r="C128" s="2" t="s">
        <v>578</v>
      </c>
      <c r="D128" s="3">
        <v>2290</v>
      </c>
      <c r="E128" s="3">
        <v>0</v>
      </c>
      <c r="F128" s="3">
        <v>2387</v>
      </c>
      <c r="G128" s="3">
        <v>3636</v>
      </c>
      <c r="H128" s="4" t="s">
        <v>1305</v>
      </c>
      <c r="I128" s="4">
        <f t="shared" si="8"/>
        <v>415650</v>
      </c>
      <c r="J128" s="4">
        <v>0</v>
      </c>
      <c r="K128" s="4">
        <f t="shared" si="9"/>
        <v>0</v>
      </c>
      <c r="L128" s="4">
        <f t="shared" si="10"/>
        <v>0</v>
      </c>
      <c r="M128" s="4">
        <f t="shared" si="11"/>
        <v>415650</v>
      </c>
      <c r="N128" s="4">
        <v>205775</v>
      </c>
      <c r="O128" s="4">
        <f t="shared" si="12"/>
        <v>41565</v>
      </c>
      <c r="P128" s="4">
        <v>0</v>
      </c>
      <c r="Q128" s="4">
        <f t="shared" si="13"/>
        <v>41565</v>
      </c>
      <c r="R128" s="4">
        <f t="shared" si="14"/>
        <v>41565</v>
      </c>
      <c r="S128" s="4">
        <f t="shared" si="15"/>
        <v>374085</v>
      </c>
    </row>
    <row r="129" spans="1:19">
      <c r="A129" s="20">
        <v>128</v>
      </c>
      <c r="B129" s="20">
        <v>820</v>
      </c>
      <c r="C129" s="2" t="s">
        <v>999</v>
      </c>
      <c r="D129" s="3">
        <v>106128</v>
      </c>
      <c r="E129" s="3">
        <v>0</v>
      </c>
      <c r="F129" s="3">
        <v>38935</v>
      </c>
      <c r="G129" s="3">
        <v>109971</v>
      </c>
      <c r="H129" s="4" t="s">
        <v>1305</v>
      </c>
      <c r="I129" s="4">
        <f t="shared" si="8"/>
        <v>12751700</v>
      </c>
      <c r="J129" s="4">
        <v>0</v>
      </c>
      <c r="K129" s="4">
        <f t="shared" si="9"/>
        <v>0</v>
      </c>
      <c r="L129" s="4">
        <f t="shared" si="10"/>
        <v>0</v>
      </c>
      <c r="M129" s="4">
        <f t="shared" si="11"/>
        <v>12751700</v>
      </c>
      <c r="N129" s="4">
        <v>4661650</v>
      </c>
      <c r="O129" s="4">
        <f t="shared" si="12"/>
        <v>1275170</v>
      </c>
      <c r="P129" s="4">
        <v>250000</v>
      </c>
      <c r="Q129" s="4">
        <f t="shared" si="13"/>
        <v>1525170</v>
      </c>
      <c r="R129" s="4">
        <f t="shared" si="14"/>
        <v>1525170</v>
      </c>
      <c r="S129" s="4">
        <f t="shared" si="15"/>
        <v>11226530</v>
      </c>
    </row>
    <row r="130" spans="1:19">
      <c r="A130" s="20">
        <v>129</v>
      </c>
      <c r="B130" s="20">
        <v>703</v>
      </c>
      <c r="C130" s="2" t="s">
        <v>837</v>
      </c>
      <c r="D130" s="3">
        <v>169</v>
      </c>
      <c r="E130" s="3">
        <v>0</v>
      </c>
      <c r="F130" s="3">
        <v>12</v>
      </c>
      <c r="G130" s="3">
        <v>26</v>
      </c>
      <c r="H130" s="4" t="s">
        <v>1305</v>
      </c>
      <c r="I130" s="4">
        <f t="shared" si="8"/>
        <v>10350</v>
      </c>
      <c r="J130" s="4">
        <v>0</v>
      </c>
      <c r="K130" s="4">
        <f t="shared" si="9"/>
        <v>0</v>
      </c>
      <c r="L130" s="4">
        <f t="shared" si="10"/>
        <v>0</v>
      </c>
      <c r="M130" s="4">
        <f t="shared" si="11"/>
        <v>10350</v>
      </c>
      <c r="N130" s="4">
        <v>1025</v>
      </c>
      <c r="O130" s="4">
        <f t="shared" si="12"/>
        <v>1025</v>
      </c>
      <c r="P130" s="4">
        <v>0</v>
      </c>
      <c r="Q130" s="4">
        <f t="shared" si="13"/>
        <v>1025</v>
      </c>
      <c r="R130" s="4">
        <f t="shared" si="14"/>
        <v>1025</v>
      </c>
      <c r="S130" s="4">
        <f t="shared" si="15"/>
        <v>9325</v>
      </c>
    </row>
    <row r="131" spans="1:19">
      <c r="A131" s="20">
        <v>130</v>
      </c>
      <c r="B131" s="20">
        <v>694</v>
      </c>
      <c r="C131" s="2" t="s">
        <v>805</v>
      </c>
      <c r="D131" s="3">
        <v>6430</v>
      </c>
      <c r="E131" s="3">
        <v>0</v>
      </c>
      <c r="F131" s="3">
        <v>120</v>
      </c>
      <c r="G131" s="3">
        <v>434</v>
      </c>
      <c r="H131" s="4" t="s">
        <v>1305</v>
      </c>
      <c r="I131" s="4">
        <f t="shared" ref="I131:I177" si="16">IF(H131="Yes",((100*D131-50*E131)+100*(F131+G131)),(50*(D131+F131+G131)))</f>
        <v>349200</v>
      </c>
      <c r="J131" s="4">
        <v>0</v>
      </c>
      <c r="K131" s="4">
        <f t="shared" ref="K131:K177" si="17">IF(J131&gt;10%*I131,10%*I131,J131)</f>
        <v>0</v>
      </c>
      <c r="L131" s="4">
        <f t="shared" ref="L131:L177" si="18">+J131-K131</f>
        <v>0</v>
      </c>
      <c r="M131" s="4">
        <f t="shared" ref="M131:M177" si="19">+I131-K131</f>
        <v>349200</v>
      </c>
      <c r="N131" s="4">
        <v>174450</v>
      </c>
      <c r="O131" s="4">
        <f t="shared" ref="O131:O177" si="20">IF(N131&gt;10%*I131,10%*I131,N131)</f>
        <v>34920</v>
      </c>
      <c r="P131" s="4">
        <v>0</v>
      </c>
      <c r="Q131" s="4">
        <f t="shared" ref="Q131:Q177" si="21">O131+P131</f>
        <v>34920</v>
      </c>
      <c r="R131" s="4">
        <f t="shared" ref="R131:R177" si="22">IF(Q131&gt;M131,M131,Q131)</f>
        <v>34920</v>
      </c>
      <c r="S131" s="4">
        <f t="shared" ref="S131:S177" si="23">+M131-R131</f>
        <v>314280</v>
      </c>
    </row>
    <row r="132" spans="1:19">
      <c r="A132" s="20">
        <v>131</v>
      </c>
      <c r="B132" s="20">
        <v>227</v>
      </c>
      <c r="C132" s="2" t="s">
        <v>504</v>
      </c>
      <c r="D132" s="3">
        <v>2</v>
      </c>
      <c r="E132" s="3">
        <v>0</v>
      </c>
      <c r="F132" s="3">
        <v>0</v>
      </c>
      <c r="G132" s="3">
        <v>0</v>
      </c>
      <c r="H132" s="4" t="s">
        <v>1305</v>
      </c>
      <c r="I132" s="4">
        <f t="shared" si="16"/>
        <v>100</v>
      </c>
      <c r="J132" s="4">
        <v>0</v>
      </c>
      <c r="K132" s="4">
        <f t="shared" si="17"/>
        <v>0</v>
      </c>
      <c r="L132" s="4">
        <f t="shared" si="18"/>
        <v>0</v>
      </c>
      <c r="M132" s="4">
        <f t="shared" si="19"/>
        <v>100</v>
      </c>
      <c r="N132" s="4">
        <v>0</v>
      </c>
      <c r="O132" s="4">
        <f t="shared" si="20"/>
        <v>0</v>
      </c>
      <c r="P132" s="4">
        <v>0</v>
      </c>
      <c r="Q132" s="4">
        <f t="shared" si="21"/>
        <v>0</v>
      </c>
      <c r="R132" s="4">
        <f t="shared" si="22"/>
        <v>0</v>
      </c>
      <c r="S132" s="4">
        <f t="shared" si="23"/>
        <v>100</v>
      </c>
    </row>
    <row r="133" spans="1:19">
      <c r="A133" s="20">
        <v>132</v>
      </c>
      <c r="B133" s="20">
        <v>143</v>
      </c>
      <c r="C133" s="2" t="s">
        <v>249</v>
      </c>
      <c r="D133" s="3">
        <v>44072</v>
      </c>
      <c r="E133" s="3">
        <v>0</v>
      </c>
      <c r="F133" s="3">
        <v>10526</v>
      </c>
      <c r="G133" s="3">
        <v>40303</v>
      </c>
      <c r="H133" s="4" t="s">
        <v>1272</v>
      </c>
      <c r="I133" s="4">
        <f t="shared" si="16"/>
        <v>9490100</v>
      </c>
      <c r="J133" s="4">
        <v>0</v>
      </c>
      <c r="K133" s="4">
        <f t="shared" si="17"/>
        <v>0</v>
      </c>
      <c r="L133" s="4">
        <f t="shared" si="18"/>
        <v>0</v>
      </c>
      <c r="M133" s="4">
        <f t="shared" si="19"/>
        <v>9490100</v>
      </c>
      <c r="N133" s="4">
        <v>2227050</v>
      </c>
      <c r="O133" s="4">
        <f t="shared" si="20"/>
        <v>949010</v>
      </c>
      <c r="P133" s="4">
        <v>50000</v>
      </c>
      <c r="Q133" s="4">
        <f t="shared" si="21"/>
        <v>999010</v>
      </c>
      <c r="R133" s="4">
        <f t="shared" si="22"/>
        <v>999010</v>
      </c>
      <c r="S133" s="4">
        <f t="shared" si="23"/>
        <v>8491090</v>
      </c>
    </row>
    <row r="134" spans="1:19">
      <c r="A134" s="20">
        <v>133</v>
      </c>
      <c r="B134" s="20">
        <v>652</v>
      </c>
      <c r="C134" s="2" t="s">
        <v>1177</v>
      </c>
      <c r="D134" s="3">
        <v>0</v>
      </c>
      <c r="E134" s="3">
        <v>0</v>
      </c>
      <c r="F134" s="3">
        <v>0</v>
      </c>
      <c r="G134" s="3">
        <v>1</v>
      </c>
      <c r="H134" s="4" t="s">
        <v>1305</v>
      </c>
      <c r="I134" s="4">
        <f t="shared" si="16"/>
        <v>50</v>
      </c>
      <c r="J134" s="4">
        <v>0</v>
      </c>
      <c r="K134" s="4">
        <f t="shared" si="17"/>
        <v>0</v>
      </c>
      <c r="L134" s="4">
        <f t="shared" si="18"/>
        <v>0</v>
      </c>
      <c r="M134" s="4">
        <f t="shared" si="19"/>
        <v>50</v>
      </c>
      <c r="N134" s="4">
        <v>0</v>
      </c>
      <c r="O134" s="4">
        <f t="shared" si="20"/>
        <v>0</v>
      </c>
      <c r="P134" s="4">
        <v>0</v>
      </c>
      <c r="Q134" s="4">
        <f t="shared" si="21"/>
        <v>0</v>
      </c>
      <c r="R134" s="4">
        <f t="shared" si="22"/>
        <v>0</v>
      </c>
      <c r="S134" s="4">
        <f t="shared" si="23"/>
        <v>50</v>
      </c>
    </row>
    <row r="135" spans="1:19">
      <c r="A135" s="20">
        <v>134</v>
      </c>
      <c r="B135" s="20">
        <v>660</v>
      </c>
      <c r="C135" s="2" t="s">
        <v>763</v>
      </c>
      <c r="D135" s="3">
        <v>992</v>
      </c>
      <c r="E135" s="3">
        <v>0</v>
      </c>
      <c r="F135" s="3">
        <v>519</v>
      </c>
      <c r="G135" s="3">
        <v>1627</v>
      </c>
      <c r="H135" s="4" t="s">
        <v>1272</v>
      </c>
      <c r="I135" s="4">
        <f t="shared" si="16"/>
        <v>313800</v>
      </c>
      <c r="J135" s="4">
        <v>0</v>
      </c>
      <c r="K135" s="4">
        <f t="shared" si="17"/>
        <v>0</v>
      </c>
      <c r="L135" s="4">
        <f t="shared" si="18"/>
        <v>0</v>
      </c>
      <c r="M135" s="4">
        <f t="shared" si="19"/>
        <v>313800</v>
      </c>
      <c r="N135" s="4">
        <v>37200</v>
      </c>
      <c r="O135" s="4">
        <f t="shared" si="20"/>
        <v>31380</v>
      </c>
      <c r="P135" s="4">
        <v>0</v>
      </c>
      <c r="Q135" s="4">
        <f t="shared" si="21"/>
        <v>31380</v>
      </c>
      <c r="R135" s="4">
        <f t="shared" si="22"/>
        <v>31380</v>
      </c>
      <c r="S135" s="4">
        <f t="shared" si="23"/>
        <v>282420</v>
      </c>
    </row>
    <row r="136" spans="1:19">
      <c r="A136" s="20">
        <v>135</v>
      </c>
      <c r="B136" s="20">
        <v>653</v>
      </c>
      <c r="C136" s="2" t="s">
        <v>666</v>
      </c>
      <c r="D136" s="3">
        <v>128701</v>
      </c>
      <c r="E136" s="3">
        <v>0</v>
      </c>
      <c r="F136" s="3">
        <v>19600</v>
      </c>
      <c r="G136" s="3">
        <v>50446</v>
      </c>
      <c r="H136" s="4" t="s">
        <v>1305</v>
      </c>
      <c r="I136" s="4">
        <f t="shared" si="16"/>
        <v>9937350</v>
      </c>
      <c r="J136" s="4">
        <v>0</v>
      </c>
      <c r="K136" s="4">
        <f t="shared" si="17"/>
        <v>0</v>
      </c>
      <c r="L136" s="4">
        <f t="shared" si="18"/>
        <v>0</v>
      </c>
      <c r="M136" s="4">
        <f t="shared" si="19"/>
        <v>9937350</v>
      </c>
      <c r="N136" s="4">
        <v>3414525</v>
      </c>
      <c r="O136" s="4">
        <f t="shared" si="20"/>
        <v>993735</v>
      </c>
      <c r="P136" s="4">
        <v>750000</v>
      </c>
      <c r="Q136" s="4">
        <f t="shared" si="21"/>
        <v>1743735</v>
      </c>
      <c r="R136" s="4">
        <f t="shared" si="22"/>
        <v>1743735</v>
      </c>
      <c r="S136" s="4">
        <f t="shared" si="23"/>
        <v>8193615</v>
      </c>
    </row>
    <row r="137" spans="1:19">
      <c r="A137" s="20">
        <v>136</v>
      </c>
      <c r="B137" s="20">
        <v>642</v>
      </c>
      <c r="C137" s="2" t="s">
        <v>620</v>
      </c>
      <c r="D137" s="3">
        <v>569</v>
      </c>
      <c r="E137" s="3">
        <v>0</v>
      </c>
      <c r="F137" s="3">
        <v>162</v>
      </c>
      <c r="G137" s="3">
        <v>681</v>
      </c>
      <c r="H137" s="4" t="s">
        <v>1272</v>
      </c>
      <c r="I137" s="4">
        <f t="shared" si="16"/>
        <v>141200</v>
      </c>
      <c r="J137" s="4">
        <v>0</v>
      </c>
      <c r="K137" s="4">
        <f t="shared" si="17"/>
        <v>0</v>
      </c>
      <c r="L137" s="4">
        <f t="shared" si="18"/>
        <v>0</v>
      </c>
      <c r="M137" s="4">
        <f t="shared" si="19"/>
        <v>141200</v>
      </c>
      <c r="N137" s="4">
        <v>34650</v>
      </c>
      <c r="O137" s="4">
        <f t="shared" si="20"/>
        <v>14120</v>
      </c>
      <c r="P137" s="4">
        <v>0</v>
      </c>
      <c r="Q137" s="4">
        <f t="shared" si="21"/>
        <v>14120</v>
      </c>
      <c r="R137" s="4">
        <f t="shared" si="22"/>
        <v>14120</v>
      </c>
      <c r="S137" s="4">
        <f t="shared" si="23"/>
        <v>127080</v>
      </c>
    </row>
    <row r="138" spans="1:19">
      <c r="A138" s="20">
        <v>137</v>
      </c>
      <c r="B138" s="20">
        <v>116</v>
      </c>
      <c r="C138" s="2" t="s">
        <v>115</v>
      </c>
      <c r="D138" s="3">
        <v>4882</v>
      </c>
      <c r="E138" s="3">
        <v>0</v>
      </c>
      <c r="F138" s="3">
        <v>1162</v>
      </c>
      <c r="G138" s="3">
        <v>3854</v>
      </c>
      <c r="H138" s="4" t="s">
        <v>1272</v>
      </c>
      <c r="I138" s="4">
        <f t="shared" si="16"/>
        <v>989800</v>
      </c>
      <c r="J138" s="4">
        <v>0</v>
      </c>
      <c r="K138" s="4">
        <f t="shared" si="17"/>
        <v>0</v>
      </c>
      <c r="L138" s="4">
        <f t="shared" si="18"/>
        <v>0</v>
      </c>
      <c r="M138" s="4">
        <f t="shared" si="19"/>
        <v>989800</v>
      </c>
      <c r="N138" s="4">
        <v>138975</v>
      </c>
      <c r="O138" s="4">
        <f t="shared" si="20"/>
        <v>98980</v>
      </c>
      <c r="P138" s="4">
        <v>0</v>
      </c>
      <c r="Q138" s="4">
        <f t="shared" si="21"/>
        <v>98980</v>
      </c>
      <c r="R138" s="4">
        <f t="shared" si="22"/>
        <v>98980</v>
      </c>
      <c r="S138" s="4">
        <f t="shared" si="23"/>
        <v>890820</v>
      </c>
    </row>
    <row r="139" spans="1:19">
      <c r="A139" s="20">
        <v>138</v>
      </c>
      <c r="B139" s="20">
        <v>172</v>
      </c>
      <c r="C139" s="2" t="s">
        <v>327</v>
      </c>
      <c r="D139" s="3">
        <v>9468</v>
      </c>
      <c r="E139" s="3">
        <v>216</v>
      </c>
      <c r="F139" s="3">
        <v>10318</v>
      </c>
      <c r="G139" s="3">
        <v>9890</v>
      </c>
      <c r="H139" s="4" t="s">
        <v>1305</v>
      </c>
      <c r="I139" s="4">
        <f t="shared" si="16"/>
        <v>1483800</v>
      </c>
      <c r="J139" s="4">
        <v>0</v>
      </c>
      <c r="K139" s="4">
        <f t="shared" si="17"/>
        <v>0</v>
      </c>
      <c r="L139" s="4">
        <f t="shared" si="18"/>
        <v>0</v>
      </c>
      <c r="M139" s="4">
        <f t="shared" si="19"/>
        <v>1483800</v>
      </c>
      <c r="N139" s="4">
        <v>124700</v>
      </c>
      <c r="O139" s="4">
        <f t="shared" si="20"/>
        <v>124700</v>
      </c>
      <c r="P139" s="4">
        <v>0</v>
      </c>
      <c r="Q139" s="4">
        <f t="shared" si="21"/>
        <v>124700</v>
      </c>
      <c r="R139" s="4">
        <f t="shared" si="22"/>
        <v>124700</v>
      </c>
      <c r="S139" s="4">
        <f t="shared" si="23"/>
        <v>1359100</v>
      </c>
    </row>
    <row r="140" spans="1:19">
      <c r="A140" s="20">
        <v>139</v>
      </c>
      <c r="B140" s="20">
        <v>169</v>
      </c>
      <c r="C140" s="2" t="s">
        <v>319</v>
      </c>
      <c r="D140" s="3">
        <v>101924</v>
      </c>
      <c r="E140" s="3">
        <v>0</v>
      </c>
      <c r="F140" s="3">
        <v>16785</v>
      </c>
      <c r="G140" s="3">
        <v>42772</v>
      </c>
      <c r="H140" s="4" t="s">
        <v>1305</v>
      </c>
      <c r="I140" s="4">
        <f t="shared" si="16"/>
        <v>8074050</v>
      </c>
      <c r="J140" s="4">
        <v>0</v>
      </c>
      <c r="K140" s="4">
        <f t="shared" si="17"/>
        <v>0</v>
      </c>
      <c r="L140" s="4">
        <f t="shared" si="18"/>
        <v>0</v>
      </c>
      <c r="M140" s="4">
        <f t="shared" si="19"/>
        <v>8074050</v>
      </c>
      <c r="N140" s="4">
        <v>1188300</v>
      </c>
      <c r="O140" s="4">
        <f t="shared" si="20"/>
        <v>807405</v>
      </c>
      <c r="P140" s="4">
        <v>900000</v>
      </c>
      <c r="Q140" s="4">
        <f t="shared" si="21"/>
        <v>1707405</v>
      </c>
      <c r="R140" s="4">
        <f t="shared" si="22"/>
        <v>1707405</v>
      </c>
      <c r="S140" s="4">
        <f t="shared" si="23"/>
        <v>6366645</v>
      </c>
    </row>
    <row r="141" spans="1:19">
      <c r="A141" s="20">
        <v>140</v>
      </c>
      <c r="B141" s="20">
        <v>516</v>
      </c>
      <c r="C141" s="2" t="s">
        <v>552</v>
      </c>
      <c r="D141" s="3">
        <v>9418</v>
      </c>
      <c r="E141" s="3">
        <v>0</v>
      </c>
      <c r="F141" s="3">
        <v>0</v>
      </c>
      <c r="G141" s="3">
        <v>1</v>
      </c>
      <c r="H141" s="4" t="s">
        <v>1272</v>
      </c>
      <c r="I141" s="4">
        <f t="shared" si="16"/>
        <v>941900</v>
      </c>
      <c r="J141" s="4">
        <v>0</v>
      </c>
      <c r="K141" s="4">
        <f t="shared" si="17"/>
        <v>0</v>
      </c>
      <c r="L141" s="4">
        <f t="shared" si="18"/>
        <v>0</v>
      </c>
      <c r="M141" s="4">
        <f t="shared" si="19"/>
        <v>941900</v>
      </c>
      <c r="N141" s="4">
        <v>315850</v>
      </c>
      <c r="O141" s="4">
        <f t="shared" si="20"/>
        <v>94190</v>
      </c>
      <c r="P141" s="4">
        <v>0</v>
      </c>
      <c r="Q141" s="4">
        <f t="shared" si="21"/>
        <v>94190</v>
      </c>
      <c r="R141" s="4">
        <f t="shared" si="22"/>
        <v>94190</v>
      </c>
      <c r="S141" s="4">
        <f t="shared" si="23"/>
        <v>847710</v>
      </c>
    </row>
    <row r="142" spans="1:19">
      <c r="A142" s="20">
        <v>141</v>
      </c>
      <c r="B142" s="20">
        <v>514</v>
      </c>
      <c r="C142" s="2" t="s">
        <v>548</v>
      </c>
      <c r="D142" s="3">
        <v>68</v>
      </c>
      <c r="E142" s="3">
        <v>0</v>
      </c>
      <c r="F142" s="3">
        <v>26</v>
      </c>
      <c r="G142" s="3">
        <v>14</v>
      </c>
      <c r="H142" s="4" t="s">
        <v>1305</v>
      </c>
      <c r="I142" s="4">
        <f t="shared" si="16"/>
        <v>5400</v>
      </c>
      <c r="J142" s="4">
        <v>0</v>
      </c>
      <c r="K142" s="4">
        <f t="shared" si="17"/>
        <v>0</v>
      </c>
      <c r="L142" s="4">
        <f t="shared" si="18"/>
        <v>0</v>
      </c>
      <c r="M142" s="4">
        <f t="shared" si="19"/>
        <v>5400</v>
      </c>
      <c r="N142" s="4">
        <v>200</v>
      </c>
      <c r="O142" s="4">
        <f t="shared" si="20"/>
        <v>200</v>
      </c>
      <c r="P142" s="4">
        <v>0</v>
      </c>
      <c r="Q142" s="4">
        <f t="shared" si="21"/>
        <v>200</v>
      </c>
      <c r="R142" s="4">
        <f t="shared" si="22"/>
        <v>200</v>
      </c>
      <c r="S142" s="4">
        <f t="shared" si="23"/>
        <v>5200</v>
      </c>
    </row>
    <row r="143" spans="1:19">
      <c r="A143" s="20">
        <v>142</v>
      </c>
      <c r="B143" s="20">
        <v>827</v>
      </c>
      <c r="C143" s="2" t="s">
        <v>1191</v>
      </c>
      <c r="D143" s="3">
        <v>0</v>
      </c>
      <c r="E143" s="3">
        <v>0</v>
      </c>
      <c r="F143" s="3">
        <v>5</v>
      </c>
      <c r="G143" s="3">
        <v>2</v>
      </c>
      <c r="H143" s="4" t="s">
        <v>1305</v>
      </c>
      <c r="I143" s="4">
        <f t="shared" si="16"/>
        <v>350</v>
      </c>
      <c r="J143" s="4">
        <v>0</v>
      </c>
      <c r="K143" s="4">
        <f t="shared" si="17"/>
        <v>0</v>
      </c>
      <c r="L143" s="4">
        <f t="shared" si="18"/>
        <v>0</v>
      </c>
      <c r="M143" s="4">
        <f t="shared" si="19"/>
        <v>350</v>
      </c>
      <c r="N143" s="4">
        <v>0</v>
      </c>
      <c r="O143" s="4">
        <f t="shared" si="20"/>
        <v>0</v>
      </c>
      <c r="P143" s="4">
        <v>0</v>
      </c>
      <c r="Q143" s="4">
        <f t="shared" si="21"/>
        <v>0</v>
      </c>
      <c r="R143" s="4">
        <f t="shared" si="22"/>
        <v>0</v>
      </c>
      <c r="S143" s="4">
        <f t="shared" si="23"/>
        <v>350</v>
      </c>
    </row>
    <row r="144" spans="1:19">
      <c r="A144" s="20">
        <v>143</v>
      </c>
      <c r="B144" s="20">
        <v>855</v>
      </c>
      <c r="C144" s="2" t="s">
        <v>1045</v>
      </c>
      <c r="D144" s="3">
        <v>6</v>
      </c>
      <c r="E144" s="3">
        <v>0</v>
      </c>
      <c r="F144" s="3">
        <v>3</v>
      </c>
      <c r="G144" s="3">
        <v>13</v>
      </c>
      <c r="H144" s="4" t="s">
        <v>1272</v>
      </c>
      <c r="I144" s="4">
        <f t="shared" si="16"/>
        <v>2200</v>
      </c>
      <c r="J144" s="4">
        <v>0</v>
      </c>
      <c r="K144" s="4">
        <f t="shared" si="17"/>
        <v>0</v>
      </c>
      <c r="L144" s="4">
        <f t="shared" si="18"/>
        <v>0</v>
      </c>
      <c r="M144" s="4">
        <f t="shared" si="19"/>
        <v>2200</v>
      </c>
      <c r="N144" s="4">
        <v>0</v>
      </c>
      <c r="O144" s="4">
        <f t="shared" si="20"/>
        <v>0</v>
      </c>
      <c r="P144" s="4">
        <v>0</v>
      </c>
      <c r="Q144" s="4">
        <f t="shared" si="21"/>
        <v>0</v>
      </c>
      <c r="R144" s="4">
        <f t="shared" si="22"/>
        <v>0</v>
      </c>
      <c r="S144" s="4">
        <f t="shared" si="23"/>
        <v>2200</v>
      </c>
    </row>
    <row r="145" spans="1:19">
      <c r="A145" s="20">
        <v>144</v>
      </c>
      <c r="B145" s="20">
        <v>871</v>
      </c>
      <c r="C145" s="2" t="s">
        <v>1063</v>
      </c>
      <c r="D145" s="3">
        <v>138479</v>
      </c>
      <c r="E145" s="3">
        <v>0</v>
      </c>
      <c r="F145" s="3">
        <v>9575</v>
      </c>
      <c r="G145" s="3">
        <v>22416</v>
      </c>
      <c r="H145" s="4" t="s">
        <v>1305</v>
      </c>
      <c r="I145" s="4">
        <f t="shared" si="16"/>
        <v>8523500</v>
      </c>
      <c r="J145" s="4">
        <v>0</v>
      </c>
      <c r="K145" s="4">
        <f t="shared" si="17"/>
        <v>0</v>
      </c>
      <c r="L145" s="4">
        <f t="shared" si="18"/>
        <v>0</v>
      </c>
      <c r="M145" s="4">
        <f t="shared" si="19"/>
        <v>8523500</v>
      </c>
      <c r="N145" s="4">
        <v>2998250</v>
      </c>
      <c r="O145" s="4">
        <f t="shared" si="20"/>
        <v>852350</v>
      </c>
      <c r="P145" s="4">
        <v>0</v>
      </c>
      <c r="Q145" s="4">
        <f t="shared" si="21"/>
        <v>852350</v>
      </c>
      <c r="R145" s="4">
        <f t="shared" si="22"/>
        <v>852350</v>
      </c>
      <c r="S145" s="4">
        <f t="shared" si="23"/>
        <v>7671150</v>
      </c>
    </row>
    <row r="146" spans="1:19">
      <c r="A146" s="20">
        <v>145</v>
      </c>
      <c r="B146" s="20">
        <v>847</v>
      </c>
      <c r="C146" s="2" t="s">
        <v>1035</v>
      </c>
      <c r="D146" s="3">
        <v>9089</v>
      </c>
      <c r="E146" s="3">
        <v>0</v>
      </c>
      <c r="F146" s="3">
        <v>3837</v>
      </c>
      <c r="G146" s="3">
        <v>2928</v>
      </c>
      <c r="H146" s="4" t="s">
        <v>1305</v>
      </c>
      <c r="I146" s="4">
        <f t="shared" si="16"/>
        <v>792700</v>
      </c>
      <c r="J146" s="4">
        <v>0</v>
      </c>
      <c r="K146" s="4">
        <f t="shared" si="17"/>
        <v>0</v>
      </c>
      <c r="L146" s="4">
        <f t="shared" si="18"/>
        <v>0</v>
      </c>
      <c r="M146" s="4">
        <f t="shared" si="19"/>
        <v>792700</v>
      </c>
      <c r="N146" s="4">
        <v>268775</v>
      </c>
      <c r="O146" s="4">
        <f t="shared" si="20"/>
        <v>79270</v>
      </c>
      <c r="P146" s="4">
        <v>0</v>
      </c>
      <c r="Q146" s="4">
        <f t="shared" si="21"/>
        <v>79270</v>
      </c>
      <c r="R146" s="4">
        <f t="shared" si="22"/>
        <v>79270</v>
      </c>
      <c r="S146" s="4">
        <f t="shared" si="23"/>
        <v>713430</v>
      </c>
    </row>
    <row r="147" spans="1:19">
      <c r="A147" s="20">
        <v>146</v>
      </c>
      <c r="B147" s="20">
        <v>873</v>
      </c>
      <c r="C147" s="2" t="s">
        <v>1070</v>
      </c>
      <c r="D147" s="3">
        <v>760</v>
      </c>
      <c r="E147" s="3">
        <v>0</v>
      </c>
      <c r="F147" s="3">
        <v>238</v>
      </c>
      <c r="G147" s="3">
        <v>366</v>
      </c>
      <c r="H147" s="4" t="s">
        <v>1272</v>
      </c>
      <c r="I147" s="4">
        <f t="shared" si="16"/>
        <v>136400</v>
      </c>
      <c r="J147" s="4">
        <v>0</v>
      </c>
      <c r="K147" s="4">
        <f t="shared" si="17"/>
        <v>0</v>
      </c>
      <c r="L147" s="4">
        <f t="shared" si="18"/>
        <v>0</v>
      </c>
      <c r="M147" s="4">
        <f t="shared" si="19"/>
        <v>136400</v>
      </c>
      <c r="N147" s="4">
        <v>42875</v>
      </c>
      <c r="O147" s="4">
        <f t="shared" si="20"/>
        <v>13640</v>
      </c>
      <c r="P147" s="4">
        <v>0</v>
      </c>
      <c r="Q147" s="4">
        <f t="shared" si="21"/>
        <v>13640</v>
      </c>
      <c r="R147" s="4">
        <f t="shared" si="22"/>
        <v>13640</v>
      </c>
      <c r="S147" s="4">
        <f t="shared" si="23"/>
        <v>122760</v>
      </c>
    </row>
    <row r="148" spans="1:19">
      <c r="A148" s="20">
        <v>147</v>
      </c>
      <c r="B148" s="20">
        <v>175</v>
      </c>
      <c r="C148" s="2" t="s">
        <v>331</v>
      </c>
      <c r="D148" s="3">
        <v>439</v>
      </c>
      <c r="E148" s="3">
        <v>217</v>
      </c>
      <c r="F148" s="3">
        <v>3</v>
      </c>
      <c r="G148" s="3">
        <v>88</v>
      </c>
      <c r="H148" s="4" t="s">
        <v>1305</v>
      </c>
      <c r="I148" s="4">
        <f t="shared" si="16"/>
        <v>26500</v>
      </c>
      <c r="J148" s="4">
        <v>0</v>
      </c>
      <c r="K148" s="4">
        <f t="shared" si="17"/>
        <v>0</v>
      </c>
      <c r="L148" s="4">
        <f t="shared" si="18"/>
        <v>0</v>
      </c>
      <c r="M148" s="4">
        <f t="shared" si="19"/>
        <v>26500</v>
      </c>
      <c r="N148" s="4">
        <v>21600</v>
      </c>
      <c r="O148" s="4">
        <f t="shared" si="20"/>
        <v>2650</v>
      </c>
      <c r="P148" s="4">
        <v>0</v>
      </c>
      <c r="Q148" s="4">
        <f t="shared" si="21"/>
        <v>2650</v>
      </c>
      <c r="R148" s="4">
        <f t="shared" si="22"/>
        <v>2650</v>
      </c>
      <c r="S148" s="4">
        <f t="shared" si="23"/>
        <v>23850</v>
      </c>
    </row>
    <row r="149" spans="1:19">
      <c r="A149" s="20">
        <v>148</v>
      </c>
      <c r="B149" s="20">
        <v>643</v>
      </c>
      <c r="C149" s="2" t="s">
        <v>623</v>
      </c>
      <c r="D149" s="3">
        <v>1489</v>
      </c>
      <c r="E149" s="3">
        <v>0</v>
      </c>
      <c r="F149" s="3">
        <v>504</v>
      </c>
      <c r="G149" s="3">
        <v>2576</v>
      </c>
      <c r="H149" s="4" t="s">
        <v>1305</v>
      </c>
      <c r="I149" s="4">
        <f t="shared" si="16"/>
        <v>228450</v>
      </c>
      <c r="J149" s="4">
        <v>0</v>
      </c>
      <c r="K149" s="4">
        <f t="shared" si="17"/>
        <v>0</v>
      </c>
      <c r="L149" s="4">
        <f t="shared" si="18"/>
        <v>0</v>
      </c>
      <c r="M149" s="4">
        <f t="shared" si="19"/>
        <v>228450</v>
      </c>
      <c r="N149" s="4">
        <v>88800</v>
      </c>
      <c r="O149" s="4">
        <f t="shared" si="20"/>
        <v>22845</v>
      </c>
      <c r="P149" s="4">
        <v>0</v>
      </c>
      <c r="Q149" s="4">
        <f t="shared" si="21"/>
        <v>22845</v>
      </c>
      <c r="R149" s="4">
        <f t="shared" si="22"/>
        <v>22845</v>
      </c>
      <c r="S149" s="4">
        <f t="shared" si="23"/>
        <v>205605</v>
      </c>
    </row>
    <row r="150" spans="1:19">
      <c r="A150" s="20">
        <v>149</v>
      </c>
      <c r="B150" s="20">
        <v>213</v>
      </c>
      <c r="C150" s="2" t="s">
        <v>403</v>
      </c>
      <c r="D150" s="3">
        <v>33</v>
      </c>
      <c r="E150" s="3">
        <v>0</v>
      </c>
      <c r="F150" s="3">
        <v>0</v>
      </c>
      <c r="G150" s="3">
        <v>37</v>
      </c>
      <c r="H150" s="4" t="s">
        <v>1305</v>
      </c>
      <c r="I150" s="4">
        <f t="shared" si="16"/>
        <v>3500</v>
      </c>
      <c r="J150" s="4">
        <v>0</v>
      </c>
      <c r="K150" s="4">
        <f t="shared" si="17"/>
        <v>0</v>
      </c>
      <c r="L150" s="4">
        <f t="shared" si="18"/>
        <v>0</v>
      </c>
      <c r="M150" s="4">
        <f t="shared" si="19"/>
        <v>3500</v>
      </c>
      <c r="N150" s="4">
        <v>125</v>
      </c>
      <c r="O150" s="4">
        <f t="shared" si="20"/>
        <v>125</v>
      </c>
      <c r="P150" s="4">
        <v>0</v>
      </c>
      <c r="Q150" s="4">
        <f t="shared" si="21"/>
        <v>125</v>
      </c>
      <c r="R150" s="4">
        <f t="shared" si="22"/>
        <v>125</v>
      </c>
      <c r="S150" s="4">
        <f t="shared" si="23"/>
        <v>3375</v>
      </c>
    </row>
    <row r="151" spans="1:19">
      <c r="A151" s="20">
        <v>150</v>
      </c>
      <c r="B151" s="20">
        <v>654</v>
      </c>
      <c r="C151" s="2" t="s">
        <v>684</v>
      </c>
      <c r="D151" s="3">
        <v>426513</v>
      </c>
      <c r="E151" s="3">
        <v>0</v>
      </c>
      <c r="F151" s="3">
        <v>111889</v>
      </c>
      <c r="G151" s="3">
        <v>185628</v>
      </c>
      <c r="H151" s="4" t="s">
        <v>1272</v>
      </c>
      <c r="I151" s="4">
        <f t="shared" si="16"/>
        <v>72403000</v>
      </c>
      <c r="J151" s="4">
        <v>0</v>
      </c>
      <c r="K151" s="4">
        <f t="shared" si="17"/>
        <v>0</v>
      </c>
      <c r="L151" s="4">
        <f t="shared" si="18"/>
        <v>0</v>
      </c>
      <c r="M151" s="4">
        <f t="shared" si="19"/>
        <v>72403000</v>
      </c>
      <c r="N151" s="4">
        <v>16295300</v>
      </c>
      <c r="O151" s="4">
        <f t="shared" si="20"/>
        <v>7240300</v>
      </c>
      <c r="P151" s="4">
        <v>0</v>
      </c>
      <c r="Q151" s="4">
        <f t="shared" si="21"/>
        <v>7240300</v>
      </c>
      <c r="R151" s="4">
        <f t="shared" si="22"/>
        <v>7240300</v>
      </c>
      <c r="S151" s="4">
        <f t="shared" si="23"/>
        <v>65162700</v>
      </c>
    </row>
    <row r="152" spans="1:19">
      <c r="A152" s="20">
        <v>151</v>
      </c>
      <c r="B152" s="20">
        <v>985</v>
      </c>
      <c r="C152" s="2" t="s">
        <v>1152</v>
      </c>
      <c r="D152" s="3">
        <v>19046</v>
      </c>
      <c r="E152" s="3">
        <v>5193</v>
      </c>
      <c r="F152" s="3">
        <v>970</v>
      </c>
      <c r="G152" s="3">
        <v>3091</v>
      </c>
      <c r="H152" s="4" t="s">
        <v>1272</v>
      </c>
      <c r="I152" s="4">
        <f t="shared" si="16"/>
        <v>2051050</v>
      </c>
      <c r="J152" s="4">
        <v>0</v>
      </c>
      <c r="K152" s="4">
        <f t="shared" si="17"/>
        <v>0</v>
      </c>
      <c r="L152" s="4">
        <f t="shared" si="18"/>
        <v>0</v>
      </c>
      <c r="M152" s="4">
        <f t="shared" si="19"/>
        <v>2051050</v>
      </c>
      <c r="N152" s="4">
        <v>482000</v>
      </c>
      <c r="O152" s="4">
        <f t="shared" si="20"/>
        <v>205105</v>
      </c>
      <c r="P152" s="4">
        <v>0</v>
      </c>
      <c r="Q152" s="4">
        <f t="shared" si="21"/>
        <v>205105</v>
      </c>
      <c r="R152" s="4">
        <f t="shared" si="22"/>
        <v>205105</v>
      </c>
      <c r="S152" s="4">
        <f t="shared" si="23"/>
        <v>1845945</v>
      </c>
    </row>
    <row r="153" spans="1:19">
      <c r="A153" s="20">
        <v>152</v>
      </c>
      <c r="B153" s="20">
        <v>984</v>
      </c>
      <c r="C153" s="2" t="s">
        <v>1148</v>
      </c>
      <c r="D153" s="3">
        <v>20859</v>
      </c>
      <c r="E153" s="3">
        <v>0</v>
      </c>
      <c r="F153" s="3">
        <v>1784</v>
      </c>
      <c r="G153" s="3">
        <v>7361</v>
      </c>
      <c r="H153" s="4" t="s">
        <v>1272</v>
      </c>
      <c r="I153" s="4">
        <f t="shared" si="16"/>
        <v>3000400</v>
      </c>
      <c r="J153" s="4">
        <v>0</v>
      </c>
      <c r="K153" s="4">
        <f t="shared" si="17"/>
        <v>0</v>
      </c>
      <c r="L153" s="4">
        <f t="shared" si="18"/>
        <v>0</v>
      </c>
      <c r="M153" s="4">
        <f t="shared" si="19"/>
        <v>3000400</v>
      </c>
      <c r="N153" s="4">
        <v>572975</v>
      </c>
      <c r="O153" s="4">
        <f t="shared" si="20"/>
        <v>300040</v>
      </c>
      <c r="P153" s="4">
        <v>0</v>
      </c>
      <c r="Q153" s="4">
        <f t="shared" si="21"/>
        <v>300040</v>
      </c>
      <c r="R153" s="4">
        <f t="shared" si="22"/>
        <v>300040</v>
      </c>
      <c r="S153" s="4">
        <f t="shared" si="23"/>
        <v>2700360</v>
      </c>
    </row>
    <row r="154" spans="1:19">
      <c r="A154" s="20">
        <v>153</v>
      </c>
      <c r="B154" s="20">
        <v>208</v>
      </c>
      <c r="C154" s="2" t="s">
        <v>337</v>
      </c>
      <c r="D154" s="3">
        <v>58357</v>
      </c>
      <c r="E154" s="3">
        <v>7457</v>
      </c>
      <c r="F154" s="3">
        <v>15168</v>
      </c>
      <c r="G154" s="3">
        <v>61974</v>
      </c>
      <c r="H154" s="4" t="s">
        <v>1272</v>
      </c>
      <c r="I154" s="4">
        <f t="shared" si="16"/>
        <v>13177050</v>
      </c>
      <c r="J154" s="4">
        <v>0</v>
      </c>
      <c r="K154" s="4">
        <f t="shared" si="17"/>
        <v>0</v>
      </c>
      <c r="L154" s="4">
        <f t="shared" si="18"/>
        <v>0</v>
      </c>
      <c r="M154" s="4">
        <f t="shared" si="19"/>
        <v>13177050</v>
      </c>
      <c r="N154" s="4">
        <v>1100675</v>
      </c>
      <c r="O154" s="4">
        <f t="shared" si="20"/>
        <v>1100675</v>
      </c>
      <c r="P154" s="4">
        <v>0</v>
      </c>
      <c r="Q154" s="4">
        <f t="shared" si="21"/>
        <v>1100675</v>
      </c>
      <c r="R154" s="4">
        <f t="shared" si="22"/>
        <v>1100675</v>
      </c>
      <c r="S154" s="4">
        <f t="shared" si="23"/>
        <v>12076375</v>
      </c>
    </row>
    <row r="155" spans="1:19">
      <c r="A155" s="20">
        <v>154</v>
      </c>
      <c r="B155" s="20">
        <v>644</v>
      </c>
      <c r="C155" s="2" t="s">
        <v>626</v>
      </c>
      <c r="D155" s="3">
        <v>2205</v>
      </c>
      <c r="E155" s="3">
        <v>0</v>
      </c>
      <c r="F155" s="3">
        <v>632</v>
      </c>
      <c r="G155" s="3">
        <v>3487</v>
      </c>
      <c r="H155" s="4" t="s">
        <v>1272</v>
      </c>
      <c r="I155" s="4">
        <f t="shared" si="16"/>
        <v>632400</v>
      </c>
      <c r="J155" s="4">
        <v>0</v>
      </c>
      <c r="K155" s="4">
        <f t="shared" si="17"/>
        <v>0</v>
      </c>
      <c r="L155" s="4">
        <f t="shared" si="18"/>
        <v>0</v>
      </c>
      <c r="M155" s="4">
        <f t="shared" si="19"/>
        <v>632400</v>
      </c>
      <c r="N155" s="4">
        <v>28725</v>
      </c>
      <c r="O155" s="4">
        <f t="shared" si="20"/>
        <v>28725</v>
      </c>
      <c r="P155" s="4">
        <v>0</v>
      </c>
      <c r="Q155" s="4">
        <f t="shared" si="21"/>
        <v>28725</v>
      </c>
      <c r="R155" s="4">
        <f t="shared" si="22"/>
        <v>28725</v>
      </c>
      <c r="S155" s="4">
        <f t="shared" si="23"/>
        <v>603675</v>
      </c>
    </row>
    <row r="156" spans="1:19">
      <c r="A156" s="20">
        <v>155</v>
      </c>
      <c r="B156" s="20">
        <v>641</v>
      </c>
      <c r="C156" s="2" t="s">
        <v>616</v>
      </c>
      <c r="D156" s="3">
        <v>2538</v>
      </c>
      <c r="E156" s="3">
        <v>0</v>
      </c>
      <c r="F156" s="3">
        <v>649</v>
      </c>
      <c r="G156" s="3">
        <v>2067</v>
      </c>
      <c r="H156" s="4" t="s">
        <v>1305</v>
      </c>
      <c r="I156" s="4">
        <f t="shared" si="16"/>
        <v>262700</v>
      </c>
      <c r="J156" s="4">
        <v>0</v>
      </c>
      <c r="K156" s="4">
        <f t="shared" si="17"/>
        <v>0</v>
      </c>
      <c r="L156" s="4">
        <f t="shared" si="18"/>
        <v>0</v>
      </c>
      <c r="M156" s="4">
        <f t="shared" si="19"/>
        <v>262700</v>
      </c>
      <c r="N156" s="4">
        <v>170100</v>
      </c>
      <c r="O156" s="4">
        <f t="shared" si="20"/>
        <v>26270</v>
      </c>
      <c r="P156" s="4">
        <v>0</v>
      </c>
      <c r="Q156" s="4">
        <f t="shared" si="21"/>
        <v>26270</v>
      </c>
      <c r="R156" s="4">
        <f t="shared" si="22"/>
        <v>26270</v>
      </c>
      <c r="S156" s="4">
        <f t="shared" si="23"/>
        <v>236430</v>
      </c>
    </row>
    <row r="157" spans="1:19">
      <c r="A157" s="20">
        <v>156</v>
      </c>
      <c r="B157" s="20">
        <v>620</v>
      </c>
      <c r="C157" s="2" t="s">
        <v>564</v>
      </c>
      <c r="D157" s="3">
        <v>11965</v>
      </c>
      <c r="E157" s="3">
        <v>0</v>
      </c>
      <c r="F157" s="3">
        <v>2849</v>
      </c>
      <c r="G157" s="3">
        <v>7494</v>
      </c>
      <c r="H157" s="4" t="s">
        <v>1272</v>
      </c>
      <c r="I157" s="4">
        <f t="shared" si="16"/>
        <v>2230800</v>
      </c>
      <c r="J157" s="4">
        <v>0</v>
      </c>
      <c r="K157" s="4">
        <f t="shared" si="17"/>
        <v>0</v>
      </c>
      <c r="L157" s="4">
        <f t="shared" si="18"/>
        <v>0</v>
      </c>
      <c r="M157" s="4">
        <f t="shared" si="19"/>
        <v>2230800</v>
      </c>
      <c r="N157" s="4">
        <v>417275</v>
      </c>
      <c r="O157" s="4">
        <f t="shared" si="20"/>
        <v>223080</v>
      </c>
      <c r="P157" s="4">
        <v>350000</v>
      </c>
      <c r="Q157" s="4">
        <f t="shared" si="21"/>
        <v>573080</v>
      </c>
      <c r="R157" s="4">
        <f t="shared" si="22"/>
        <v>573080</v>
      </c>
      <c r="S157" s="4">
        <f t="shared" si="23"/>
        <v>1657720</v>
      </c>
    </row>
    <row r="158" spans="1:19">
      <c r="A158" s="20">
        <v>157</v>
      </c>
      <c r="B158" s="20">
        <v>696</v>
      </c>
      <c r="C158" s="2" t="s">
        <v>808</v>
      </c>
      <c r="D158" s="3">
        <v>276</v>
      </c>
      <c r="E158" s="3">
        <v>0</v>
      </c>
      <c r="F158" s="3">
        <v>81</v>
      </c>
      <c r="G158" s="3">
        <v>327</v>
      </c>
      <c r="H158" s="4" t="s">
        <v>1272</v>
      </c>
      <c r="I158" s="4">
        <f t="shared" si="16"/>
        <v>68400</v>
      </c>
      <c r="J158" s="4">
        <v>0</v>
      </c>
      <c r="K158" s="4">
        <f t="shared" si="17"/>
        <v>0</v>
      </c>
      <c r="L158" s="4">
        <f t="shared" si="18"/>
        <v>0</v>
      </c>
      <c r="M158" s="4">
        <f t="shared" si="19"/>
        <v>68400</v>
      </c>
      <c r="N158" s="4">
        <v>21825</v>
      </c>
      <c r="O158" s="4">
        <f t="shared" si="20"/>
        <v>6840</v>
      </c>
      <c r="P158" s="4">
        <v>0</v>
      </c>
      <c r="Q158" s="4">
        <f t="shared" si="21"/>
        <v>6840</v>
      </c>
      <c r="R158" s="4">
        <f t="shared" si="22"/>
        <v>6840</v>
      </c>
      <c r="S158" s="4">
        <f t="shared" si="23"/>
        <v>61560</v>
      </c>
    </row>
    <row r="159" spans="1:19">
      <c r="A159" s="20">
        <v>158</v>
      </c>
      <c r="B159" s="20">
        <v>656</v>
      </c>
      <c r="C159" s="2" t="s">
        <v>738</v>
      </c>
      <c r="D159" s="3">
        <v>19463</v>
      </c>
      <c r="E159" s="3">
        <v>0</v>
      </c>
      <c r="F159" s="3">
        <v>4922</v>
      </c>
      <c r="G159" s="3">
        <v>12191</v>
      </c>
      <c r="H159" s="4" t="s">
        <v>1305</v>
      </c>
      <c r="I159" s="4">
        <f t="shared" si="16"/>
        <v>1828800</v>
      </c>
      <c r="J159" s="4">
        <v>0</v>
      </c>
      <c r="K159" s="4">
        <f t="shared" si="17"/>
        <v>0</v>
      </c>
      <c r="L159" s="4">
        <f t="shared" si="18"/>
        <v>0</v>
      </c>
      <c r="M159" s="4">
        <f t="shared" si="19"/>
        <v>1828800</v>
      </c>
      <c r="N159" s="4">
        <v>579200</v>
      </c>
      <c r="O159" s="4">
        <f t="shared" si="20"/>
        <v>182880</v>
      </c>
      <c r="P159" s="4">
        <v>50000</v>
      </c>
      <c r="Q159" s="4">
        <f t="shared" si="21"/>
        <v>232880</v>
      </c>
      <c r="R159" s="4">
        <f t="shared" si="22"/>
        <v>232880</v>
      </c>
      <c r="S159" s="4">
        <f t="shared" si="23"/>
        <v>1595920</v>
      </c>
    </row>
    <row r="160" spans="1:19">
      <c r="A160" s="20">
        <v>159</v>
      </c>
      <c r="B160" s="20">
        <v>655</v>
      </c>
      <c r="C160" s="2" t="s">
        <v>1250</v>
      </c>
      <c r="D160" s="3">
        <v>0</v>
      </c>
      <c r="E160" s="3">
        <v>0</v>
      </c>
      <c r="F160" s="3">
        <v>0</v>
      </c>
      <c r="G160" s="3">
        <v>0</v>
      </c>
      <c r="H160" s="4" t="s">
        <v>1272</v>
      </c>
      <c r="I160" s="4">
        <f t="shared" si="16"/>
        <v>0</v>
      </c>
      <c r="J160" s="4">
        <v>0</v>
      </c>
      <c r="K160" s="4">
        <f t="shared" si="17"/>
        <v>0</v>
      </c>
      <c r="L160" s="4">
        <f t="shared" si="18"/>
        <v>0</v>
      </c>
      <c r="M160" s="4">
        <f t="shared" si="19"/>
        <v>0</v>
      </c>
      <c r="N160" s="4">
        <v>0</v>
      </c>
      <c r="O160" s="4">
        <f t="shared" si="20"/>
        <v>0</v>
      </c>
      <c r="P160" s="4">
        <v>0</v>
      </c>
      <c r="Q160" s="4">
        <f t="shared" si="21"/>
        <v>0</v>
      </c>
      <c r="R160" s="4">
        <f t="shared" si="22"/>
        <v>0</v>
      </c>
      <c r="S160" s="4">
        <f t="shared" si="23"/>
        <v>0</v>
      </c>
    </row>
    <row r="161" spans="1:19">
      <c r="A161" s="20">
        <v>160</v>
      </c>
      <c r="B161" s="20">
        <v>126</v>
      </c>
      <c r="C161" s="2" t="s">
        <v>209</v>
      </c>
      <c r="D161" s="3">
        <v>407</v>
      </c>
      <c r="E161" s="3">
        <v>0</v>
      </c>
      <c r="F161" s="3">
        <v>93</v>
      </c>
      <c r="G161" s="3">
        <v>793</v>
      </c>
      <c r="H161" s="4" t="s">
        <v>1305</v>
      </c>
      <c r="I161" s="4">
        <f t="shared" si="16"/>
        <v>64650</v>
      </c>
      <c r="J161" s="4">
        <v>0</v>
      </c>
      <c r="K161" s="4">
        <f t="shared" si="17"/>
        <v>0</v>
      </c>
      <c r="L161" s="4">
        <f t="shared" si="18"/>
        <v>0</v>
      </c>
      <c r="M161" s="4">
        <f t="shared" si="19"/>
        <v>64650</v>
      </c>
      <c r="N161" s="4">
        <v>1475</v>
      </c>
      <c r="O161" s="4">
        <f t="shared" si="20"/>
        <v>1475</v>
      </c>
      <c r="P161" s="4">
        <v>0</v>
      </c>
      <c r="Q161" s="4">
        <f t="shared" si="21"/>
        <v>1475</v>
      </c>
      <c r="R161" s="4">
        <f t="shared" si="22"/>
        <v>1475</v>
      </c>
      <c r="S161" s="4">
        <f t="shared" si="23"/>
        <v>63175</v>
      </c>
    </row>
    <row r="162" spans="1:19">
      <c r="A162" s="20">
        <v>161</v>
      </c>
      <c r="B162" s="20">
        <v>125</v>
      </c>
      <c r="C162" s="2" t="s">
        <v>205</v>
      </c>
      <c r="D162" s="3">
        <v>337</v>
      </c>
      <c r="E162" s="3">
        <v>85</v>
      </c>
      <c r="F162" s="3">
        <v>102</v>
      </c>
      <c r="G162" s="3">
        <v>288</v>
      </c>
      <c r="H162" s="4" t="s">
        <v>1305</v>
      </c>
      <c r="I162" s="4">
        <f t="shared" si="16"/>
        <v>36350</v>
      </c>
      <c r="J162" s="4">
        <v>0</v>
      </c>
      <c r="K162" s="4">
        <f t="shared" si="17"/>
        <v>0</v>
      </c>
      <c r="L162" s="4">
        <f t="shared" si="18"/>
        <v>0</v>
      </c>
      <c r="M162" s="4">
        <f t="shared" si="19"/>
        <v>36350</v>
      </c>
      <c r="N162" s="4">
        <v>875</v>
      </c>
      <c r="O162" s="4">
        <f t="shared" si="20"/>
        <v>875</v>
      </c>
      <c r="P162" s="4">
        <v>0</v>
      </c>
      <c r="Q162" s="4">
        <f t="shared" si="21"/>
        <v>875</v>
      </c>
      <c r="R162" s="4">
        <f t="shared" si="22"/>
        <v>875</v>
      </c>
      <c r="S162" s="4">
        <f t="shared" si="23"/>
        <v>35475</v>
      </c>
    </row>
    <row r="163" spans="1:19">
      <c r="A163" s="20">
        <v>162</v>
      </c>
      <c r="B163" s="20">
        <v>134</v>
      </c>
      <c r="C163" s="2" t="s">
        <v>237</v>
      </c>
      <c r="D163" s="3">
        <v>2096</v>
      </c>
      <c r="E163" s="3">
        <v>0</v>
      </c>
      <c r="F163" s="3">
        <v>3875</v>
      </c>
      <c r="G163" s="3">
        <v>4673</v>
      </c>
      <c r="H163" s="4" t="s">
        <v>1305</v>
      </c>
      <c r="I163" s="4">
        <f t="shared" si="16"/>
        <v>532200</v>
      </c>
      <c r="J163" s="4">
        <v>0</v>
      </c>
      <c r="K163" s="4">
        <f t="shared" si="17"/>
        <v>0</v>
      </c>
      <c r="L163" s="4">
        <f t="shared" si="18"/>
        <v>0</v>
      </c>
      <c r="M163" s="4">
        <f t="shared" si="19"/>
        <v>532200</v>
      </c>
      <c r="N163" s="4">
        <v>78975</v>
      </c>
      <c r="O163" s="4">
        <f t="shared" si="20"/>
        <v>53220</v>
      </c>
      <c r="P163" s="4">
        <v>0</v>
      </c>
      <c r="Q163" s="4">
        <f t="shared" si="21"/>
        <v>53220</v>
      </c>
      <c r="R163" s="4">
        <f t="shared" si="22"/>
        <v>53220</v>
      </c>
      <c r="S163" s="4">
        <f t="shared" si="23"/>
        <v>478980</v>
      </c>
    </row>
    <row r="164" spans="1:19">
      <c r="A164" s="20">
        <v>163</v>
      </c>
      <c r="B164" s="20">
        <v>222</v>
      </c>
      <c r="C164" s="2" t="s">
        <v>461</v>
      </c>
      <c r="D164" s="3">
        <v>1827</v>
      </c>
      <c r="E164" s="3">
        <v>0</v>
      </c>
      <c r="F164" s="3">
        <v>330</v>
      </c>
      <c r="G164" s="3">
        <v>1853</v>
      </c>
      <c r="H164" s="4" t="s">
        <v>1272</v>
      </c>
      <c r="I164" s="4">
        <f t="shared" si="16"/>
        <v>401000</v>
      </c>
      <c r="J164" s="4">
        <v>258605</v>
      </c>
      <c r="K164" s="4">
        <f t="shared" si="17"/>
        <v>40100</v>
      </c>
      <c r="L164" s="4">
        <f t="shared" si="18"/>
        <v>218505</v>
      </c>
      <c r="M164" s="4">
        <f t="shared" si="19"/>
        <v>360900</v>
      </c>
      <c r="N164" s="4">
        <v>24275</v>
      </c>
      <c r="O164" s="4">
        <f t="shared" si="20"/>
        <v>24275</v>
      </c>
      <c r="P164" s="4">
        <v>0</v>
      </c>
      <c r="Q164" s="4">
        <f t="shared" si="21"/>
        <v>24275</v>
      </c>
      <c r="R164" s="4">
        <f t="shared" si="22"/>
        <v>24275</v>
      </c>
      <c r="S164" s="4">
        <f t="shared" si="23"/>
        <v>336625</v>
      </c>
    </row>
    <row r="165" spans="1:19">
      <c r="A165" s="20">
        <v>164</v>
      </c>
      <c r="B165" s="20">
        <v>728</v>
      </c>
      <c r="C165" s="2" t="s">
        <v>898</v>
      </c>
      <c r="D165" s="3">
        <v>4595</v>
      </c>
      <c r="E165" s="3">
        <v>0</v>
      </c>
      <c r="F165" s="3">
        <v>257</v>
      </c>
      <c r="G165" s="3">
        <v>1361</v>
      </c>
      <c r="H165" s="4" t="s">
        <v>1272</v>
      </c>
      <c r="I165" s="4">
        <f t="shared" si="16"/>
        <v>621300</v>
      </c>
      <c r="J165" s="4">
        <v>0</v>
      </c>
      <c r="K165" s="4">
        <f t="shared" si="17"/>
        <v>0</v>
      </c>
      <c r="L165" s="4">
        <f t="shared" si="18"/>
        <v>0</v>
      </c>
      <c r="M165" s="4">
        <f t="shared" si="19"/>
        <v>621300</v>
      </c>
      <c r="N165" s="4">
        <v>57750</v>
      </c>
      <c r="O165" s="4">
        <f t="shared" si="20"/>
        <v>57750</v>
      </c>
      <c r="P165" s="4">
        <v>0</v>
      </c>
      <c r="Q165" s="4">
        <f t="shared" si="21"/>
        <v>57750</v>
      </c>
      <c r="R165" s="4">
        <f t="shared" si="22"/>
        <v>57750</v>
      </c>
      <c r="S165" s="4">
        <f t="shared" si="23"/>
        <v>563550</v>
      </c>
    </row>
    <row r="166" spans="1:19">
      <c r="A166" s="20">
        <v>165</v>
      </c>
      <c r="B166" s="20">
        <v>852</v>
      </c>
      <c r="C166" s="2" t="s">
        <v>1039</v>
      </c>
      <c r="D166" s="3">
        <v>5117</v>
      </c>
      <c r="E166" s="3">
        <v>159</v>
      </c>
      <c r="F166" s="3">
        <v>992</v>
      </c>
      <c r="G166" s="3">
        <v>2927</v>
      </c>
      <c r="H166" s="4" t="s">
        <v>1305</v>
      </c>
      <c r="I166" s="4">
        <f t="shared" si="16"/>
        <v>451800</v>
      </c>
      <c r="J166" s="4">
        <v>0</v>
      </c>
      <c r="K166" s="4">
        <f t="shared" si="17"/>
        <v>0</v>
      </c>
      <c r="L166" s="4">
        <f t="shared" si="18"/>
        <v>0</v>
      </c>
      <c r="M166" s="4">
        <f t="shared" si="19"/>
        <v>451800</v>
      </c>
      <c r="N166" s="4">
        <v>122650</v>
      </c>
      <c r="O166" s="4">
        <f t="shared" si="20"/>
        <v>45180</v>
      </c>
      <c r="P166" s="4">
        <v>0</v>
      </c>
      <c r="Q166" s="4">
        <f t="shared" si="21"/>
        <v>45180</v>
      </c>
      <c r="R166" s="4">
        <f t="shared" si="22"/>
        <v>45180</v>
      </c>
      <c r="S166" s="4">
        <f t="shared" si="23"/>
        <v>406620</v>
      </c>
    </row>
    <row r="167" spans="1:19">
      <c r="A167" s="20">
        <v>166</v>
      </c>
      <c r="B167" s="20">
        <v>856</v>
      </c>
      <c r="C167" s="2" t="s">
        <v>1049</v>
      </c>
      <c r="D167" s="3">
        <v>1862</v>
      </c>
      <c r="E167" s="3">
        <v>1862</v>
      </c>
      <c r="F167" s="3">
        <v>0</v>
      </c>
      <c r="G167" s="3">
        <v>0</v>
      </c>
      <c r="H167" s="4" t="s">
        <v>1305</v>
      </c>
      <c r="I167" s="4">
        <f t="shared" si="16"/>
        <v>93100</v>
      </c>
      <c r="J167" s="4">
        <v>0</v>
      </c>
      <c r="K167" s="4">
        <f t="shared" si="17"/>
        <v>0</v>
      </c>
      <c r="L167" s="4">
        <f t="shared" si="18"/>
        <v>0</v>
      </c>
      <c r="M167" s="4">
        <f t="shared" si="19"/>
        <v>93100</v>
      </c>
      <c r="N167" s="4">
        <v>10375</v>
      </c>
      <c r="O167" s="4">
        <f t="shared" si="20"/>
        <v>9310</v>
      </c>
      <c r="P167" s="4">
        <v>0</v>
      </c>
      <c r="Q167" s="4">
        <f t="shared" si="21"/>
        <v>9310</v>
      </c>
      <c r="R167" s="4">
        <f t="shared" si="22"/>
        <v>9310</v>
      </c>
      <c r="S167" s="4">
        <f t="shared" si="23"/>
        <v>83790</v>
      </c>
    </row>
    <row r="168" spans="1:19">
      <c r="A168" s="20">
        <v>167</v>
      </c>
      <c r="B168" s="20">
        <v>717</v>
      </c>
      <c r="C168" s="2" t="s">
        <v>880</v>
      </c>
      <c r="D168" s="3">
        <v>495</v>
      </c>
      <c r="E168" s="3">
        <v>0</v>
      </c>
      <c r="F168" s="3">
        <v>65</v>
      </c>
      <c r="G168" s="3">
        <v>281</v>
      </c>
      <c r="H168" s="4" t="s">
        <v>1272</v>
      </c>
      <c r="I168" s="4">
        <f t="shared" si="16"/>
        <v>84100</v>
      </c>
      <c r="J168" s="4">
        <v>0</v>
      </c>
      <c r="K168" s="4">
        <f t="shared" si="17"/>
        <v>0</v>
      </c>
      <c r="L168" s="4">
        <f t="shared" si="18"/>
        <v>0</v>
      </c>
      <c r="M168" s="4">
        <f t="shared" si="19"/>
        <v>84100</v>
      </c>
      <c r="N168" s="4">
        <v>11250</v>
      </c>
      <c r="O168" s="4">
        <f t="shared" si="20"/>
        <v>8410</v>
      </c>
      <c r="P168" s="4">
        <v>0</v>
      </c>
      <c r="Q168" s="4">
        <f t="shared" si="21"/>
        <v>8410</v>
      </c>
      <c r="R168" s="4">
        <f t="shared" si="22"/>
        <v>8410</v>
      </c>
      <c r="S168" s="4">
        <f t="shared" si="23"/>
        <v>75690</v>
      </c>
    </row>
    <row r="169" spans="1:19">
      <c r="A169" s="20">
        <v>168</v>
      </c>
      <c r="B169" s="20">
        <v>854</v>
      </c>
      <c r="C169" s="2" t="s">
        <v>1042</v>
      </c>
      <c r="D169" s="3">
        <v>16</v>
      </c>
      <c r="E169" s="3">
        <v>16</v>
      </c>
      <c r="F169" s="3">
        <v>0</v>
      </c>
      <c r="G169" s="3">
        <v>0</v>
      </c>
      <c r="H169" s="4" t="s">
        <v>1305</v>
      </c>
      <c r="I169" s="4">
        <f t="shared" si="16"/>
        <v>800</v>
      </c>
      <c r="J169" s="4">
        <v>0</v>
      </c>
      <c r="K169" s="4">
        <f t="shared" si="17"/>
        <v>0</v>
      </c>
      <c r="L169" s="4">
        <f t="shared" si="18"/>
        <v>0</v>
      </c>
      <c r="M169" s="4">
        <f t="shared" si="19"/>
        <v>800</v>
      </c>
      <c r="N169" s="4">
        <v>0</v>
      </c>
      <c r="O169" s="4">
        <f t="shared" si="20"/>
        <v>0</v>
      </c>
      <c r="P169" s="4">
        <v>0</v>
      </c>
      <c r="Q169" s="4">
        <f t="shared" si="21"/>
        <v>0</v>
      </c>
      <c r="R169" s="4">
        <f t="shared" si="22"/>
        <v>0</v>
      </c>
      <c r="S169" s="4">
        <f t="shared" si="23"/>
        <v>800</v>
      </c>
    </row>
    <row r="170" spans="1:19">
      <c r="A170" s="20">
        <v>169</v>
      </c>
      <c r="B170" s="20">
        <v>840</v>
      </c>
      <c r="C170" s="2" t="s">
        <v>1020</v>
      </c>
      <c r="D170" s="3">
        <v>79769</v>
      </c>
      <c r="E170" s="3">
        <v>0</v>
      </c>
      <c r="F170" s="3">
        <v>8424</v>
      </c>
      <c r="G170" s="3">
        <v>7629</v>
      </c>
      <c r="H170" s="4" t="s">
        <v>1272</v>
      </c>
      <c r="I170" s="4">
        <f t="shared" si="16"/>
        <v>9582200</v>
      </c>
      <c r="J170" s="4">
        <v>0</v>
      </c>
      <c r="K170" s="4">
        <f t="shared" si="17"/>
        <v>0</v>
      </c>
      <c r="L170" s="4">
        <f t="shared" si="18"/>
        <v>0</v>
      </c>
      <c r="M170" s="4">
        <f t="shared" si="19"/>
        <v>9582200</v>
      </c>
      <c r="N170" s="4">
        <v>215100</v>
      </c>
      <c r="O170" s="4">
        <f t="shared" si="20"/>
        <v>215100</v>
      </c>
      <c r="P170" s="4">
        <v>100000</v>
      </c>
      <c r="Q170" s="4">
        <f t="shared" si="21"/>
        <v>315100</v>
      </c>
      <c r="R170" s="4">
        <f t="shared" si="22"/>
        <v>315100</v>
      </c>
      <c r="S170" s="4">
        <f t="shared" si="23"/>
        <v>9267100</v>
      </c>
    </row>
    <row r="171" spans="1:19">
      <c r="A171" s="20">
        <v>170</v>
      </c>
      <c r="B171" s="20">
        <v>832</v>
      </c>
      <c r="C171" s="2" t="s">
        <v>1017</v>
      </c>
      <c r="D171" s="3">
        <v>112</v>
      </c>
      <c r="E171" s="3">
        <v>0</v>
      </c>
      <c r="F171" s="3">
        <v>12</v>
      </c>
      <c r="G171" s="3">
        <v>33</v>
      </c>
      <c r="H171" s="4" t="s">
        <v>1305</v>
      </c>
      <c r="I171" s="4">
        <f t="shared" si="16"/>
        <v>7850</v>
      </c>
      <c r="J171" s="4">
        <v>0</v>
      </c>
      <c r="K171" s="4">
        <f t="shared" si="17"/>
        <v>0</v>
      </c>
      <c r="L171" s="4">
        <f t="shared" si="18"/>
        <v>0</v>
      </c>
      <c r="M171" s="4">
        <f t="shared" si="19"/>
        <v>7850</v>
      </c>
      <c r="N171" s="4">
        <v>425</v>
      </c>
      <c r="O171" s="4">
        <f t="shared" si="20"/>
        <v>425</v>
      </c>
      <c r="P171" s="4">
        <v>0</v>
      </c>
      <c r="Q171" s="4">
        <f t="shared" si="21"/>
        <v>425</v>
      </c>
      <c r="R171" s="4">
        <f t="shared" si="22"/>
        <v>425</v>
      </c>
      <c r="S171" s="4">
        <f t="shared" si="23"/>
        <v>7425</v>
      </c>
    </row>
    <row r="172" spans="1:19">
      <c r="A172" s="20">
        <v>171</v>
      </c>
      <c r="B172" s="20">
        <v>866</v>
      </c>
      <c r="C172" s="2" t="s">
        <v>1056</v>
      </c>
      <c r="D172" s="3">
        <v>821</v>
      </c>
      <c r="E172" s="3">
        <v>821</v>
      </c>
      <c r="F172" s="3">
        <v>0</v>
      </c>
      <c r="G172" s="3">
        <v>0</v>
      </c>
      <c r="H172" s="4" t="s">
        <v>1305</v>
      </c>
      <c r="I172" s="4">
        <f t="shared" si="16"/>
        <v>41050</v>
      </c>
      <c r="J172" s="4">
        <v>0</v>
      </c>
      <c r="K172" s="4">
        <f t="shared" si="17"/>
        <v>0</v>
      </c>
      <c r="L172" s="4">
        <f t="shared" si="18"/>
        <v>0</v>
      </c>
      <c r="M172" s="4">
        <f t="shared" si="19"/>
        <v>41050</v>
      </c>
      <c r="N172" s="4">
        <v>100</v>
      </c>
      <c r="O172" s="4">
        <f t="shared" si="20"/>
        <v>100</v>
      </c>
      <c r="P172" s="4">
        <v>0</v>
      </c>
      <c r="Q172" s="4">
        <f t="shared" si="21"/>
        <v>100</v>
      </c>
      <c r="R172" s="4">
        <f t="shared" si="22"/>
        <v>100</v>
      </c>
      <c r="S172" s="4">
        <f t="shared" si="23"/>
        <v>40950</v>
      </c>
    </row>
    <row r="173" spans="1:19">
      <c r="A173" s="20">
        <v>172</v>
      </c>
      <c r="B173" s="20">
        <v>872</v>
      </c>
      <c r="C173" s="2" t="s">
        <v>1067</v>
      </c>
      <c r="D173" s="3">
        <v>523</v>
      </c>
      <c r="E173" s="3">
        <v>0</v>
      </c>
      <c r="F173" s="3">
        <v>30</v>
      </c>
      <c r="G173" s="3">
        <v>100</v>
      </c>
      <c r="H173" s="4" t="s">
        <v>1305</v>
      </c>
      <c r="I173" s="4">
        <f t="shared" si="16"/>
        <v>32650</v>
      </c>
      <c r="J173" s="4">
        <v>0</v>
      </c>
      <c r="K173" s="4">
        <f t="shared" si="17"/>
        <v>0</v>
      </c>
      <c r="L173" s="4">
        <f t="shared" si="18"/>
        <v>0</v>
      </c>
      <c r="M173" s="4">
        <f t="shared" si="19"/>
        <v>32650</v>
      </c>
      <c r="N173" s="4">
        <v>1700</v>
      </c>
      <c r="O173" s="4">
        <f t="shared" si="20"/>
        <v>1700</v>
      </c>
      <c r="P173" s="4">
        <v>0</v>
      </c>
      <c r="Q173" s="4">
        <f t="shared" si="21"/>
        <v>1700</v>
      </c>
      <c r="R173" s="4">
        <f t="shared" si="22"/>
        <v>1700</v>
      </c>
      <c r="S173" s="4">
        <f t="shared" si="23"/>
        <v>30950</v>
      </c>
    </row>
    <row r="174" spans="1:19">
      <c r="A174" s="20">
        <v>173</v>
      </c>
      <c r="B174" s="20">
        <v>954</v>
      </c>
      <c r="C174" s="2" t="s">
        <v>1310</v>
      </c>
      <c r="D174" s="3">
        <v>0</v>
      </c>
      <c r="E174" s="3">
        <v>0</v>
      </c>
      <c r="F174" s="3">
        <v>0</v>
      </c>
      <c r="G174" s="3">
        <v>0</v>
      </c>
      <c r="H174" s="4" t="s">
        <v>1305</v>
      </c>
      <c r="I174" s="4">
        <f t="shared" si="16"/>
        <v>0</v>
      </c>
      <c r="J174" s="4">
        <v>3052</v>
      </c>
      <c r="K174" s="4">
        <f t="shared" si="17"/>
        <v>0</v>
      </c>
      <c r="L174" s="4">
        <f t="shared" si="18"/>
        <v>3052</v>
      </c>
      <c r="M174" s="4">
        <f t="shared" si="19"/>
        <v>0</v>
      </c>
      <c r="N174" s="4">
        <v>0</v>
      </c>
      <c r="O174" s="4">
        <f t="shared" si="20"/>
        <v>0</v>
      </c>
      <c r="P174" s="4">
        <v>0</v>
      </c>
      <c r="Q174" s="4">
        <f t="shared" si="21"/>
        <v>0</v>
      </c>
      <c r="R174" s="4">
        <f t="shared" si="22"/>
        <v>0</v>
      </c>
      <c r="S174" s="4">
        <f t="shared" si="23"/>
        <v>0</v>
      </c>
    </row>
    <row r="175" spans="1:19">
      <c r="A175" s="20">
        <v>174</v>
      </c>
      <c r="B175" s="20">
        <v>921</v>
      </c>
      <c r="C175" s="2" t="s">
        <v>1311</v>
      </c>
      <c r="D175" s="3">
        <v>0</v>
      </c>
      <c r="E175" s="3">
        <v>0</v>
      </c>
      <c r="F175" s="3">
        <v>0</v>
      </c>
      <c r="G175" s="3">
        <v>0</v>
      </c>
      <c r="H175" s="4" t="s">
        <v>1305</v>
      </c>
      <c r="I175" s="4">
        <f t="shared" si="16"/>
        <v>0</v>
      </c>
      <c r="J175" s="4">
        <v>96436</v>
      </c>
      <c r="K175" s="4">
        <f t="shared" si="17"/>
        <v>0</v>
      </c>
      <c r="L175" s="4">
        <f t="shared" si="18"/>
        <v>96436</v>
      </c>
      <c r="M175" s="4">
        <f t="shared" si="19"/>
        <v>0</v>
      </c>
      <c r="N175" s="4">
        <v>0</v>
      </c>
      <c r="O175" s="4">
        <f t="shared" si="20"/>
        <v>0</v>
      </c>
      <c r="P175" s="4">
        <v>0</v>
      </c>
      <c r="Q175" s="4">
        <f t="shared" si="21"/>
        <v>0</v>
      </c>
      <c r="R175" s="4">
        <f t="shared" si="22"/>
        <v>0</v>
      </c>
      <c r="S175" s="4">
        <f t="shared" si="23"/>
        <v>0</v>
      </c>
    </row>
    <row r="176" spans="1:19">
      <c r="A176" s="20">
        <v>175</v>
      </c>
      <c r="B176" s="20">
        <v>928</v>
      </c>
      <c r="C176" s="2" t="s">
        <v>1312</v>
      </c>
      <c r="D176" s="3">
        <v>0</v>
      </c>
      <c r="E176" s="3">
        <v>0</v>
      </c>
      <c r="F176" s="3">
        <v>0</v>
      </c>
      <c r="G176" s="3">
        <v>0</v>
      </c>
      <c r="H176" s="4" t="s">
        <v>1305</v>
      </c>
      <c r="I176" s="4">
        <f t="shared" si="16"/>
        <v>0</v>
      </c>
      <c r="J176" s="4">
        <v>13476</v>
      </c>
      <c r="K176" s="4">
        <f t="shared" si="17"/>
        <v>0</v>
      </c>
      <c r="L176" s="4">
        <f t="shared" si="18"/>
        <v>13476</v>
      </c>
      <c r="M176" s="4">
        <f t="shared" si="19"/>
        <v>0</v>
      </c>
      <c r="N176" s="4">
        <v>0</v>
      </c>
      <c r="O176" s="4">
        <f t="shared" si="20"/>
        <v>0</v>
      </c>
      <c r="P176" s="4">
        <v>0</v>
      </c>
      <c r="Q176" s="4">
        <f t="shared" si="21"/>
        <v>0</v>
      </c>
      <c r="R176" s="4">
        <f t="shared" si="22"/>
        <v>0</v>
      </c>
      <c r="S176" s="4">
        <f t="shared" si="23"/>
        <v>0</v>
      </c>
    </row>
    <row r="177" spans="1:19">
      <c r="A177" s="20">
        <v>176</v>
      </c>
      <c r="B177" s="20">
        <v>646</v>
      </c>
      <c r="C177" s="2" t="s">
        <v>632</v>
      </c>
      <c r="D177" s="3">
        <v>2418</v>
      </c>
      <c r="E177" s="3">
        <v>0</v>
      </c>
      <c r="F177" s="3">
        <v>734</v>
      </c>
      <c r="G177" s="3">
        <v>2473</v>
      </c>
      <c r="H177" s="4" t="s">
        <v>1305</v>
      </c>
      <c r="I177" s="4">
        <f t="shared" si="16"/>
        <v>281250</v>
      </c>
      <c r="J177" s="4">
        <v>0</v>
      </c>
      <c r="K177" s="4">
        <f t="shared" si="17"/>
        <v>0</v>
      </c>
      <c r="L177" s="4">
        <f t="shared" si="18"/>
        <v>0</v>
      </c>
      <c r="M177" s="4">
        <f t="shared" si="19"/>
        <v>281250</v>
      </c>
      <c r="N177" s="4">
        <v>102600</v>
      </c>
      <c r="O177" s="4">
        <f t="shared" si="20"/>
        <v>28125</v>
      </c>
      <c r="P177" s="4">
        <v>0</v>
      </c>
      <c r="Q177" s="4">
        <f t="shared" si="21"/>
        <v>28125</v>
      </c>
      <c r="R177" s="4">
        <f t="shared" si="22"/>
        <v>28125</v>
      </c>
      <c r="S177" s="4">
        <f t="shared" si="23"/>
        <v>253125</v>
      </c>
    </row>
    <row r="178" spans="1:19">
      <c r="B178" s="4"/>
      <c r="C178" s="5" t="s">
        <v>1262</v>
      </c>
      <c r="D178" s="6">
        <f>SUM(D2:D177)</f>
        <v>4450486</v>
      </c>
      <c r="E178" s="6">
        <f>SUM(E2:E177)</f>
        <v>107290</v>
      </c>
      <c r="F178" s="6">
        <f>SUM(F2:F177)</f>
        <v>1086356</v>
      </c>
      <c r="G178" s="6">
        <f>SUM(G2:G177)</f>
        <v>1868149</v>
      </c>
      <c r="I178" s="6">
        <f t="shared" ref="I178:S178" si="24">SUM(I2:I177)</f>
        <v>498030350</v>
      </c>
      <c r="J178" s="6">
        <f t="shared" si="24"/>
        <v>371569</v>
      </c>
      <c r="K178" s="6">
        <f t="shared" si="24"/>
        <v>40100</v>
      </c>
      <c r="L178" s="6">
        <f t="shared" si="24"/>
        <v>331469</v>
      </c>
      <c r="M178" s="6">
        <f t="shared" si="24"/>
        <v>497990250</v>
      </c>
      <c r="N178" s="6">
        <f t="shared" si="24"/>
        <v>155380375</v>
      </c>
      <c r="O178" s="6">
        <f t="shared" si="24"/>
        <v>46669365</v>
      </c>
      <c r="P178" s="6">
        <f t="shared" si="24"/>
        <v>5000000</v>
      </c>
      <c r="Q178" s="6">
        <f t="shared" si="24"/>
        <v>51669365</v>
      </c>
      <c r="R178" s="6">
        <f t="shared" si="24"/>
        <v>51669365</v>
      </c>
      <c r="S178" s="6">
        <f t="shared" si="24"/>
        <v>446320885</v>
      </c>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B2:E87"/>
  <sheetViews>
    <sheetView zoomScale="85" zoomScaleNormal="85" workbookViewId="0"/>
  </sheetViews>
  <sheetFormatPr defaultColWidth="9.140625" defaultRowHeight="16.5"/>
  <cols>
    <col min="1" max="1" width="9.140625" style="7"/>
    <col min="2" max="2" width="7.42578125" style="7" bestFit="1" customWidth="1"/>
    <col min="3" max="3" width="12.28515625" style="7" bestFit="1" customWidth="1"/>
    <col min="4" max="4" width="70.85546875" style="7" bestFit="1" customWidth="1"/>
    <col min="5" max="5" width="14.7109375" style="7" bestFit="1" customWidth="1"/>
    <col min="6" max="16384" width="9.140625" style="7"/>
  </cols>
  <sheetData>
    <row r="2" spans="2:5">
      <c r="B2" s="122" t="s">
        <v>1269</v>
      </c>
      <c r="C2" s="122"/>
      <c r="D2" s="122"/>
      <c r="E2" s="122"/>
    </row>
    <row r="4" spans="2:5">
      <c r="B4" s="8" t="s">
        <v>1270</v>
      </c>
      <c r="C4" s="8" t="s">
        <v>1</v>
      </c>
      <c r="D4" s="9" t="s">
        <v>1267</v>
      </c>
      <c r="E4" s="9" t="s">
        <v>1271</v>
      </c>
    </row>
    <row r="5" spans="2:5">
      <c r="B5" s="10">
        <v>1</v>
      </c>
      <c r="C5" s="11">
        <v>647</v>
      </c>
      <c r="D5" s="12" t="s">
        <v>635</v>
      </c>
      <c r="E5" s="13" t="s">
        <v>1272</v>
      </c>
    </row>
    <row r="6" spans="2:5">
      <c r="B6" s="10">
        <v>2</v>
      </c>
      <c r="C6" s="11">
        <v>630</v>
      </c>
      <c r="D6" s="12" t="s">
        <v>581</v>
      </c>
      <c r="E6" s="13" t="s">
        <v>1272</v>
      </c>
    </row>
    <row r="7" spans="2:5">
      <c r="B7" s="10">
        <v>3</v>
      </c>
      <c r="C7" s="11">
        <v>648</v>
      </c>
      <c r="D7" s="12" t="s">
        <v>638</v>
      </c>
      <c r="E7" s="13" t="s">
        <v>1272</v>
      </c>
    </row>
    <row r="8" spans="2:5">
      <c r="B8" s="10">
        <v>4</v>
      </c>
      <c r="C8" s="14">
        <v>2765</v>
      </c>
      <c r="D8" s="12" t="s">
        <v>1273</v>
      </c>
      <c r="E8" s="13" t="s">
        <v>1272</v>
      </c>
    </row>
    <row r="9" spans="2:5">
      <c r="B9" s="10">
        <v>5</v>
      </c>
      <c r="C9" s="11">
        <v>702</v>
      </c>
      <c r="D9" s="12" t="s">
        <v>811</v>
      </c>
      <c r="E9" s="13" t="s">
        <v>1272</v>
      </c>
    </row>
    <row r="10" spans="2:5">
      <c r="B10" s="10">
        <v>6</v>
      </c>
      <c r="C10" s="11">
        <v>707</v>
      </c>
      <c r="D10" s="12" t="s">
        <v>1274</v>
      </c>
      <c r="E10" s="13" t="s">
        <v>1272</v>
      </c>
    </row>
    <row r="11" spans="2:5">
      <c r="B11" s="10">
        <v>7</v>
      </c>
      <c r="C11" s="11">
        <v>706</v>
      </c>
      <c r="D11" s="12" t="s">
        <v>1275</v>
      </c>
      <c r="E11" s="13" t="s">
        <v>1272</v>
      </c>
    </row>
    <row r="12" spans="2:5">
      <c r="B12" s="10">
        <v>8</v>
      </c>
      <c r="C12" s="14">
        <v>704</v>
      </c>
      <c r="D12" s="15" t="s">
        <v>847</v>
      </c>
      <c r="E12" s="13" t="s">
        <v>1272</v>
      </c>
    </row>
    <row r="13" spans="2:5">
      <c r="B13" s="10">
        <v>9</v>
      </c>
      <c r="C13" s="14">
        <v>712</v>
      </c>
      <c r="D13" s="15" t="s">
        <v>862</v>
      </c>
      <c r="E13" s="13" t="s">
        <v>1272</v>
      </c>
    </row>
    <row r="14" spans="2:5">
      <c r="B14" s="10">
        <v>10</v>
      </c>
      <c r="C14" s="11">
        <v>983</v>
      </c>
      <c r="D14" s="12" t="s">
        <v>1276</v>
      </c>
      <c r="E14" s="13" t="s">
        <v>1272</v>
      </c>
    </row>
    <row r="15" spans="2:5">
      <c r="B15" s="10">
        <v>11</v>
      </c>
      <c r="C15" s="14">
        <v>715</v>
      </c>
      <c r="D15" s="12" t="s">
        <v>1277</v>
      </c>
      <c r="E15" s="13" t="s">
        <v>1272</v>
      </c>
    </row>
    <row r="16" spans="2:5">
      <c r="B16" s="10">
        <v>12</v>
      </c>
      <c r="C16" s="14">
        <v>705</v>
      </c>
      <c r="D16" s="15" t="s">
        <v>851</v>
      </c>
      <c r="E16" s="13" t="s">
        <v>1272</v>
      </c>
    </row>
    <row r="17" spans="2:5">
      <c r="B17" s="10">
        <v>13</v>
      </c>
      <c r="C17" s="11">
        <v>713</v>
      </c>
      <c r="D17" s="12" t="s">
        <v>1278</v>
      </c>
      <c r="E17" s="13" t="s">
        <v>1272</v>
      </c>
    </row>
    <row r="18" spans="2:5">
      <c r="B18" s="10">
        <v>14</v>
      </c>
      <c r="C18" s="11">
        <v>711</v>
      </c>
      <c r="D18" s="12" t="s">
        <v>1279</v>
      </c>
      <c r="E18" s="13" t="s">
        <v>1272</v>
      </c>
    </row>
    <row r="19" spans="2:5">
      <c r="B19" s="10">
        <v>15</v>
      </c>
      <c r="C19" s="11">
        <v>728</v>
      </c>
      <c r="D19" s="12" t="s">
        <v>1280</v>
      </c>
      <c r="E19" s="13" t="s">
        <v>1272</v>
      </c>
    </row>
    <row r="20" spans="2:5">
      <c r="B20" s="10">
        <v>16</v>
      </c>
      <c r="C20" s="11">
        <v>657</v>
      </c>
      <c r="D20" s="12" t="s">
        <v>742</v>
      </c>
      <c r="E20" s="13" t="s">
        <v>1272</v>
      </c>
    </row>
    <row r="21" spans="2:5">
      <c r="B21" s="10">
        <v>17</v>
      </c>
      <c r="C21" s="11">
        <v>631</v>
      </c>
      <c r="D21" s="16" t="s">
        <v>1281</v>
      </c>
      <c r="E21" s="17" t="s">
        <v>1272</v>
      </c>
    </row>
    <row r="22" spans="2:5">
      <c r="B22" s="10">
        <v>18</v>
      </c>
      <c r="C22" s="11">
        <v>650</v>
      </c>
      <c r="D22" s="12" t="s">
        <v>1282</v>
      </c>
      <c r="E22" s="13" t="s">
        <v>1272</v>
      </c>
    </row>
    <row r="23" spans="2:5">
      <c r="B23" s="10">
        <v>19</v>
      </c>
      <c r="C23" s="11">
        <v>604</v>
      </c>
      <c r="D23" s="12" t="s">
        <v>560</v>
      </c>
      <c r="E23" s="13" t="s">
        <v>1272</v>
      </c>
    </row>
    <row r="24" spans="2:5">
      <c r="B24" s="10">
        <v>20</v>
      </c>
      <c r="C24" s="14">
        <v>221</v>
      </c>
      <c r="D24" s="12" t="s">
        <v>1173</v>
      </c>
      <c r="E24" s="13" t="s">
        <v>1272</v>
      </c>
    </row>
    <row r="25" spans="2:5">
      <c r="B25" s="10">
        <v>21</v>
      </c>
      <c r="C25" s="11">
        <v>161</v>
      </c>
      <c r="D25" s="12" t="s">
        <v>1283</v>
      </c>
      <c r="E25" s="13" t="s">
        <v>1272</v>
      </c>
    </row>
    <row r="26" spans="2:5">
      <c r="B26" s="10">
        <v>22</v>
      </c>
      <c r="C26" s="11">
        <v>163</v>
      </c>
      <c r="D26" s="12" t="s">
        <v>1284</v>
      </c>
      <c r="E26" s="13" t="s">
        <v>1272</v>
      </c>
    </row>
    <row r="27" spans="2:5">
      <c r="B27" s="10">
        <v>23</v>
      </c>
      <c r="C27" s="11">
        <v>158</v>
      </c>
      <c r="D27" s="12" t="s">
        <v>291</v>
      </c>
      <c r="E27" s="13" t="s">
        <v>1272</v>
      </c>
    </row>
    <row r="28" spans="2:5">
      <c r="B28" s="10">
        <v>24</v>
      </c>
      <c r="C28" s="11">
        <v>147</v>
      </c>
      <c r="D28" s="12" t="s">
        <v>261</v>
      </c>
      <c r="E28" s="13" t="s">
        <v>1272</v>
      </c>
    </row>
    <row r="29" spans="2:5">
      <c r="B29" s="10">
        <v>25</v>
      </c>
      <c r="C29" s="11">
        <v>156</v>
      </c>
      <c r="D29" s="12" t="s">
        <v>1285</v>
      </c>
      <c r="E29" s="13" t="s">
        <v>1272</v>
      </c>
    </row>
    <row r="30" spans="2:5">
      <c r="B30" s="10">
        <v>26</v>
      </c>
      <c r="C30" s="11">
        <v>149</v>
      </c>
      <c r="D30" s="12" t="s">
        <v>1286</v>
      </c>
      <c r="E30" s="13" t="s">
        <v>1272</v>
      </c>
    </row>
    <row r="31" spans="2:5">
      <c r="B31" s="10">
        <v>27</v>
      </c>
      <c r="C31" s="11">
        <v>152</v>
      </c>
      <c r="D31" s="12" t="s">
        <v>1287</v>
      </c>
      <c r="E31" s="13" t="s">
        <v>1272</v>
      </c>
    </row>
    <row r="32" spans="2:5">
      <c r="B32" s="10">
        <v>28</v>
      </c>
      <c r="C32" s="11">
        <v>151</v>
      </c>
      <c r="D32" s="12" t="s">
        <v>1288</v>
      </c>
      <c r="E32" s="13" t="s">
        <v>1272</v>
      </c>
    </row>
    <row r="33" spans="2:5">
      <c r="B33" s="10">
        <v>29</v>
      </c>
      <c r="C33" s="11">
        <v>160</v>
      </c>
      <c r="D33" s="12" t="s">
        <v>1289</v>
      </c>
      <c r="E33" s="13" t="s">
        <v>1272</v>
      </c>
    </row>
    <row r="34" spans="2:5">
      <c r="B34" s="10">
        <v>30</v>
      </c>
      <c r="C34" s="14">
        <v>165</v>
      </c>
      <c r="D34" s="12" t="s">
        <v>1290</v>
      </c>
      <c r="E34" s="13" t="s">
        <v>1272</v>
      </c>
    </row>
    <row r="35" spans="2:5">
      <c r="B35" s="10">
        <v>31</v>
      </c>
      <c r="C35" s="11">
        <v>159</v>
      </c>
      <c r="D35" s="12" t="s">
        <v>1291</v>
      </c>
      <c r="E35" s="13" t="s">
        <v>1272</v>
      </c>
    </row>
    <row r="36" spans="2:5">
      <c r="B36" s="10">
        <v>32</v>
      </c>
      <c r="C36" s="11">
        <v>150</v>
      </c>
      <c r="D36" s="12" t="s">
        <v>1292</v>
      </c>
      <c r="E36" s="13" t="s">
        <v>1272</v>
      </c>
    </row>
    <row r="37" spans="2:5">
      <c r="B37" s="10">
        <v>33</v>
      </c>
      <c r="C37" s="11">
        <v>162</v>
      </c>
      <c r="D37" s="12" t="s">
        <v>303</v>
      </c>
      <c r="E37" s="13" t="s">
        <v>1272</v>
      </c>
    </row>
    <row r="38" spans="2:5">
      <c r="B38" s="10">
        <v>34</v>
      </c>
      <c r="C38" s="11">
        <v>148</v>
      </c>
      <c r="D38" s="12" t="s">
        <v>1293</v>
      </c>
      <c r="E38" s="13" t="s">
        <v>1272</v>
      </c>
    </row>
    <row r="39" spans="2:5">
      <c r="B39" s="10">
        <v>35</v>
      </c>
      <c r="C39" s="11">
        <v>155</v>
      </c>
      <c r="D39" s="12" t="s">
        <v>1211</v>
      </c>
      <c r="E39" s="13" t="s">
        <v>1272</v>
      </c>
    </row>
    <row r="40" spans="2:5">
      <c r="B40" s="10">
        <v>36</v>
      </c>
      <c r="C40" s="11">
        <v>145</v>
      </c>
      <c r="D40" s="12" t="s">
        <v>1294</v>
      </c>
      <c r="E40" s="13" t="s">
        <v>1272</v>
      </c>
    </row>
    <row r="41" spans="2:5">
      <c r="B41" s="10">
        <v>37</v>
      </c>
      <c r="C41" s="11">
        <v>164</v>
      </c>
      <c r="D41" s="12" t="s">
        <v>1295</v>
      </c>
      <c r="E41" s="13" t="s">
        <v>1272</v>
      </c>
    </row>
    <row r="42" spans="2:5">
      <c r="B42" s="10">
        <v>38</v>
      </c>
      <c r="C42" s="11">
        <v>157</v>
      </c>
      <c r="D42" s="12" t="s">
        <v>1296</v>
      </c>
      <c r="E42" s="13" t="s">
        <v>1272</v>
      </c>
    </row>
    <row r="43" spans="2:5">
      <c r="B43" s="10">
        <v>39</v>
      </c>
      <c r="C43" s="11">
        <v>153</v>
      </c>
      <c r="D43" s="12" t="s">
        <v>1297</v>
      </c>
      <c r="E43" s="13" t="s">
        <v>1272</v>
      </c>
    </row>
    <row r="44" spans="2:5">
      <c r="B44" s="10">
        <v>40</v>
      </c>
      <c r="C44" s="11">
        <v>146</v>
      </c>
      <c r="D44" s="12" t="s">
        <v>257</v>
      </c>
      <c r="E44" s="13" t="s">
        <v>1272</v>
      </c>
    </row>
    <row r="45" spans="2:5">
      <c r="B45" s="10">
        <v>41</v>
      </c>
      <c r="C45" s="11">
        <v>154</v>
      </c>
      <c r="D45" s="12" t="s">
        <v>1298</v>
      </c>
      <c r="E45" s="13" t="s">
        <v>1272</v>
      </c>
    </row>
    <row r="46" spans="2:5">
      <c r="B46" s="10">
        <v>42</v>
      </c>
      <c r="C46" s="11">
        <v>633</v>
      </c>
      <c r="D46" s="12" t="s">
        <v>588</v>
      </c>
      <c r="E46" s="13" t="s">
        <v>1272</v>
      </c>
    </row>
    <row r="47" spans="2:5">
      <c r="B47" s="10">
        <v>43</v>
      </c>
      <c r="C47" s="11">
        <v>867</v>
      </c>
      <c r="D47" s="12" t="s">
        <v>1059</v>
      </c>
      <c r="E47" s="13" t="s">
        <v>1272</v>
      </c>
    </row>
    <row r="48" spans="2:5">
      <c r="B48" s="10">
        <v>44</v>
      </c>
      <c r="C48" s="11">
        <v>645</v>
      </c>
      <c r="D48" s="12" t="s">
        <v>629</v>
      </c>
      <c r="E48" s="13" t="s">
        <v>1272</v>
      </c>
    </row>
    <row r="49" spans="2:5">
      <c r="B49" s="10">
        <v>45</v>
      </c>
      <c r="C49" s="11">
        <v>997</v>
      </c>
      <c r="D49" s="18" t="s">
        <v>1299</v>
      </c>
      <c r="E49" s="13" t="s">
        <v>1272</v>
      </c>
    </row>
    <row r="50" spans="2:5">
      <c r="B50" s="10">
        <v>46</v>
      </c>
      <c r="C50" s="11">
        <v>841</v>
      </c>
      <c r="D50" s="12" t="s">
        <v>1024</v>
      </c>
      <c r="E50" s="13" t="s">
        <v>1272</v>
      </c>
    </row>
    <row r="51" spans="2:5">
      <c r="B51" s="10">
        <v>47</v>
      </c>
      <c r="C51" s="14">
        <v>218</v>
      </c>
      <c r="D51" s="12" t="s">
        <v>1300</v>
      </c>
      <c r="E51" s="13" t="s">
        <v>1272</v>
      </c>
    </row>
    <row r="52" spans="2:5">
      <c r="B52" s="10">
        <v>48</v>
      </c>
      <c r="C52" s="11">
        <v>130</v>
      </c>
      <c r="D52" s="12" t="s">
        <v>225</v>
      </c>
      <c r="E52" s="13" t="s">
        <v>1272</v>
      </c>
    </row>
    <row r="53" spans="2:5">
      <c r="B53" s="10">
        <v>49</v>
      </c>
      <c r="C53" s="14">
        <v>124</v>
      </c>
      <c r="D53" s="19" t="s">
        <v>201</v>
      </c>
      <c r="E53" s="13" t="s">
        <v>1272</v>
      </c>
    </row>
    <row r="54" spans="2:5">
      <c r="B54" s="10">
        <v>50</v>
      </c>
      <c r="C54" s="11">
        <v>214</v>
      </c>
      <c r="D54" s="12" t="s">
        <v>409</v>
      </c>
      <c r="E54" s="13" t="s">
        <v>1272</v>
      </c>
    </row>
    <row r="55" spans="2:5">
      <c r="B55" s="10">
        <v>51</v>
      </c>
      <c r="C55" s="11">
        <v>635</v>
      </c>
      <c r="D55" s="12" t="s">
        <v>595</v>
      </c>
      <c r="E55" s="13" t="s">
        <v>1272</v>
      </c>
    </row>
    <row r="56" spans="2:5">
      <c r="B56" s="10">
        <v>52</v>
      </c>
      <c r="C56" s="11">
        <v>636</v>
      </c>
      <c r="D56" s="12" t="s">
        <v>598</v>
      </c>
      <c r="E56" s="13" t="s">
        <v>1272</v>
      </c>
    </row>
    <row r="57" spans="2:5">
      <c r="B57" s="10">
        <v>53</v>
      </c>
      <c r="C57" s="11">
        <v>667</v>
      </c>
      <c r="D57" s="12" t="s">
        <v>773</v>
      </c>
      <c r="E57" s="13" t="s">
        <v>1272</v>
      </c>
    </row>
    <row r="58" spans="2:5">
      <c r="B58" s="10">
        <v>54</v>
      </c>
      <c r="C58" s="14">
        <v>651</v>
      </c>
      <c r="D58" s="19" t="s">
        <v>662</v>
      </c>
      <c r="E58" s="13" t="s">
        <v>1272</v>
      </c>
    </row>
    <row r="59" spans="2:5">
      <c r="B59" s="10">
        <v>55</v>
      </c>
      <c r="C59" s="11">
        <v>804</v>
      </c>
      <c r="D59" s="12" t="s">
        <v>901</v>
      </c>
      <c r="E59" s="13" t="s">
        <v>1272</v>
      </c>
    </row>
    <row r="60" spans="2:5">
      <c r="B60" s="10">
        <v>56</v>
      </c>
      <c r="C60" s="11">
        <v>638</v>
      </c>
      <c r="D60" s="12" t="s">
        <v>605</v>
      </c>
      <c r="E60" s="13" t="s">
        <v>1272</v>
      </c>
    </row>
    <row r="61" spans="2:5">
      <c r="B61" s="10">
        <v>57</v>
      </c>
      <c r="C61" s="11">
        <v>101</v>
      </c>
      <c r="D61" s="12" t="s">
        <v>43</v>
      </c>
      <c r="E61" s="13" t="s">
        <v>1272</v>
      </c>
    </row>
    <row r="62" spans="2:5">
      <c r="B62" s="10">
        <v>58</v>
      </c>
      <c r="C62" s="11">
        <v>639</v>
      </c>
      <c r="D62" s="12" t="s">
        <v>609</v>
      </c>
      <c r="E62" s="13" t="s">
        <v>1272</v>
      </c>
    </row>
    <row r="63" spans="2:5">
      <c r="B63" s="10">
        <v>59</v>
      </c>
      <c r="C63" s="14">
        <v>718</v>
      </c>
      <c r="D63" s="15" t="s">
        <v>884</v>
      </c>
      <c r="E63" s="13" t="s">
        <v>1272</v>
      </c>
    </row>
    <row r="64" spans="2:5">
      <c r="B64" s="10">
        <v>60</v>
      </c>
      <c r="C64" s="11">
        <v>143</v>
      </c>
      <c r="D64" s="12" t="s">
        <v>249</v>
      </c>
      <c r="E64" s="13" t="s">
        <v>1272</v>
      </c>
    </row>
    <row r="65" spans="2:5">
      <c r="B65" s="10">
        <v>61</v>
      </c>
      <c r="C65" s="11">
        <v>660</v>
      </c>
      <c r="D65" s="12" t="s">
        <v>763</v>
      </c>
      <c r="E65" s="13" t="s">
        <v>1272</v>
      </c>
    </row>
    <row r="66" spans="2:5">
      <c r="B66" s="10">
        <v>62</v>
      </c>
      <c r="C66" s="11">
        <v>642</v>
      </c>
      <c r="D66" s="12" t="s">
        <v>620</v>
      </c>
      <c r="E66" s="13" t="s">
        <v>1272</v>
      </c>
    </row>
    <row r="67" spans="2:5">
      <c r="B67" s="10">
        <v>63</v>
      </c>
      <c r="C67" s="11">
        <v>116</v>
      </c>
      <c r="D67" s="12" t="s">
        <v>1301</v>
      </c>
      <c r="E67" s="13" t="s">
        <v>1272</v>
      </c>
    </row>
    <row r="68" spans="2:5">
      <c r="B68" s="10">
        <v>64</v>
      </c>
      <c r="C68" s="11">
        <v>873</v>
      </c>
      <c r="D68" s="12" t="s">
        <v>1070</v>
      </c>
      <c r="E68" s="13" t="s">
        <v>1272</v>
      </c>
    </row>
    <row r="69" spans="2:5">
      <c r="B69" s="10">
        <v>65</v>
      </c>
      <c r="C69" s="11">
        <v>985</v>
      </c>
      <c r="D69" s="12" t="s">
        <v>1152</v>
      </c>
      <c r="E69" s="13" t="s">
        <v>1272</v>
      </c>
    </row>
    <row r="70" spans="2:5">
      <c r="B70" s="10">
        <v>66</v>
      </c>
      <c r="C70" s="11">
        <v>984</v>
      </c>
      <c r="D70" s="12" t="s">
        <v>1148</v>
      </c>
      <c r="E70" s="13" t="s">
        <v>1272</v>
      </c>
    </row>
    <row r="71" spans="2:5">
      <c r="B71" s="10">
        <v>67</v>
      </c>
      <c r="C71" s="11">
        <v>208</v>
      </c>
      <c r="D71" s="12" t="s">
        <v>337</v>
      </c>
      <c r="E71" s="13" t="s">
        <v>1272</v>
      </c>
    </row>
    <row r="72" spans="2:5">
      <c r="B72" s="10">
        <v>68</v>
      </c>
      <c r="C72" s="11">
        <v>644</v>
      </c>
      <c r="D72" s="12" t="s">
        <v>626</v>
      </c>
      <c r="E72" s="13" t="s">
        <v>1272</v>
      </c>
    </row>
    <row r="73" spans="2:5">
      <c r="B73" s="10">
        <v>69</v>
      </c>
      <c r="C73" s="11">
        <v>620</v>
      </c>
      <c r="D73" s="12" t="s">
        <v>564</v>
      </c>
      <c r="E73" s="13" t="s">
        <v>1272</v>
      </c>
    </row>
    <row r="74" spans="2:5">
      <c r="B74" s="10">
        <v>70</v>
      </c>
      <c r="C74" s="11">
        <v>696</v>
      </c>
      <c r="D74" s="12" t="s">
        <v>808</v>
      </c>
      <c r="E74" s="13" t="s">
        <v>1272</v>
      </c>
    </row>
    <row r="75" spans="2:5">
      <c r="B75" s="10">
        <v>71</v>
      </c>
      <c r="C75" s="11">
        <v>655</v>
      </c>
      <c r="D75" s="12" t="s">
        <v>1250</v>
      </c>
      <c r="E75" s="13" t="s">
        <v>1272</v>
      </c>
    </row>
    <row r="76" spans="2:5">
      <c r="B76" s="10">
        <v>72</v>
      </c>
      <c r="C76" s="13">
        <v>222</v>
      </c>
      <c r="D76" s="18" t="s">
        <v>461</v>
      </c>
      <c r="E76" s="13" t="s">
        <v>1272</v>
      </c>
    </row>
    <row r="77" spans="2:5">
      <c r="B77" s="10">
        <v>73</v>
      </c>
      <c r="C77" s="14">
        <v>717</v>
      </c>
      <c r="D77" s="15" t="s">
        <v>880</v>
      </c>
      <c r="E77" s="13" t="s">
        <v>1272</v>
      </c>
    </row>
    <row r="78" spans="2:5">
      <c r="B78" s="10">
        <v>74</v>
      </c>
      <c r="C78" s="14">
        <v>840</v>
      </c>
      <c r="D78" s="15" t="s">
        <v>1020</v>
      </c>
      <c r="E78" s="13" t="s">
        <v>1272</v>
      </c>
    </row>
    <row r="79" spans="2:5">
      <c r="B79" s="10">
        <v>75</v>
      </c>
      <c r="C79" s="14">
        <v>829</v>
      </c>
      <c r="D79" s="15" t="s">
        <v>1302</v>
      </c>
      <c r="E79" s="13" t="s">
        <v>1272</v>
      </c>
    </row>
    <row r="80" spans="2:5">
      <c r="B80" s="10">
        <v>76</v>
      </c>
      <c r="C80" s="14">
        <v>654</v>
      </c>
      <c r="D80" s="15" t="s">
        <v>1248</v>
      </c>
      <c r="E80" s="13" t="s">
        <v>1272</v>
      </c>
    </row>
    <row r="81" spans="2:5">
      <c r="B81" s="10">
        <v>77</v>
      </c>
      <c r="C81" s="14">
        <v>516</v>
      </c>
      <c r="D81" s="15" t="s">
        <v>1303</v>
      </c>
      <c r="E81" s="13" t="s">
        <v>1272</v>
      </c>
    </row>
    <row r="82" spans="2:5">
      <c r="B82" s="10">
        <v>78</v>
      </c>
      <c r="C82" s="14">
        <v>859</v>
      </c>
      <c r="D82" s="15" t="s">
        <v>1199</v>
      </c>
      <c r="E82" s="13" t="s">
        <v>1272</v>
      </c>
    </row>
    <row r="83" spans="2:5">
      <c r="B83" s="10">
        <v>79</v>
      </c>
      <c r="C83" s="14">
        <v>103</v>
      </c>
      <c r="D83" s="15" t="s">
        <v>51</v>
      </c>
      <c r="E83" s="13" t="s">
        <v>1272</v>
      </c>
    </row>
    <row r="84" spans="2:5">
      <c r="B84" s="10">
        <v>80</v>
      </c>
      <c r="C84" s="14">
        <v>855</v>
      </c>
      <c r="D84" s="15" t="s">
        <v>1045</v>
      </c>
      <c r="E84" s="13" t="s">
        <v>1272</v>
      </c>
    </row>
    <row r="85" spans="2:5">
      <c r="B85" s="10">
        <v>81</v>
      </c>
      <c r="C85" s="14">
        <v>662</v>
      </c>
      <c r="D85" s="15" t="s">
        <v>767</v>
      </c>
      <c r="E85" s="13" t="s">
        <v>1272</v>
      </c>
    </row>
    <row r="86" spans="2:5">
      <c r="B86" s="10">
        <v>82</v>
      </c>
      <c r="C86" s="14">
        <v>519</v>
      </c>
      <c r="D86" s="15" t="s">
        <v>1304</v>
      </c>
      <c r="E86" s="13" t="s">
        <v>1272</v>
      </c>
    </row>
    <row r="87" spans="2:5">
      <c r="B87" s="10">
        <v>83</v>
      </c>
      <c r="C87" s="14">
        <v>513</v>
      </c>
      <c r="D87" s="15" t="s">
        <v>544</v>
      </c>
      <c r="E87" s="13" t="s">
        <v>1272</v>
      </c>
    </row>
  </sheetData>
  <mergeCells count="1">
    <mergeCell ref="B2:E2"/>
  </mergeCells>
  <pageMargins left="0.7" right="0.7" top="0.75" bottom="0.75" header="0.3" footer="0.3"/>
  <pageSetup paperSize="9" scale="83" fitToHeight="0" orientation="portrait" verticalDpi="0" r:id="rId1"/>
</worksheet>
</file>

<file path=xl/worksheets/sheet4.xml><?xml version="1.0" encoding="utf-8"?>
<worksheet xmlns="http://schemas.openxmlformats.org/spreadsheetml/2006/main" xmlns:r="http://schemas.openxmlformats.org/officeDocument/2006/relationships">
  <dimension ref="B2:N62"/>
  <sheetViews>
    <sheetView zoomScale="85" zoomScaleNormal="85" workbookViewId="0"/>
  </sheetViews>
  <sheetFormatPr defaultColWidth="9.140625" defaultRowHeight="16.5"/>
  <cols>
    <col min="1" max="1" width="9.140625" style="32" customWidth="1"/>
    <col min="2" max="2" width="7.7109375" style="32" customWidth="1"/>
    <col min="3" max="3" width="11.28515625" style="32" customWidth="1"/>
    <col min="4" max="4" width="31" style="32" customWidth="1"/>
    <col min="5" max="5" width="41.140625" style="32" customWidth="1"/>
    <col min="6" max="6" width="6.7109375" style="32" customWidth="1"/>
    <col min="7" max="8" width="10.28515625" style="32" customWidth="1"/>
    <col min="9" max="15" width="9.140625" style="32"/>
    <col min="16" max="16" width="11.42578125" style="32" customWidth="1"/>
    <col min="17" max="16384" width="9.140625" style="32"/>
  </cols>
  <sheetData>
    <row r="2" spans="2:14">
      <c r="B2" s="31" t="s">
        <v>1320</v>
      </c>
    </row>
    <row r="3" spans="2:14" ht="16.5" customHeight="1"/>
    <row r="4" spans="2:14" ht="16.5" customHeight="1">
      <c r="B4" s="123" t="s">
        <v>1356</v>
      </c>
      <c r="C4" s="123"/>
      <c r="D4" s="123"/>
      <c r="E4" s="123"/>
      <c r="F4" s="123"/>
      <c r="G4" s="123"/>
      <c r="H4" s="123"/>
      <c r="I4" s="123"/>
      <c r="J4" s="33"/>
      <c r="K4" s="33"/>
      <c r="L4" s="33"/>
      <c r="M4" s="33"/>
      <c r="N4" s="33"/>
    </row>
    <row r="5" spans="2:14">
      <c r="B5" s="123"/>
      <c r="C5" s="123"/>
      <c r="D5" s="123"/>
      <c r="E5" s="123"/>
      <c r="F5" s="123"/>
      <c r="G5" s="123"/>
      <c r="H5" s="123"/>
      <c r="I5" s="123"/>
      <c r="J5" s="33"/>
      <c r="K5" s="33"/>
      <c r="L5" s="33"/>
      <c r="M5" s="33"/>
      <c r="N5" s="33"/>
    </row>
    <row r="6" spans="2:14">
      <c r="B6" s="123"/>
      <c r="C6" s="123"/>
      <c r="D6" s="123"/>
      <c r="E6" s="123"/>
      <c r="F6" s="123"/>
      <c r="G6" s="123"/>
      <c r="H6" s="123"/>
      <c r="I6" s="123"/>
      <c r="J6" s="34"/>
      <c r="K6" s="34"/>
      <c r="L6" s="34"/>
      <c r="M6" s="34"/>
      <c r="N6" s="34"/>
    </row>
    <row r="7" spans="2:14">
      <c r="B7" s="34"/>
      <c r="C7" s="34"/>
      <c r="D7" s="34"/>
      <c r="E7" s="34"/>
      <c r="F7" s="34"/>
      <c r="G7" s="34"/>
      <c r="H7" s="34"/>
      <c r="I7" s="34"/>
      <c r="J7" s="34"/>
      <c r="K7" s="34"/>
      <c r="L7" s="34"/>
      <c r="M7" s="34"/>
      <c r="N7" s="34"/>
    </row>
    <row r="8" spans="2:14" ht="16.5" customHeight="1">
      <c r="B8" s="124" t="s">
        <v>1321</v>
      </c>
      <c r="C8" s="124"/>
      <c r="D8" s="124"/>
      <c r="E8" s="124"/>
      <c r="F8" s="124"/>
      <c r="G8" s="124"/>
      <c r="H8" s="124"/>
      <c r="I8" s="124"/>
      <c r="J8" s="124"/>
      <c r="K8" s="124"/>
      <c r="L8" s="124"/>
      <c r="M8" s="124"/>
      <c r="N8" s="124"/>
    </row>
    <row r="9" spans="2:14">
      <c r="B9" s="124"/>
      <c r="C9" s="124"/>
      <c r="D9" s="124"/>
      <c r="E9" s="124"/>
      <c r="F9" s="124"/>
      <c r="G9" s="124"/>
      <c r="H9" s="124"/>
      <c r="I9" s="124"/>
      <c r="J9" s="124"/>
      <c r="K9" s="124"/>
      <c r="L9" s="124"/>
      <c r="M9" s="124"/>
      <c r="N9" s="124"/>
    </row>
    <row r="10" spans="2:14">
      <c r="B10" s="124"/>
      <c r="C10" s="124"/>
      <c r="D10" s="124"/>
      <c r="E10" s="124"/>
      <c r="F10" s="124"/>
      <c r="G10" s="124"/>
      <c r="H10" s="124"/>
      <c r="I10" s="124"/>
      <c r="J10" s="124"/>
      <c r="K10" s="124"/>
      <c r="L10" s="124"/>
      <c r="M10" s="124"/>
      <c r="N10" s="124"/>
    </row>
    <row r="11" spans="2:14">
      <c r="B11" s="124"/>
      <c r="C11" s="124"/>
      <c r="D11" s="124"/>
      <c r="E11" s="124"/>
      <c r="F11" s="124"/>
      <c r="G11" s="124"/>
      <c r="H11" s="124"/>
      <c r="I11" s="124"/>
      <c r="J11" s="124"/>
      <c r="K11" s="124"/>
      <c r="L11" s="124"/>
      <c r="M11" s="124"/>
      <c r="N11" s="124"/>
    </row>
    <row r="12" spans="2:14">
      <c r="B12" s="35"/>
      <c r="C12" s="35"/>
      <c r="D12" s="35"/>
      <c r="E12" s="35"/>
      <c r="F12" s="35"/>
      <c r="G12" s="35"/>
      <c r="H12" s="35"/>
      <c r="I12" s="35"/>
      <c r="J12" s="35"/>
      <c r="K12" s="35"/>
      <c r="L12" s="35"/>
      <c r="M12" s="35"/>
      <c r="N12" s="35"/>
    </row>
    <row r="13" spans="2:14" ht="16.5" customHeight="1">
      <c r="B13" s="123" t="s">
        <v>1322</v>
      </c>
      <c r="C13" s="123"/>
      <c r="D13" s="123"/>
      <c r="E13" s="123"/>
      <c r="F13" s="123"/>
      <c r="G13" s="123"/>
      <c r="H13" s="123"/>
      <c r="I13" s="123"/>
      <c r="J13" s="123"/>
      <c r="K13" s="123"/>
      <c r="L13" s="123"/>
      <c r="M13" s="123"/>
      <c r="N13" s="123"/>
    </row>
    <row r="14" spans="2:14">
      <c r="B14" s="123"/>
      <c r="C14" s="123"/>
      <c r="D14" s="123"/>
      <c r="E14" s="123"/>
      <c r="F14" s="123"/>
      <c r="G14" s="123"/>
      <c r="H14" s="123"/>
      <c r="I14" s="123"/>
      <c r="J14" s="123"/>
      <c r="K14" s="123"/>
      <c r="L14" s="123"/>
      <c r="M14" s="123"/>
      <c r="N14" s="123"/>
    </row>
    <row r="15" spans="2:14">
      <c r="B15" s="34"/>
      <c r="C15" s="34"/>
      <c r="D15" s="34"/>
      <c r="E15" s="34"/>
      <c r="F15" s="34"/>
      <c r="G15" s="34"/>
      <c r="H15" s="34"/>
      <c r="I15" s="34"/>
      <c r="J15" s="34"/>
      <c r="K15" s="34"/>
      <c r="L15" s="34"/>
      <c r="M15" s="34"/>
      <c r="N15" s="34"/>
    </row>
    <row r="16" spans="2:14" ht="16.5" customHeight="1">
      <c r="B16" s="125" t="s">
        <v>1323</v>
      </c>
      <c r="C16" s="125"/>
      <c r="D16" s="125"/>
      <c r="E16" s="125"/>
      <c r="F16" s="125"/>
      <c r="G16" s="125"/>
      <c r="H16" s="125"/>
      <c r="I16" s="125"/>
      <c r="J16" s="125"/>
      <c r="K16" s="125"/>
      <c r="L16" s="125"/>
      <c r="M16" s="125"/>
      <c r="N16" s="125"/>
    </row>
    <row r="17" spans="2:14">
      <c r="B17" s="125"/>
      <c r="C17" s="125"/>
      <c r="D17" s="125"/>
      <c r="E17" s="125"/>
      <c r="F17" s="125"/>
      <c r="G17" s="125"/>
      <c r="H17" s="125"/>
      <c r="I17" s="125"/>
      <c r="J17" s="125"/>
      <c r="K17" s="125"/>
      <c r="L17" s="125"/>
      <c r="M17" s="125"/>
      <c r="N17" s="125"/>
    </row>
    <row r="18" spans="2:14">
      <c r="B18" s="36"/>
      <c r="C18" s="36"/>
      <c r="D18" s="36"/>
      <c r="E18" s="36"/>
      <c r="F18" s="36"/>
      <c r="G18" s="36"/>
      <c r="H18" s="36"/>
      <c r="I18" s="36"/>
      <c r="J18" s="36"/>
      <c r="K18" s="36"/>
      <c r="L18" s="36"/>
      <c r="M18" s="36"/>
      <c r="N18" s="36"/>
    </row>
    <row r="19" spans="2:14">
      <c r="B19" s="37" t="s">
        <v>1270</v>
      </c>
      <c r="C19" s="37" t="s">
        <v>1324</v>
      </c>
      <c r="D19" s="37" t="s">
        <v>1325</v>
      </c>
      <c r="E19" s="37" t="s">
        <v>1326</v>
      </c>
      <c r="F19" s="37" t="s">
        <v>1327</v>
      </c>
      <c r="G19" s="37" t="s">
        <v>1328</v>
      </c>
      <c r="H19" s="36"/>
      <c r="I19" s="36"/>
      <c r="J19" s="36"/>
      <c r="K19" s="36"/>
      <c r="L19" s="36"/>
      <c r="M19" s="36"/>
      <c r="N19" s="36"/>
    </row>
    <row r="20" spans="2:14">
      <c r="B20" s="38">
        <v>1</v>
      </c>
      <c r="C20" s="39">
        <v>108</v>
      </c>
      <c r="D20" s="38" t="s">
        <v>1329</v>
      </c>
      <c r="E20" s="38" t="s">
        <v>1330</v>
      </c>
      <c r="F20" s="38">
        <v>12</v>
      </c>
      <c r="G20" s="38">
        <f>F20*50000</f>
        <v>600000</v>
      </c>
      <c r="H20" s="36"/>
      <c r="I20" s="36"/>
      <c r="J20" s="36"/>
      <c r="K20" s="40"/>
      <c r="L20" s="36"/>
      <c r="M20" s="36"/>
      <c r="N20" s="36"/>
    </row>
    <row r="21" spans="2:14">
      <c r="B21" s="38">
        <v>2</v>
      </c>
      <c r="C21" s="39">
        <v>820</v>
      </c>
      <c r="D21" s="38" t="s">
        <v>1331</v>
      </c>
      <c r="E21" s="38" t="s">
        <v>1332</v>
      </c>
      <c r="F21" s="38">
        <v>5</v>
      </c>
      <c r="G21" s="38">
        <f>F21*50000</f>
        <v>250000</v>
      </c>
      <c r="H21" s="36"/>
      <c r="I21" s="36"/>
      <c r="J21" s="36"/>
      <c r="K21" s="36"/>
      <c r="L21" s="36"/>
      <c r="M21" s="36"/>
      <c r="N21" s="36"/>
    </row>
    <row r="22" spans="2:14">
      <c r="B22" s="38">
        <v>3</v>
      </c>
      <c r="C22" s="39">
        <v>221</v>
      </c>
      <c r="D22" s="38" t="s">
        <v>1333</v>
      </c>
      <c r="E22" s="38" t="s">
        <v>1892</v>
      </c>
      <c r="F22" s="38">
        <v>27</v>
      </c>
      <c r="G22" s="38">
        <f>F22*50000</f>
        <v>1350000</v>
      </c>
      <c r="H22" s="36"/>
      <c r="I22" s="36"/>
      <c r="J22" s="36"/>
      <c r="K22" s="36"/>
      <c r="L22" s="36"/>
      <c r="M22" s="36"/>
      <c r="N22" s="36"/>
    </row>
    <row r="23" spans="2:14">
      <c r="B23" s="38">
        <v>4</v>
      </c>
      <c r="C23" s="39">
        <v>653</v>
      </c>
      <c r="D23" s="38" t="s">
        <v>672</v>
      </c>
      <c r="E23" s="38" t="s">
        <v>672</v>
      </c>
      <c r="F23" s="38">
        <v>15</v>
      </c>
      <c r="G23" s="38">
        <f>F23*50000</f>
        <v>750000</v>
      </c>
      <c r="H23" s="36"/>
      <c r="I23" s="36"/>
      <c r="J23" s="36"/>
      <c r="K23" s="36"/>
      <c r="L23" s="36"/>
      <c r="M23" s="36"/>
      <c r="N23" s="36"/>
    </row>
    <row r="24" spans="2:14" ht="17.25" thickBot="1">
      <c r="B24" s="126" t="s">
        <v>1319</v>
      </c>
      <c r="C24" s="127"/>
      <c r="D24" s="127"/>
      <c r="E24" s="128"/>
      <c r="F24" s="41">
        <f>SUM(F20:F23)</f>
        <v>59</v>
      </c>
      <c r="G24" s="41">
        <f>SUM(G20:G23)</f>
        <v>2950000</v>
      </c>
      <c r="H24" s="36"/>
      <c r="I24" s="36"/>
      <c r="J24" s="36"/>
      <c r="K24" s="36"/>
      <c r="L24" s="36"/>
      <c r="M24" s="36"/>
      <c r="N24" s="36"/>
    </row>
    <row r="25" spans="2:14" ht="17.25" thickTop="1">
      <c r="B25" s="42"/>
      <c r="C25" s="42"/>
      <c r="D25" s="42"/>
      <c r="E25" s="42"/>
      <c r="F25" s="43"/>
      <c r="G25" s="43"/>
      <c r="H25" s="36"/>
      <c r="I25" s="36"/>
      <c r="J25" s="36"/>
      <c r="K25" s="36"/>
      <c r="L25" s="36"/>
      <c r="M25" s="36"/>
      <c r="N25" s="36"/>
    </row>
    <row r="26" spans="2:14" ht="16.5" customHeight="1">
      <c r="B26" s="123" t="s">
        <v>1334</v>
      </c>
      <c r="C26" s="123"/>
      <c r="D26" s="123"/>
      <c r="E26" s="123"/>
      <c r="F26" s="123"/>
      <c r="G26" s="123"/>
      <c r="H26" s="123"/>
      <c r="I26" s="123"/>
      <c r="J26" s="123"/>
      <c r="K26" s="123"/>
      <c r="L26" s="123"/>
      <c r="M26" s="123"/>
    </row>
    <row r="27" spans="2:14">
      <c r="B27" s="123"/>
      <c r="C27" s="123"/>
      <c r="D27" s="123"/>
      <c r="E27" s="123"/>
      <c r="F27" s="123"/>
      <c r="G27" s="123"/>
      <c r="H27" s="123"/>
      <c r="I27" s="123"/>
      <c r="J27" s="123"/>
      <c r="K27" s="123"/>
      <c r="L27" s="123"/>
      <c r="M27" s="123"/>
    </row>
    <row r="28" spans="2:14">
      <c r="B28" s="34"/>
      <c r="C28" s="34"/>
      <c r="D28" s="34"/>
      <c r="E28" s="34"/>
      <c r="F28" s="34"/>
      <c r="G28" s="34"/>
      <c r="H28" s="34"/>
      <c r="I28" s="34"/>
      <c r="J28" s="34"/>
      <c r="K28" s="34"/>
      <c r="L28" s="34"/>
      <c r="M28" s="34"/>
    </row>
    <row r="29" spans="2:14" ht="16.5" customHeight="1">
      <c r="B29" s="123" t="s">
        <v>1335</v>
      </c>
      <c r="C29" s="123"/>
      <c r="D29" s="123"/>
      <c r="E29" s="123"/>
      <c r="F29" s="123"/>
      <c r="G29" s="123"/>
      <c r="H29" s="123"/>
      <c r="I29" s="123"/>
      <c r="J29" s="123"/>
      <c r="K29" s="123"/>
      <c r="L29" s="123"/>
      <c r="M29" s="33"/>
    </row>
    <row r="30" spans="2:14">
      <c r="B30" s="123"/>
      <c r="C30" s="123"/>
      <c r="D30" s="123"/>
      <c r="E30" s="123"/>
      <c r="F30" s="123"/>
      <c r="G30" s="123"/>
      <c r="H30" s="123"/>
      <c r="I30" s="123"/>
      <c r="J30" s="123"/>
      <c r="K30" s="123"/>
      <c r="L30" s="123"/>
      <c r="M30" s="33"/>
    </row>
    <row r="31" spans="2:14">
      <c r="B31" s="34"/>
      <c r="C31" s="34"/>
      <c r="D31" s="34"/>
      <c r="E31" s="34"/>
      <c r="F31" s="34"/>
      <c r="G31" s="34"/>
      <c r="H31" s="34"/>
      <c r="I31" s="34"/>
      <c r="J31" s="34"/>
      <c r="K31" s="34"/>
      <c r="L31" s="34"/>
      <c r="M31" s="33"/>
    </row>
    <row r="32" spans="2:14">
      <c r="B32" s="37" t="s">
        <v>1270</v>
      </c>
      <c r="C32" s="37" t="s">
        <v>1324</v>
      </c>
      <c r="D32" s="37" t="s">
        <v>1325</v>
      </c>
      <c r="E32" s="37" t="s">
        <v>1326</v>
      </c>
      <c r="F32" s="37" t="s">
        <v>1336</v>
      </c>
      <c r="G32" s="37" t="s">
        <v>1327</v>
      </c>
      <c r="H32" s="37" t="s">
        <v>1328</v>
      </c>
      <c r="I32" s="34"/>
      <c r="J32" s="34"/>
      <c r="K32" s="34"/>
      <c r="L32" s="34"/>
      <c r="M32" s="34"/>
      <c r="N32" s="33"/>
    </row>
    <row r="33" spans="2:14">
      <c r="B33" s="38">
        <v>1</v>
      </c>
      <c r="C33" s="39">
        <v>704</v>
      </c>
      <c r="D33" s="38" t="s">
        <v>847</v>
      </c>
      <c r="E33" s="38" t="s">
        <v>847</v>
      </c>
      <c r="F33" s="39">
        <v>0</v>
      </c>
      <c r="G33" s="39">
        <v>1</v>
      </c>
      <c r="H33" s="39">
        <f>+F33*10000+G33*50000</f>
        <v>50000</v>
      </c>
      <c r="I33" s="34"/>
      <c r="J33" s="34"/>
      <c r="K33" s="34"/>
      <c r="L33" s="34"/>
      <c r="M33" s="34"/>
      <c r="N33" s="33"/>
    </row>
    <row r="34" spans="2:14">
      <c r="B34" s="38">
        <v>2</v>
      </c>
      <c r="C34" s="39">
        <v>957</v>
      </c>
      <c r="D34" s="38" t="s">
        <v>1337</v>
      </c>
      <c r="E34" s="38" t="s">
        <v>1337</v>
      </c>
      <c r="F34" s="39">
        <v>0</v>
      </c>
      <c r="G34" s="39">
        <v>1</v>
      </c>
      <c r="H34" s="39">
        <f t="shared" ref="H34:H38" si="0">+F34*10000+G34*50000</f>
        <v>50000</v>
      </c>
      <c r="I34" s="34"/>
      <c r="J34" s="34"/>
      <c r="K34" s="34"/>
      <c r="L34" s="34"/>
      <c r="M34" s="34"/>
      <c r="N34" s="33"/>
    </row>
    <row r="35" spans="2:14">
      <c r="B35" s="38">
        <v>3</v>
      </c>
      <c r="C35" s="39">
        <v>986</v>
      </c>
      <c r="D35" s="38" t="s">
        <v>1338</v>
      </c>
      <c r="E35" s="38" t="s">
        <v>1339</v>
      </c>
      <c r="F35" s="39">
        <v>0</v>
      </c>
      <c r="G35" s="39">
        <v>5</v>
      </c>
      <c r="H35" s="39">
        <f t="shared" si="0"/>
        <v>250000</v>
      </c>
      <c r="I35" s="34"/>
      <c r="J35" s="34"/>
      <c r="K35" s="34"/>
      <c r="L35" s="34"/>
      <c r="M35" s="34"/>
      <c r="N35" s="33"/>
    </row>
    <row r="36" spans="2:14">
      <c r="B36" s="38">
        <v>4</v>
      </c>
      <c r="C36" s="39">
        <v>143</v>
      </c>
      <c r="D36" s="38" t="s">
        <v>1340</v>
      </c>
      <c r="E36" s="38" t="s">
        <v>1340</v>
      </c>
      <c r="F36" s="39">
        <v>0</v>
      </c>
      <c r="G36" s="39">
        <v>1</v>
      </c>
      <c r="H36" s="39">
        <f t="shared" si="0"/>
        <v>50000</v>
      </c>
      <c r="I36" s="34"/>
      <c r="J36" s="34"/>
      <c r="K36" s="34"/>
      <c r="L36" s="34"/>
      <c r="M36" s="34"/>
      <c r="N36" s="33"/>
    </row>
    <row r="37" spans="2:14">
      <c r="B37" s="38">
        <v>5</v>
      </c>
      <c r="C37" s="39">
        <v>816</v>
      </c>
      <c r="D37" s="38" t="s">
        <v>1341</v>
      </c>
      <c r="E37" s="38" t="s">
        <v>1342</v>
      </c>
      <c r="F37" s="39">
        <v>10</v>
      </c>
      <c r="G37" s="39">
        <v>0</v>
      </c>
      <c r="H37" s="39">
        <f t="shared" si="0"/>
        <v>100000</v>
      </c>
      <c r="I37" s="34"/>
      <c r="J37" s="34"/>
      <c r="K37" s="34"/>
      <c r="L37" s="34"/>
      <c r="M37" s="34"/>
      <c r="N37" s="33"/>
    </row>
    <row r="38" spans="2:14">
      <c r="B38" s="38">
        <v>6</v>
      </c>
      <c r="C38" s="39">
        <v>656</v>
      </c>
      <c r="D38" s="38" t="s">
        <v>1343</v>
      </c>
      <c r="E38" s="38" t="s">
        <v>1343</v>
      </c>
      <c r="F38" s="39">
        <v>0</v>
      </c>
      <c r="G38" s="39">
        <v>1</v>
      </c>
      <c r="H38" s="39">
        <f t="shared" si="0"/>
        <v>50000</v>
      </c>
      <c r="I38" s="34"/>
      <c r="J38" s="34"/>
      <c r="K38" s="34"/>
      <c r="L38" s="34"/>
      <c r="M38" s="34"/>
      <c r="N38" s="33"/>
    </row>
    <row r="39" spans="2:14" ht="17.25" thickBot="1">
      <c r="B39" s="126" t="s">
        <v>1319</v>
      </c>
      <c r="C39" s="127"/>
      <c r="D39" s="127"/>
      <c r="E39" s="128"/>
      <c r="F39" s="44">
        <f>SUM(F33:F38)</f>
        <v>10</v>
      </c>
      <c r="G39" s="44">
        <f>SUM(G33:G38)</f>
        <v>9</v>
      </c>
      <c r="H39" s="44">
        <f>SUM(H33:H38)</f>
        <v>550000</v>
      </c>
      <c r="I39" s="34"/>
      <c r="J39" s="34"/>
      <c r="K39" s="34"/>
      <c r="L39" s="34"/>
      <c r="M39" s="34"/>
      <c r="N39" s="34"/>
    </row>
    <row r="40" spans="2:14" ht="17.25" thickTop="1">
      <c r="B40" s="42"/>
      <c r="C40" s="42"/>
      <c r="D40" s="42"/>
      <c r="E40" s="42"/>
      <c r="F40" s="43"/>
      <c r="G40" s="43"/>
      <c r="H40" s="34"/>
      <c r="I40" s="34"/>
      <c r="J40" s="34"/>
      <c r="K40" s="34"/>
      <c r="L40" s="34"/>
      <c r="M40" s="34"/>
    </row>
    <row r="41" spans="2:14" ht="16.5" customHeight="1">
      <c r="B41" s="123" t="s">
        <v>1344</v>
      </c>
      <c r="C41" s="123"/>
      <c r="D41" s="123"/>
      <c r="E41" s="123"/>
      <c r="F41" s="123"/>
      <c r="G41" s="123"/>
      <c r="H41" s="123"/>
      <c r="I41" s="123"/>
      <c r="J41" s="123"/>
      <c r="K41" s="123"/>
      <c r="L41" s="123"/>
      <c r="M41" s="123"/>
    </row>
    <row r="42" spans="2:14">
      <c r="B42" s="123"/>
      <c r="C42" s="123"/>
      <c r="D42" s="123"/>
      <c r="E42" s="123"/>
      <c r="F42" s="123"/>
      <c r="G42" s="123"/>
      <c r="H42" s="123"/>
      <c r="I42" s="123"/>
      <c r="J42" s="123"/>
      <c r="K42" s="123"/>
      <c r="L42" s="123"/>
      <c r="M42" s="123"/>
    </row>
    <row r="43" spans="2:14">
      <c r="B43" s="34"/>
      <c r="C43" s="34"/>
      <c r="D43" s="34"/>
      <c r="E43" s="34"/>
      <c r="F43" s="34"/>
      <c r="G43" s="34"/>
      <c r="H43" s="34"/>
      <c r="I43" s="34"/>
      <c r="J43" s="34"/>
      <c r="K43" s="34"/>
      <c r="L43" s="34"/>
      <c r="M43" s="34"/>
    </row>
    <row r="44" spans="2:14">
      <c r="B44" s="37" t="s">
        <v>1270</v>
      </c>
      <c r="C44" s="37" t="s">
        <v>1324</v>
      </c>
      <c r="D44" s="37" t="s">
        <v>1325</v>
      </c>
      <c r="E44" s="37" t="s">
        <v>1326</v>
      </c>
      <c r="F44" s="37" t="s">
        <v>1327</v>
      </c>
      <c r="G44" s="37" t="s">
        <v>1328</v>
      </c>
      <c r="H44" s="34"/>
      <c r="I44" s="34"/>
      <c r="J44" s="34"/>
      <c r="K44" s="34"/>
      <c r="L44" s="34"/>
      <c r="M44" s="34"/>
    </row>
    <row r="45" spans="2:14">
      <c r="B45" s="38">
        <v>1</v>
      </c>
      <c r="C45" s="39">
        <v>670</v>
      </c>
      <c r="D45" s="38" t="s">
        <v>779</v>
      </c>
      <c r="E45" s="38" t="s">
        <v>1345</v>
      </c>
      <c r="F45" s="38">
        <v>1</v>
      </c>
      <c r="G45" s="38">
        <f t="shared" ref="G45" si="1">F45*50000</f>
        <v>50000</v>
      </c>
      <c r="H45" s="34"/>
      <c r="I45" s="34"/>
      <c r="J45" s="34"/>
      <c r="K45" s="34"/>
      <c r="L45" s="34"/>
      <c r="M45" s="34"/>
    </row>
    <row r="46" spans="2:14" ht="17.25" thickBot="1">
      <c r="B46" s="126" t="s">
        <v>1319</v>
      </c>
      <c r="C46" s="127"/>
      <c r="D46" s="127"/>
      <c r="E46" s="128"/>
      <c r="F46" s="41">
        <f>SUM(F45:F45)</f>
        <v>1</v>
      </c>
      <c r="G46" s="41">
        <f>SUM(G45:G45)</f>
        <v>50000</v>
      </c>
      <c r="H46" s="34"/>
      <c r="I46" s="34"/>
      <c r="J46" s="34"/>
      <c r="K46" s="34"/>
      <c r="L46" s="34"/>
      <c r="M46" s="34"/>
    </row>
    <row r="47" spans="2:14" ht="17.25" thickTop="1">
      <c r="B47" s="34"/>
      <c r="C47" s="34"/>
      <c r="D47" s="34"/>
      <c r="E47" s="34"/>
      <c r="F47" s="34"/>
      <c r="G47" s="34"/>
      <c r="H47" s="34"/>
      <c r="I47" s="34"/>
      <c r="J47" s="34"/>
      <c r="K47" s="34"/>
      <c r="L47" s="34"/>
      <c r="M47" s="34"/>
    </row>
    <row r="48" spans="2:14" ht="16.5" customHeight="1">
      <c r="B48" s="123" t="s">
        <v>1346</v>
      </c>
      <c r="C48" s="123"/>
      <c r="D48" s="123"/>
      <c r="E48" s="123"/>
      <c r="F48" s="123"/>
      <c r="G48" s="123"/>
      <c r="H48" s="123"/>
      <c r="I48" s="123"/>
      <c r="J48" s="123"/>
      <c r="K48" s="123"/>
      <c r="L48" s="123"/>
      <c r="M48" s="123"/>
    </row>
    <row r="49" spans="2:13">
      <c r="B49" s="123"/>
      <c r="C49" s="123"/>
      <c r="D49" s="123"/>
      <c r="E49" s="123"/>
      <c r="F49" s="123"/>
      <c r="G49" s="123"/>
      <c r="H49" s="123"/>
      <c r="I49" s="123"/>
      <c r="J49" s="123"/>
      <c r="K49" s="123"/>
      <c r="L49" s="123"/>
      <c r="M49" s="123"/>
    </row>
    <row r="50" spans="2:13">
      <c r="B50" s="34"/>
      <c r="C50" s="34"/>
      <c r="D50" s="34"/>
      <c r="E50" s="34"/>
      <c r="F50" s="34"/>
      <c r="G50" s="45"/>
      <c r="H50" s="34"/>
      <c r="I50" s="34"/>
      <c r="J50" s="34"/>
      <c r="K50" s="34"/>
      <c r="L50" s="34"/>
      <c r="M50" s="34"/>
    </row>
    <row r="51" spans="2:13" ht="16.5" customHeight="1">
      <c r="B51" s="37" t="s">
        <v>1270</v>
      </c>
      <c r="C51" s="37" t="s">
        <v>1324</v>
      </c>
      <c r="D51" s="37" t="s">
        <v>1325</v>
      </c>
      <c r="E51" s="46" t="s">
        <v>1347</v>
      </c>
      <c r="F51" s="37" t="s">
        <v>1348</v>
      </c>
      <c r="G51" s="37" t="s">
        <v>1328</v>
      </c>
      <c r="H51" s="47"/>
      <c r="I51" s="48"/>
      <c r="J51" s="34"/>
      <c r="K51" s="34"/>
      <c r="L51" s="34"/>
      <c r="M51" s="34"/>
    </row>
    <row r="52" spans="2:13">
      <c r="B52" s="38">
        <v>1</v>
      </c>
      <c r="C52" s="39">
        <v>636</v>
      </c>
      <c r="D52" s="46" t="s">
        <v>1347</v>
      </c>
      <c r="E52" s="46"/>
      <c r="F52" s="46">
        <v>1</v>
      </c>
      <c r="G52" s="38">
        <f>F52*100000</f>
        <v>100000</v>
      </c>
      <c r="H52" s="47"/>
      <c r="I52" s="48"/>
      <c r="J52" s="34"/>
      <c r="K52" s="34"/>
      <c r="L52" s="34"/>
      <c r="M52" s="34"/>
    </row>
    <row r="53" spans="2:13">
      <c r="B53" s="38">
        <v>2</v>
      </c>
      <c r="C53" s="39">
        <v>840</v>
      </c>
      <c r="D53" s="46" t="s">
        <v>1349</v>
      </c>
      <c r="E53" s="46" t="s">
        <v>1350</v>
      </c>
      <c r="F53" s="46">
        <v>1</v>
      </c>
      <c r="G53" s="38">
        <f>F53*100000</f>
        <v>100000</v>
      </c>
      <c r="H53" s="47"/>
      <c r="I53" s="48"/>
      <c r="J53" s="34"/>
      <c r="K53" s="34"/>
      <c r="L53" s="34"/>
      <c r="M53" s="34"/>
    </row>
    <row r="54" spans="2:13" ht="17.25" thickBot="1">
      <c r="B54" s="126" t="s">
        <v>1319</v>
      </c>
      <c r="C54" s="127"/>
      <c r="D54" s="127"/>
      <c r="E54" s="128"/>
      <c r="F54" s="41">
        <f>SUM(F52:F53)</f>
        <v>2</v>
      </c>
      <c r="G54" s="38">
        <f>SUM(G52:G53)</f>
        <v>200000</v>
      </c>
      <c r="H54" s="47"/>
      <c r="I54" s="48"/>
      <c r="J54" s="34"/>
      <c r="K54" s="34"/>
      <c r="L54" s="34"/>
      <c r="M54" s="34"/>
    </row>
    <row r="55" spans="2:13" ht="17.25" thickTop="1">
      <c r="B55" s="49"/>
      <c r="C55" s="42"/>
      <c r="D55" s="42"/>
      <c r="E55" s="42"/>
      <c r="F55" s="43"/>
      <c r="G55" s="43"/>
      <c r="H55" s="34"/>
      <c r="I55" s="34"/>
      <c r="J55" s="34"/>
      <c r="K55" s="34"/>
      <c r="L55" s="34"/>
      <c r="M55" s="34"/>
    </row>
    <row r="56" spans="2:13" ht="16.5" customHeight="1">
      <c r="B56" s="123" t="s">
        <v>1351</v>
      </c>
      <c r="C56" s="123"/>
      <c r="D56" s="123"/>
      <c r="E56" s="123"/>
      <c r="F56" s="123"/>
      <c r="G56" s="123"/>
      <c r="H56" s="123"/>
      <c r="I56" s="123"/>
      <c r="J56" s="123"/>
      <c r="K56" s="123"/>
      <c r="L56" s="123"/>
      <c r="M56" s="123"/>
    </row>
    <row r="57" spans="2:13">
      <c r="B57" s="123"/>
      <c r="C57" s="123"/>
      <c r="D57" s="123"/>
      <c r="E57" s="123"/>
      <c r="F57" s="123"/>
      <c r="G57" s="123"/>
      <c r="H57" s="123"/>
      <c r="I57" s="123"/>
      <c r="J57" s="123"/>
      <c r="K57" s="123"/>
      <c r="L57" s="123"/>
      <c r="M57" s="123"/>
    </row>
    <row r="58" spans="2:13">
      <c r="B58" s="37" t="s">
        <v>1270</v>
      </c>
      <c r="C58" s="37" t="s">
        <v>1324</v>
      </c>
      <c r="D58" s="37" t="s">
        <v>1325</v>
      </c>
      <c r="E58" s="37" t="s">
        <v>1326</v>
      </c>
      <c r="F58" s="37" t="s">
        <v>1348</v>
      </c>
      <c r="G58" s="37" t="s">
        <v>1327</v>
      </c>
      <c r="H58" s="37" t="s">
        <v>1328</v>
      </c>
    </row>
    <row r="59" spans="2:13">
      <c r="B59" s="38">
        <v>1</v>
      </c>
      <c r="C59" s="39">
        <v>169</v>
      </c>
      <c r="D59" s="46" t="s">
        <v>1352</v>
      </c>
      <c r="E59" s="46" t="s">
        <v>1352</v>
      </c>
      <c r="F59" s="46">
        <v>9</v>
      </c>
      <c r="G59" s="38">
        <v>0</v>
      </c>
      <c r="H59" s="38">
        <f>F59*100000+G59*50000</f>
        <v>900000</v>
      </c>
    </row>
    <row r="60" spans="2:13">
      <c r="B60" s="38">
        <v>2</v>
      </c>
      <c r="C60" s="39">
        <v>620</v>
      </c>
      <c r="D60" s="46" t="s">
        <v>1353</v>
      </c>
      <c r="E60" s="46" t="s">
        <v>1353</v>
      </c>
      <c r="F60" s="46">
        <v>3</v>
      </c>
      <c r="G60" s="38">
        <v>1</v>
      </c>
      <c r="H60" s="38">
        <f t="shared" ref="H60" si="2">F60*100000+G60*50000</f>
        <v>350000</v>
      </c>
    </row>
    <row r="61" spans="2:13" ht="17.25" thickBot="1">
      <c r="B61" s="126" t="s">
        <v>1319</v>
      </c>
      <c r="C61" s="127"/>
      <c r="D61" s="127"/>
      <c r="E61" s="128"/>
      <c r="F61" s="41">
        <f>SUM(F59:F60)</f>
        <v>12</v>
      </c>
      <c r="G61" s="41">
        <f>SUM(G59:G60)</f>
        <v>1</v>
      </c>
      <c r="H61" s="41">
        <f>SUM(H59:H60)</f>
        <v>1250000</v>
      </c>
    </row>
    <row r="62" spans="2:13" ht="17.25" thickTop="1"/>
  </sheetData>
  <mergeCells count="14">
    <mergeCell ref="B56:M57"/>
    <mergeCell ref="B61:E61"/>
    <mergeCell ref="B29:L30"/>
    <mergeCell ref="B39:E39"/>
    <mergeCell ref="B41:M42"/>
    <mergeCell ref="B46:E46"/>
    <mergeCell ref="B48:M49"/>
    <mergeCell ref="B54:E54"/>
    <mergeCell ref="B26:M27"/>
    <mergeCell ref="B4:I6"/>
    <mergeCell ref="B8:N11"/>
    <mergeCell ref="B13:N14"/>
    <mergeCell ref="B16:N17"/>
    <mergeCell ref="B24:E2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B2:P21"/>
  <sheetViews>
    <sheetView zoomScale="85" zoomScaleNormal="85" workbookViewId="0"/>
  </sheetViews>
  <sheetFormatPr defaultColWidth="9.140625" defaultRowHeight="16.5"/>
  <cols>
    <col min="1" max="1" width="9.140625" style="32" customWidth="1"/>
    <col min="2" max="2" width="7.7109375" style="32" customWidth="1"/>
    <col min="3" max="3" width="11.28515625" style="32" customWidth="1"/>
    <col min="4" max="4" width="31" style="32" customWidth="1"/>
    <col min="5" max="5" width="41.140625" style="32" customWidth="1"/>
    <col min="6" max="6" width="6.7109375" style="32" customWidth="1"/>
    <col min="7" max="8" width="10.28515625" style="32" customWidth="1"/>
    <col min="9" max="9" width="10.28515625" style="32" bestFit="1" customWidth="1"/>
    <col min="10" max="15" width="9.140625" style="32"/>
    <col min="16" max="16" width="11.42578125" style="32" customWidth="1"/>
    <col min="17" max="16384" width="9.140625" style="32"/>
  </cols>
  <sheetData>
    <row r="2" spans="2:16">
      <c r="B2" s="31" t="s">
        <v>1320</v>
      </c>
    </row>
    <row r="4" spans="2:16">
      <c r="B4" s="37" t="s">
        <v>1270</v>
      </c>
      <c r="C4" s="37" t="s">
        <v>1324</v>
      </c>
      <c r="D4" s="37" t="s">
        <v>1325</v>
      </c>
      <c r="E4" s="37" t="s">
        <v>1326</v>
      </c>
      <c r="F4" s="37" t="s">
        <v>1336</v>
      </c>
      <c r="G4" s="37" t="s">
        <v>1327</v>
      </c>
      <c r="H4" s="37" t="s">
        <v>1354</v>
      </c>
      <c r="I4" s="37" t="s">
        <v>1328</v>
      </c>
      <c r="J4" s="36"/>
      <c r="K4" s="36"/>
      <c r="L4" s="36"/>
      <c r="M4" s="36"/>
      <c r="N4" s="36"/>
      <c r="O4" s="36"/>
      <c r="P4" s="36"/>
    </row>
    <row r="5" spans="2:16">
      <c r="B5" s="38">
        <v>1</v>
      </c>
      <c r="C5" s="39">
        <v>108</v>
      </c>
      <c r="D5" s="38" t="s">
        <v>1329</v>
      </c>
      <c r="E5" s="38" t="s">
        <v>1330</v>
      </c>
      <c r="F5" s="39">
        <v>0</v>
      </c>
      <c r="G5" s="39">
        <v>12</v>
      </c>
      <c r="H5" s="39">
        <v>0</v>
      </c>
      <c r="I5" s="39">
        <f>+F5*10000+G5*50000+H5*100000</f>
        <v>600000</v>
      </c>
      <c r="J5" s="36"/>
      <c r="K5" s="36"/>
      <c r="L5" s="36"/>
      <c r="M5" s="40"/>
      <c r="N5" s="36"/>
      <c r="O5" s="36"/>
      <c r="P5" s="36"/>
    </row>
    <row r="6" spans="2:16">
      <c r="B6" s="38">
        <v>2</v>
      </c>
      <c r="C6" s="39">
        <v>820</v>
      </c>
      <c r="D6" s="38" t="s">
        <v>1331</v>
      </c>
      <c r="E6" s="38" t="s">
        <v>1332</v>
      </c>
      <c r="F6" s="39">
        <v>0</v>
      </c>
      <c r="G6" s="39">
        <v>5</v>
      </c>
      <c r="H6" s="39">
        <v>0</v>
      </c>
      <c r="I6" s="39">
        <f t="shared" ref="I6:I19" si="0">+F6*10000+G6*50000+H6*100000</f>
        <v>250000</v>
      </c>
      <c r="J6" s="36"/>
      <c r="K6" s="36"/>
      <c r="L6" s="36"/>
      <c r="M6" s="36"/>
      <c r="N6" s="36"/>
      <c r="O6" s="36"/>
      <c r="P6" s="36"/>
    </row>
    <row r="7" spans="2:16">
      <c r="B7" s="38">
        <v>3</v>
      </c>
      <c r="C7" s="39">
        <v>221</v>
      </c>
      <c r="D7" s="38" t="s">
        <v>1333</v>
      </c>
      <c r="E7" s="38" t="s">
        <v>1891</v>
      </c>
      <c r="F7" s="39">
        <v>0</v>
      </c>
      <c r="G7" s="39">
        <v>27</v>
      </c>
      <c r="H7" s="39">
        <v>0</v>
      </c>
      <c r="I7" s="39">
        <f t="shared" si="0"/>
        <v>1350000</v>
      </c>
      <c r="J7" s="36"/>
      <c r="K7" s="36"/>
      <c r="L7" s="36"/>
      <c r="M7" s="36"/>
      <c r="N7" s="36"/>
      <c r="O7" s="36"/>
      <c r="P7" s="36"/>
    </row>
    <row r="8" spans="2:16">
      <c r="B8" s="38">
        <v>4</v>
      </c>
      <c r="C8" s="39">
        <v>653</v>
      </c>
      <c r="D8" s="38" t="s">
        <v>672</v>
      </c>
      <c r="E8" s="38" t="s">
        <v>672</v>
      </c>
      <c r="F8" s="39">
        <v>0</v>
      </c>
      <c r="G8" s="39">
        <v>15</v>
      </c>
      <c r="H8" s="39">
        <v>0</v>
      </c>
      <c r="I8" s="39">
        <f t="shared" si="0"/>
        <v>750000</v>
      </c>
      <c r="J8" s="36"/>
      <c r="K8" s="36"/>
      <c r="L8" s="36"/>
      <c r="M8" s="36"/>
      <c r="N8" s="36"/>
      <c r="O8" s="36"/>
      <c r="P8" s="36"/>
    </row>
    <row r="9" spans="2:16">
      <c r="B9" s="38">
        <v>5</v>
      </c>
      <c r="C9" s="39">
        <v>704</v>
      </c>
      <c r="D9" s="38" t="s">
        <v>847</v>
      </c>
      <c r="E9" s="38" t="s">
        <v>847</v>
      </c>
      <c r="F9" s="39">
        <v>0</v>
      </c>
      <c r="G9" s="39">
        <v>1</v>
      </c>
      <c r="H9" s="39">
        <v>0</v>
      </c>
      <c r="I9" s="39">
        <f t="shared" si="0"/>
        <v>50000</v>
      </c>
      <c r="J9" s="34"/>
      <c r="K9" s="34"/>
      <c r="L9" s="34"/>
      <c r="M9" s="34"/>
      <c r="N9" s="34"/>
      <c r="O9" s="33"/>
    </row>
    <row r="10" spans="2:16">
      <c r="B10" s="38">
        <v>6</v>
      </c>
      <c r="C10" s="39">
        <v>957</v>
      </c>
      <c r="D10" s="38" t="s">
        <v>1337</v>
      </c>
      <c r="E10" s="38" t="s">
        <v>1337</v>
      </c>
      <c r="F10" s="39">
        <v>0</v>
      </c>
      <c r="G10" s="39">
        <v>1</v>
      </c>
      <c r="H10" s="39">
        <v>0</v>
      </c>
      <c r="I10" s="39">
        <f t="shared" si="0"/>
        <v>50000</v>
      </c>
      <c r="J10" s="34"/>
      <c r="K10" s="34"/>
      <c r="L10" s="34"/>
      <c r="M10" s="34"/>
      <c r="N10" s="34"/>
      <c r="O10" s="33"/>
    </row>
    <row r="11" spans="2:16">
      <c r="B11" s="38">
        <v>7</v>
      </c>
      <c r="C11" s="39">
        <v>986</v>
      </c>
      <c r="D11" s="38" t="s">
        <v>1338</v>
      </c>
      <c r="E11" s="38" t="s">
        <v>1339</v>
      </c>
      <c r="F11" s="39">
        <v>0</v>
      </c>
      <c r="G11" s="39">
        <v>5</v>
      </c>
      <c r="H11" s="39">
        <v>0</v>
      </c>
      <c r="I11" s="39">
        <f t="shared" si="0"/>
        <v>250000</v>
      </c>
      <c r="J11" s="34"/>
      <c r="K11" s="34"/>
      <c r="L11" s="34"/>
      <c r="M11" s="34"/>
      <c r="N11" s="34"/>
      <c r="O11" s="33"/>
    </row>
    <row r="12" spans="2:16">
      <c r="B12" s="38">
        <v>8</v>
      </c>
      <c r="C12" s="39">
        <v>143</v>
      </c>
      <c r="D12" s="38" t="s">
        <v>1340</v>
      </c>
      <c r="E12" s="38" t="s">
        <v>1340</v>
      </c>
      <c r="F12" s="39">
        <v>0</v>
      </c>
      <c r="G12" s="39">
        <v>1</v>
      </c>
      <c r="H12" s="39">
        <v>0</v>
      </c>
      <c r="I12" s="39">
        <f t="shared" si="0"/>
        <v>50000</v>
      </c>
      <c r="J12" s="34"/>
      <c r="K12" s="34"/>
      <c r="L12" s="34"/>
      <c r="M12" s="34"/>
      <c r="N12" s="34"/>
      <c r="O12" s="33"/>
    </row>
    <row r="13" spans="2:16">
      <c r="B13" s="38">
        <v>9</v>
      </c>
      <c r="C13" s="39">
        <v>816</v>
      </c>
      <c r="D13" s="38" t="s">
        <v>1341</v>
      </c>
      <c r="E13" s="38" t="s">
        <v>1342</v>
      </c>
      <c r="F13" s="39">
        <v>10</v>
      </c>
      <c r="G13" s="39">
        <v>0</v>
      </c>
      <c r="H13" s="39">
        <v>0</v>
      </c>
      <c r="I13" s="39">
        <f t="shared" si="0"/>
        <v>100000</v>
      </c>
      <c r="J13" s="34"/>
      <c r="K13" s="34"/>
      <c r="L13" s="34"/>
      <c r="M13" s="34"/>
      <c r="N13" s="34"/>
      <c r="O13" s="33"/>
    </row>
    <row r="14" spans="2:16">
      <c r="B14" s="38">
        <v>10</v>
      </c>
      <c r="C14" s="39">
        <v>656</v>
      </c>
      <c r="D14" s="38" t="s">
        <v>1343</v>
      </c>
      <c r="E14" s="38" t="s">
        <v>1343</v>
      </c>
      <c r="F14" s="39">
        <v>0</v>
      </c>
      <c r="G14" s="39">
        <v>1</v>
      </c>
      <c r="H14" s="39">
        <v>0</v>
      </c>
      <c r="I14" s="39">
        <f t="shared" si="0"/>
        <v>50000</v>
      </c>
      <c r="J14" s="34"/>
      <c r="K14" s="34"/>
      <c r="L14" s="34"/>
      <c r="M14" s="34"/>
      <c r="N14" s="34"/>
      <c r="O14" s="33"/>
    </row>
    <row r="15" spans="2:16">
      <c r="B15" s="38">
        <v>11</v>
      </c>
      <c r="C15" s="39">
        <v>670</v>
      </c>
      <c r="D15" s="38" t="s">
        <v>779</v>
      </c>
      <c r="E15" s="38" t="s">
        <v>1345</v>
      </c>
      <c r="F15" s="50">
        <v>0</v>
      </c>
      <c r="G15" s="39">
        <v>1</v>
      </c>
      <c r="H15" s="39">
        <v>0</v>
      </c>
      <c r="I15" s="39">
        <f t="shared" si="0"/>
        <v>50000</v>
      </c>
      <c r="J15" s="34"/>
      <c r="K15" s="34"/>
      <c r="L15" s="34"/>
      <c r="M15" s="34"/>
      <c r="N15" s="34"/>
      <c r="O15" s="34"/>
    </row>
    <row r="16" spans="2:16">
      <c r="B16" s="38">
        <v>12</v>
      </c>
      <c r="C16" s="39">
        <v>636</v>
      </c>
      <c r="D16" s="46" t="s">
        <v>1347</v>
      </c>
      <c r="E16" s="46" t="s">
        <v>1347</v>
      </c>
      <c r="F16" s="51">
        <v>0</v>
      </c>
      <c r="G16" s="51">
        <v>0</v>
      </c>
      <c r="H16" s="51">
        <v>1</v>
      </c>
      <c r="I16" s="39">
        <f t="shared" si="0"/>
        <v>100000</v>
      </c>
      <c r="J16" s="47"/>
      <c r="K16" s="48"/>
      <c r="L16" s="34"/>
      <c r="M16" s="34"/>
      <c r="N16" s="34"/>
      <c r="O16" s="34"/>
    </row>
    <row r="17" spans="2:15">
      <c r="B17" s="38">
        <v>13</v>
      </c>
      <c r="C17" s="39">
        <v>840</v>
      </c>
      <c r="D17" s="46" t="s">
        <v>1349</v>
      </c>
      <c r="E17" s="46" t="s">
        <v>1350</v>
      </c>
      <c r="F17" s="51">
        <v>0</v>
      </c>
      <c r="G17" s="51">
        <v>0</v>
      </c>
      <c r="H17" s="51">
        <v>1</v>
      </c>
      <c r="I17" s="39">
        <f t="shared" si="0"/>
        <v>100000</v>
      </c>
      <c r="J17" s="47"/>
      <c r="K17" s="48"/>
      <c r="L17" s="34"/>
      <c r="M17" s="34"/>
      <c r="N17" s="34"/>
      <c r="O17" s="34"/>
    </row>
    <row r="18" spans="2:15">
      <c r="B18" s="38">
        <v>14</v>
      </c>
      <c r="C18" s="39">
        <v>169</v>
      </c>
      <c r="D18" s="46" t="s">
        <v>1352</v>
      </c>
      <c r="E18" s="46" t="s">
        <v>1352</v>
      </c>
      <c r="F18" s="51">
        <v>0</v>
      </c>
      <c r="G18" s="39">
        <v>0</v>
      </c>
      <c r="H18" s="51">
        <v>9</v>
      </c>
      <c r="I18" s="39">
        <f t="shared" si="0"/>
        <v>900000</v>
      </c>
    </row>
    <row r="19" spans="2:15">
      <c r="B19" s="38">
        <v>15</v>
      </c>
      <c r="C19" s="39">
        <v>620</v>
      </c>
      <c r="D19" s="46" t="s">
        <v>1353</v>
      </c>
      <c r="E19" s="46" t="s">
        <v>1353</v>
      </c>
      <c r="F19" s="51">
        <v>0</v>
      </c>
      <c r="G19" s="39">
        <v>1</v>
      </c>
      <c r="H19" s="51">
        <v>3</v>
      </c>
      <c r="I19" s="39">
        <f t="shared" si="0"/>
        <v>350000</v>
      </c>
    </row>
    <row r="20" spans="2:15" ht="17.25" thickBot="1">
      <c r="B20" s="126" t="s">
        <v>1319</v>
      </c>
      <c r="C20" s="127"/>
      <c r="D20" s="127"/>
      <c r="E20" s="128"/>
      <c r="F20" s="44">
        <f>SUM(F5:F19)</f>
        <v>10</v>
      </c>
      <c r="G20" s="44">
        <f>SUM(G5:G19)</f>
        <v>70</v>
      </c>
      <c r="H20" s="44">
        <f>SUM(H5:H19)</f>
        <v>14</v>
      </c>
      <c r="I20" s="41">
        <f>SUM(I5:I19)</f>
        <v>5000000</v>
      </c>
    </row>
    <row r="21" spans="2:15" ht="17.25" thickTop="1"/>
  </sheetData>
  <mergeCells count="1">
    <mergeCell ref="B20:E20"/>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2:O21"/>
  <sheetViews>
    <sheetView zoomScale="85" zoomScaleNormal="85" workbookViewId="0"/>
  </sheetViews>
  <sheetFormatPr defaultColWidth="9.140625" defaultRowHeight="16.5"/>
  <cols>
    <col min="1" max="1" width="9.140625" style="32" customWidth="1"/>
    <col min="2" max="2" width="7.7109375" style="32" customWidth="1"/>
    <col min="3" max="3" width="11.28515625" style="32" customWidth="1"/>
    <col min="4" max="4" width="31" style="32" customWidth="1"/>
    <col min="5" max="5" width="6.7109375" style="32" customWidth="1"/>
    <col min="6" max="7" width="10.28515625" style="32" customWidth="1"/>
    <col min="8" max="8" width="10.28515625" style="32" bestFit="1" customWidth="1"/>
    <col min="9" max="14" width="9.140625" style="32"/>
    <col min="15" max="15" width="11.42578125" style="32" customWidth="1"/>
    <col min="16" max="16384" width="9.140625" style="32"/>
  </cols>
  <sheetData>
    <row r="2" spans="2:15">
      <c r="B2" s="31" t="s">
        <v>1320</v>
      </c>
    </row>
    <row r="4" spans="2:15">
      <c r="B4" s="37" t="s">
        <v>1270</v>
      </c>
      <c r="C4" s="37" t="s">
        <v>1324</v>
      </c>
      <c r="D4" s="37" t="s">
        <v>1325</v>
      </c>
      <c r="E4" s="37" t="s">
        <v>1336</v>
      </c>
      <c r="F4" s="37" t="s">
        <v>1327</v>
      </c>
      <c r="G4" s="37" t="s">
        <v>1354</v>
      </c>
      <c r="H4" s="37" t="s">
        <v>1328</v>
      </c>
      <c r="I4" s="36"/>
      <c r="J4" s="36"/>
      <c r="K4" s="36"/>
      <c r="L4" s="36"/>
      <c r="M4" s="36"/>
      <c r="N4" s="36"/>
      <c r="O4" s="36"/>
    </row>
    <row r="5" spans="2:15">
      <c r="B5" s="39">
        <v>1</v>
      </c>
      <c r="C5" s="39">
        <v>108</v>
      </c>
      <c r="D5" s="38" t="s">
        <v>1329</v>
      </c>
      <c r="E5" s="39">
        <v>0</v>
      </c>
      <c r="F5" s="39">
        <v>12</v>
      </c>
      <c r="G5" s="39">
        <v>0</v>
      </c>
      <c r="H5" s="39">
        <f t="shared" ref="H5:H19" si="0">+E5*10000+F5*50000+G5*100000</f>
        <v>600000</v>
      </c>
      <c r="I5" s="36"/>
      <c r="J5" s="36"/>
      <c r="K5" s="36"/>
      <c r="L5" s="40"/>
      <c r="M5" s="36"/>
      <c r="N5" s="36"/>
      <c r="O5" s="36"/>
    </row>
    <row r="6" spans="2:15">
      <c r="B6" s="39">
        <v>2</v>
      </c>
      <c r="C6" s="39">
        <v>143</v>
      </c>
      <c r="D6" s="38" t="s">
        <v>1340</v>
      </c>
      <c r="E6" s="39">
        <v>0</v>
      </c>
      <c r="F6" s="39">
        <v>1</v>
      </c>
      <c r="G6" s="39">
        <v>0</v>
      </c>
      <c r="H6" s="39">
        <f t="shared" si="0"/>
        <v>50000</v>
      </c>
      <c r="I6" s="36"/>
      <c r="J6" s="36"/>
      <c r="K6" s="36"/>
      <c r="L6" s="36"/>
      <c r="M6" s="36"/>
      <c r="N6" s="36"/>
      <c r="O6" s="36"/>
    </row>
    <row r="7" spans="2:15">
      <c r="B7" s="39">
        <v>3</v>
      </c>
      <c r="C7" s="39">
        <v>169</v>
      </c>
      <c r="D7" s="46" t="s">
        <v>1352</v>
      </c>
      <c r="E7" s="51">
        <v>0</v>
      </c>
      <c r="F7" s="39">
        <v>0</v>
      </c>
      <c r="G7" s="51">
        <v>9</v>
      </c>
      <c r="H7" s="39">
        <f t="shared" si="0"/>
        <v>900000</v>
      </c>
      <c r="I7" s="36"/>
      <c r="J7" s="36"/>
      <c r="K7" s="36"/>
      <c r="L7" s="36"/>
      <c r="M7" s="36"/>
      <c r="N7" s="36"/>
      <c r="O7" s="36"/>
    </row>
    <row r="8" spans="2:15">
      <c r="B8" s="39">
        <v>4</v>
      </c>
      <c r="C8" s="39">
        <v>221</v>
      </c>
      <c r="D8" s="38" t="s">
        <v>1333</v>
      </c>
      <c r="E8" s="39">
        <v>0</v>
      </c>
      <c r="F8" s="39">
        <v>27</v>
      </c>
      <c r="G8" s="39">
        <v>0</v>
      </c>
      <c r="H8" s="39">
        <f t="shared" si="0"/>
        <v>1350000</v>
      </c>
      <c r="I8" s="36"/>
      <c r="J8" s="36"/>
      <c r="K8" s="36"/>
      <c r="L8" s="36"/>
      <c r="M8" s="36"/>
      <c r="N8" s="36"/>
      <c r="O8" s="36"/>
    </row>
    <row r="9" spans="2:15">
      <c r="B9" s="39">
        <v>5</v>
      </c>
      <c r="C9" s="39">
        <v>620</v>
      </c>
      <c r="D9" s="46" t="s">
        <v>1353</v>
      </c>
      <c r="E9" s="51">
        <v>0</v>
      </c>
      <c r="F9" s="39">
        <v>1</v>
      </c>
      <c r="G9" s="51">
        <v>3</v>
      </c>
      <c r="H9" s="39">
        <f t="shared" si="0"/>
        <v>350000</v>
      </c>
      <c r="I9" s="34"/>
      <c r="J9" s="34"/>
      <c r="K9" s="34"/>
      <c r="L9" s="34"/>
      <c r="M9" s="34"/>
      <c r="N9" s="33"/>
    </row>
    <row r="10" spans="2:15">
      <c r="B10" s="39">
        <v>6</v>
      </c>
      <c r="C10" s="39">
        <v>636</v>
      </c>
      <c r="D10" s="46" t="s">
        <v>1347</v>
      </c>
      <c r="E10" s="51">
        <v>0</v>
      </c>
      <c r="F10" s="51">
        <v>0</v>
      </c>
      <c r="G10" s="51">
        <v>1</v>
      </c>
      <c r="H10" s="39">
        <f t="shared" si="0"/>
        <v>100000</v>
      </c>
      <c r="I10" s="34"/>
      <c r="J10" s="34"/>
      <c r="K10" s="34"/>
      <c r="L10" s="34"/>
      <c r="M10" s="34"/>
      <c r="N10" s="33"/>
    </row>
    <row r="11" spans="2:15">
      <c r="B11" s="39">
        <v>7</v>
      </c>
      <c r="C11" s="39">
        <v>653</v>
      </c>
      <c r="D11" s="38" t="s">
        <v>672</v>
      </c>
      <c r="E11" s="39">
        <v>0</v>
      </c>
      <c r="F11" s="39">
        <v>15</v>
      </c>
      <c r="G11" s="39">
        <v>0</v>
      </c>
      <c r="H11" s="39">
        <f t="shared" si="0"/>
        <v>750000</v>
      </c>
      <c r="I11" s="34"/>
      <c r="J11" s="34"/>
      <c r="K11" s="34"/>
      <c r="L11" s="34"/>
      <c r="M11" s="34"/>
      <c r="N11" s="33"/>
    </row>
    <row r="12" spans="2:15">
      <c r="B12" s="39">
        <v>8</v>
      </c>
      <c r="C12" s="39">
        <v>656</v>
      </c>
      <c r="D12" s="38" t="s">
        <v>1343</v>
      </c>
      <c r="E12" s="39">
        <v>0</v>
      </c>
      <c r="F12" s="39">
        <v>1</v>
      </c>
      <c r="G12" s="39">
        <v>0</v>
      </c>
      <c r="H12" s="39">
        <f t="shared" si="0"/>
        <v>50000</v>
      </c>
      <c r="I12" s="34"/>
      <c r="J12" s="34"/>
      <c r="K12" s="34"/>
      <c r="L12" s="34"/>
      <c r="M12" s="34"/>
      <c r="N12" s="33"/>
    </row>
    <row r="13" spans="2:15">
      <c r="B13" s="39">
        <v>9</v>
      </c>
      <c r="C13" s="39">
        <v>670</v>
      </c>
      <c r="D13" s="38" t="s">
        <v>779</v>
      </c>
      <c r="E13" s="39">
        <v>0</v>
      </c>
      <c r="F13" s="39">
        <v>1</v>
      </c>
      <c r="G13" s="39">
        <v>0</v>
      </c>
      <c r="H13" s="39">
        <f t="shared" si="0"/>
        <v>50000</v>
      </c>
      <c r="I13" s="34"/>
      <c r="J13" s="34"/>
      <c r="K13" s="34"/>
      <c r="L13" s="34"/>
      <c r="M13" s="34"/>
      <c r="N13" s="33"/>
    </row>
    <row r="14" spans="2:15">
      <c r="B14" s="39">
        <v>10</v>
      </c>
      <c r="C14" s="39">
        <v>704</v>
      </c>
      <c r="D14" s="38" t="s">
        <v>847</v>
      </c>
      <c r="E14" s="39">
        <v>0</v>
      </c>
      <c r="F14" s="39">
        <v>1</v>
      </c>
      <c r="G14" s="39">
        <v>0</v>
      </c>
      <c r="H14" s="39">
        <f t="shared" si="0"/>
        <v>50000</v>
      </c>
      <c r="I14" s="34"/>
      <c r="J14" s="34"/>
      <c r="K14" s="34"/>
      <c r="L14" s="34"/>
      <c r="M14" s="34"/>
      <c r="N14" s="33"/>
    </row>
    <row r="15" spans="2:15">
      <c r="B15" s="39">
        <v>11</v>
      </c>
      <c r="C15" s="39">
        <v>816</v>
      </c>
      <c r="D15" s="38" t="s">
        <v>1341</v>
      </c>
      <c r="E15" s="50">
        <v>10</v>
      </c>
      <c r="F15" s="39">
        <v>0</v>
      </c>
      <c r="G15" s="39">
        <v>0</v>
      </c>
      <c r="H15" s="39">
        <f t="shared" si="0"/>
        <v>100000</v>
      </c>
      <c r="I15" s="34"/>
      <c r="J15" s="34"/>
      <c r="K15" s="34"/>
      <c r="L15" s="34"/>
      <c r="M15" s="34"/>
      <c r="N15" s="34"/>
    </row>
    <row r="16" spans="2:15">
      <c r="B16" s="39">
        <v>12</v>
      </c>
      <c r="C16" s="39">
        <v>820</v>
      </c>
      <c r="D16" s="38" t="s">
        <v>1331</v>
      </c>
      <c r="E16" s="39">
        <v>0</v>
      </c>
      <c r="F16" s="39">
        <v>5</v>
      </c>
      <c r="G16" s="39">
        <v>0</v>
      </c>
      <c r="H16" s="39">
        <f t="shared" si="0"/>
        <v>250000</v>
      </c>
      <c r="I16" s="47"/>
      <c r="J16" s="48"/>
      <c r="K16" s="34"/>
      <c r="L16" s="34"/>
      <c r="M16" s="34"/>
      <c r="N16" s="34"/>
    </row>
    <row r="17" spans="2:14">
      <c r="B17" s="39">
        <v>13</v>
      </c>
      <c r="C17" s="39">
        <v>840</v>
      </c>
      <c r="D17" s="46" t="s">
        <v>1349</v>
      </c>
      <c r="E17" s="51">
        <v>0</v>
      </c>
      <c r="F17" s="51">
        <v>0</v>
      </c>
      <c r="G17" s="51">
        <v>1</v>
      </c>
      <c r="H17" s="39">
        <f t="shared" si="0"/>
        <v>100000</v>
      </c>
      <c r="I17" s="47"/>
      <c r="J17" s="48"/>
      <c r="K17" s="34"/>
      <c r="L17" s="34"/>
      <c r="M17" s="34"/>
      <c r="N17" s="34"/>
    </row>
    <row r="18" spans="2:14">
      <c r="B18" s="39">
        <v>14</v>
      </c>
      <c r="C18" s="39">
        <v>957</v>
      </c>
      <c r="D18" s="38" t="s">
        <v>1337</v>
      </c>
      <c r="E18" s="39">
        <v>0</v>
      </c>
      <c r="F18" s="39">
        <v>1</v>
      </c>
      <c r="G18" s="39">
        <v>0</v>
      </c>
      <c r="H18" s="39">
        <f t="shared" si="0"/>
        <v>50000</v>
      </c>
    </row>
    <row r="19" spans="2:14">
      <c r="B19" s="39">
        <v>15</v>
      </c>
      <c r="C19" s="39">
        <v>986</v>
      </c>
      <c r="D19" s="38" t="s">
        <v>1338</v>
      </c>
      <c r="E19" s="39">
        <v>0</v>
      </c>
      <c r="F19" s="39">
        <v>5</v>
      </c>
      <c r="G19" s="39">
        <v>0</v>
      </c>
      <c r="H19" s="39">
        <f t="shared" si="0"/>
        <v>250000</v>
      </c>
    </row>
    <row r="20" spans="2:14" ht="17.25" thickBot="1">
      <c r="B20" s="126" t="s">
        <v>1319</v>
      </c>
      <c r="C20" s="127"/>
      <c r="D20" s="127"/>
      <c r="E20" s="52">
        <f>SUM(E5:E19)</f>
        <v>10</v>
      </c>
      <c r="F20" s="44">
        <f>SUM(F5:F19)</f>
        <v>70</v>
      </c>
      <c r="G20" s="44">
        <f>SUM(G5:G19)</f>
        <v>14</v>
      </c>
      <c r="H20" s="41">
        <f>SUM(H5:H19)</f>
        <v>5000000</v>
      </c>
    </row>
    <row r="21" spans="2:14" ht="17.25" thickTop="1"/>
  </sheetData>
  <mergeCells count="1">
    <mergeCell ref="B20:D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2:O182"/>
  <sheetViews>
    <sheetView zoomScale="85" zoomScaleNormal="85" workbookViewId="0"/>
  </sheetViews>
  <sheetFormatPr defaultRowHeight="16.5"/>
  <cols>
    <col min="1" max="1" width="9.140625" style="71"/>
    <col min="2" max="2" width="11.140625" style="71" bestFit="1" customWidth="1"/>
    <col min="3" max="3" width="59.42578125" style="71" customWidth="1"/>
    <col min="4" max="4" width="10.7109375" style="71" customWidth="1"/>
    <col min="5" max="5" width="9.28515625" style="71" customWidth="1"/>
    <col min="6" max="8" width="9" style="71" customWidth="1"/>
    <col min="9" max="9" width="24.5703125" style="71" customWidth="1"/>
    <col min="10" max="10" width="12.140625" style="71" customWidth="1"/>
    <col min="11" max="12" width="9" style="71" customWidth="1"/>
    <col min="13" max="13" width="11.85546875" style="71" customWidth="1"/>
    <col min="14" max="14" width="17.7109375" style="71" bestFit="1" customWidth="1"/>
    <col min="15" max="16384" width="9.140625" style="71"/>
  </cols>
  <sheetData>
    <row r="2" spans="1:15" s="63" customFormat="1" ht="99">
      <c r="A2" s="62" t="s">
        <v>1270</v>
      </c>
      <c r="B2" s="62" t="s">
        <v>1</v>
      </c>
      <c r="C2" s="62" t="s">
        <v>1267</v>
      </c>
      <c r="D2" s="62" t="s">
        <v>1358</v>
      </c>
      <c r="E2" s="62" t="s">
        <v>1359</v>
      </c>
      <c r="F2" s="62" t="s">
        <v>1360</v>
      </c>
      <c r="G2" s="62" t="s">
        <v>1361</v>
      </c>
      <c r="H2" s="62" t="s">
        <v>1362</v>
      </c>
      <c r="I2" s="62" t="s">
        <v>1363</v>
      </c>
      <c r="J2" s="62" t="s">
        <v>1364</v>
      </c>
      <c r="K2" s="62" t="s">
        <v>1365</v>
      </c>
      <c r="L2" s="62" t="s">
        <v>1366</v>
      </c>
      <c r="M2" s="62" t="s">
        <v>1367</v>
      </c>
      <c r="N2" s="62" t="s">
        <v>1368</v>
      </c>
    </row>
    <row r="3" spans="1:15" s="63" customFormat="1">
      <c r="A3" s="62"/>
      <c r="B3" s="62"/>
      <c r="C3" s="64" t="s">
        <v>1369</v>
      </c>
      <c r="D3" s="65">
        <v>25</v>
      </c>
      <c r="E3" s="65">
        <v>10000</v>
      </c>
      <c r="F3" s="65">
        <v>25</v>
      </c>
      <c r="G3" s="65">
        <v>25</v>
      </c>
      <c r="H3" s="65">
        <v>10000</v>
      </c>
      <c r="I3" s="65">
        <v>1000</v>
      </c>
      <c r="J3" s="65">
        <v>10000</v>
      </c>
      <c r="K3" s="65">
        <v>10000</v>
      </c>
      <c r="L3" s="65">
        <v>25</v>
      </c>
      <c r="M3" s="65">
        <v>100000</v>
      </c>
    </row>
    <row r="4" spans="1:15">
      <c r="A4" s="66">
        <v>1</v>
      </c>
      <c r="B4" s="67">
        <v>964</v>
      </c>
      <c r="C4" s="68" t="s">
        <v>1119</v>
      </c>
      <c r="D4" s="69">
        <v>3</v>
      </c>
      <c r="E4" s="69">
        <v>0</v>
      </c>
      <c r="F4" s="69">
        <v>0</v>
      </c>
      <c r="G4" s="69">
        <v>0</v>
      </c>
      <c r="H4" s="69">
        <v>0</v>
      </c>
      <c r="I4" s="69">
        <v>0</v>
      </c>
      <c r="J4" s="69">
        <v>2</v>
      </c>
      <c r="K4" s="69">
        <v>0</v>
      </c>
      <c r="L4" s="69">
        <v>0</v>
      </c>
      <c r="M4" s="69">
        <v>0</v>
      </c>
      <c r="N4" s="70">
        <f>25*(D4+F4+G4+L4)+10000*(E4+H4+J4+K4)+1000*I4+100000*M4</f>
        <v>20075</v>
      </c>
    </row>
    <row r="5" spans="1:15">
      <c r="A5" s="66">
        <v>2</v>
      </c>
      <c r="B5" s="67">
        <v>859</v>
      </c>
      <c r="C5" s="68" t="s">
        <v>1199</v>
      </c>
      <c r="D5" s="69">
        <v>0</v>
      </c>
      <c r="E5" s="69">
        <v>0</v>
      </c>
      <c r="F5" s="69">
        <v>0</v>
      </c>
      <c r="G5" s="69">
        <v>0</v>
      </c>
      <c r="H5" s="69">
        <v>0</v>
      </c>
      <c r="I5" s="69">
        <v>0</v>
      </c>
      <c r="J5" s="69">
        <v>0</v>
      </c>
      <c r="K5" s="69">
        <v>0</v>
      </c>
      <c r="L5" s="69">
        <v>0</v>
      </c>
      <c r="M5" s="69">
        <v>0</v>
      </c>
      <c r="N5" s="70">
        <f t="shared" ref="N5:N68" si="0">25*(D5+F5+G5+L5)+10000*(E5+H5+J5+K5)+1000*I5+100000*M5</f>
        <v>0</v>
      </c>
    </row>
    <row r="6" spans="1:15">
      <c r="A6" s="66">
        <v>3</v>
      </c>
      <c r="B6" s="67">
        <v>661</v>
      </c>
      <c r="C6" s="68" t="s">
        <v>1181</v>
      </c>
      <c r="D6" s="69">
        <v>0</v>
      </c>
      <c r="E6" s="69">
        <v>0</v>
      </c>
      <c r="F6" s="69">
        <v>0</v>
      </c>
      <c r="G6" s="69">
        <v>0</v>
      </c>
      <c r="H6" s="69">
        <v>0</v>
      </c>
      <c r="I6" s="69">
        <v>0</v>
      </c>
      <c r="J6" s="69">
        <v>0</v>
      </c>
      <c r="K6" s="69">
        <v>0</v>
      </c>
      <c r="L6" s="69">
        <v>0</v>
      </c>
      <c r="M6" s="69">
        <v>0</v>
      </c>
      <c r="N6" s="70">
        <f t="shared" si="0"/>
        <v>0</v>
      </c>
    </row>
    <row r="7" spans="1:15">
      <c r="A7" s="66">
        <v>4</v>
      </c>
      <c r="B7" s="67">
        <v>623</v>
      </c>
      <c r="C7" s="68" t="s">
        <v>569</v>
      </c>
      <c r="D7" s="69">
        <v>123</v>
      </c>
      <c r="E7" s="69">
        <v>0</v>
      </c>
      <c r="F7" s="69">
        <v>1</v>
      </c>
      <c r="G7" s="69">
        <v>1</v>
      </c>
      <c r="H7" s="69">
        <v>0</v>
      </c>
      <c r="I7" s="69">
        <v>0</v>
      </c>
      <c r="J7" s="69">
        <v>0</v>
      </c>
      <c r="K7" s="69">
        <v>55</v>
      </c>
      <c r="L7" s="69">
        <v>1541</v>
      </c>
      <c r="M7" s="69">
        <v>0</v>
      </c>
      <c r="N7" s="70">
        <f t="shared" si="0"/>
        <v>591650</v>
      </c>
    </row>
    <row r="8" spans="1:15">
      <c r="A8" s="66">
        <v>5</v>
      </c>
      <c r="B8" s="67">
        <v>821</v>
      </c>
      <c r="C8" s="68" t="s">
        <v>1005</v>
      </c>
      <c r="D8" s="69">
        <v>35</v>
      </c>
      <c r="E8" s="69">
        <v>0</v>
      </c>
      <c r="F8" s="69">
        <v>1</v>
      </c>
      <c r="G8" s="69">
        <v>0</v>
      </c>
      <c r="H8" s="69">
        <v>0</v>
      </c>
      <c r="I8" s="69">
        <v>0</v>
      </c>
      <c r="J8" s="69">
        <v>0</v>
      </c>
      <c r="K8" s="69">
        <v>11</v>
      </c>
      <c r="L8" s="69">
        <v>3377</v>
      </c>
      <c r="M8" s="69">
        <v>0</v>
      </c>
      <c r="N8" s="70">
        <f t="shared" si="0"/>
        <v>195325</v>
      </c>
    </row>
    <row r="9" spans="1:15">
      <c r="A9" s="66">
        <v>6</v>
      </c>
      <c r="B9" s="67">
        <v>688</v>
      </c>
      <c r="C9" s="68" t="s">
        <v>788</v>
      </c>
      <c r="D9" s="69">
        <v>0</v>
      </c>
      <c r="E9" s="69">
        <v>0</v>
      </c>
      <c r="F9" s="69">
        <v>0</v>
      </c>
      <c r="G9" s="69">
        <v>0</v>
      </c>
      <c r="H9" s="69">
        <v>0</v>
      </c>
      <c r="I9" s="69">
        <v>0</v>
      </c>
      <c r="J9" s="69">
        <v>0</v>
      </c>
      <c r="K9" s="69">
        <v>0</v>
      </c>
      <c r="L9" s="69">
        <v>1</v>
      </c>
      <c r="M9" s="69">
        <v>0</v>
      </c>
      <c r="N9" s="70">
        <f t="shared" si="0"/>
        <v>25</v>
      </c>
      <c r="O9" s="71">
        <f>COUNTIF('Calculation Sheet'!$B$2:$B$177,B9)</f>
        <v>1</v>
      </c>
    </row>
    <row r="10" spans="1:15">
      <c r="A10" s="66">
        <v>7</v>
      </c>
      <c r="B10" s="67">
        <v>647</v>
      </c>
      <c r="C10" s="68" t="s">
        <v>635</v>
      </c>
      <c r="D10" s="69">
        <v>103</v>
      </c>
      <c r="E10" s="69">
        <v>0</v>
      </c>
      <c r="F10" s="69">
        <v>1</v>
      </c>
      <c r="G10" s="69">
        <v>6</v>
      </c>
      <c r="H10" s="69">
        <v>0</v>
      </c>
      <c r="I10" s="69">
        <v>0</v>
      </c>
      <c r="J10" s="69">
        <v>0</v>
      </c>
      <c r="K10" s="69">
        <v>28</v>
      </c>
      <c r="L10" s="69">
        <v>2394</v>
      </c>
      <c r="M10" s="69">
        <v>0</v>
      </c>
      <c r="N10" s="70">
        <f t="shared" si="0"/>
        <v>342600</v>
      </c>
    </row>
    <row r="11" spans="1:15">
      <c r="A11" s="66">
        <v>8</v>
      </c>
      <c r="B11" s="67">
        <v>630</v>
      </c>
      <c r="C11" s="68" t="s">
        <v>581</v>
      </c>
      <c r="D11" s="69">
        <v>30</v>
      </c>
      <c r="E11" s="69">
        <v>0</v>
      </c>
      <c r="F11" s="69">
        <v>0</v>
      </c>
      <c r="G11" s="69">
        <v>2</v>
      </c>
      <c r="H11" s="69">
        <v>0</v>
      </c>
      <c r="I11" s="69">
        <v>0</v>
      </c>
      <c r="J11" s="69">
        <v>0</v>
      </c>
      <c r="K11" s="69">
        <v>1</v>
      </c>
      <c r="L11" s="69">
        <v>219</v>
      </c>
      <c r="M11" s="69">
        <v>0</v>
      </c>
      <c r="N11" s="70">
        <f t="shared" si="0"/>
        <v>16275</v>
      </c>
    </row>
    <row r="12" spans="1:15">
      <c r="A12" s="66">
        <v>9</v>
      </c>
      <c r="B12" s="67">
        <v>664</v>
      </c>
      <c r="C12" s="68" t="s">
        <v>1254</v>
      </c>
      <c r="D12" s="69">
        <v>0</v>
      </c>
      <c r="E12" s="69">
        <v>0</v>
      </c>
      <c r="F12" s="69">
        <v>0</v>
      </c>
      <c r="G12" s="69">
        <v>0</v>
      </c>
      <c r="H12" s="69">
        <v>0</v>
      </c>
      <c r="I12" s="69">
        <v>0</v>
      </c>
      <c r="J12" s="69">
        <v>0</v>
      </c>
      <c r="K12" s="69">
        <v>0</v>
      </c>
      <c r="L12" s="69">
        <v>0</v>
      </c>
      <c r="M12" s="69">
        <v>0</v>
      </c>
      <c r="N12" s="70">
        <f t="shared" si="0"/>
        <v>0</v>
      </c>
    </row>
    <row r="13" spans="1:15">
      <c r="A13" s="66">
        <v>10</v>
      </c>
      <c r="B13" s="67">
        <v>648</v>
      </c>
      <c r="C13" s="68" t="s">
        <v>638</v>
      </c>
      <c r="D13" s="69">
        <v>327</v>
      </c>
      <c r="E13" s="69">
        <v>0</v>
      </c>
      <c r="F13" s="69">
        <v>32</v>
      </c>
      <c r="G13" s="69">
        <v>44</v>
      </c>
      <c r="H13" s="69">
        <v>0</v>
      </c>
      <c r="I13" s="69">
        <v>1</v>
      </c>
      <c r="J13" s="69">
        <v>0</v>
      </c>
      <c r="K13" s="69">
        <v>159</v>
      </c>
      <c r="L13" s="69">
        <v>9344</v>
      </c>
      <c r="M13" s="69">
        <v>0</v>
      </c>
      <c r="N13" s="70">
        <f t="shared" si="0"/>
        <v>1834675</v>
      </c>
    </row>
    <row r="14" spans="1:15">
      <c r="A14" s="66">
        <v>11</v>
      </c>
      <c r="B14" s="67">
        <v>649</v>
      </c>
      <c r="C14" s="68" t="s">
        <v>644</v>
      </c>
      <c r="D14" s="69">
        <v>267</v>
      </c>
      <c r="E14" s="69">
        <v>0</v>
      </c>
      <c r="F14" s="69">
        <v>22</v>
      </c>
      <c r="G14" s="69">
        <v>6</v>
      </c>
      <c r="H14" s="69">
        <v>0</v>
      </c>
      <c r="I14" s="69">
        <v>0</v>
      </c>
      <c r="J14" s="69">
        <v>0</v>
      </c>
      <c r="K14" s="69">
        <v>140</v>
      </c>
      <c r="L14" s="69">
        <v>6532</v>
      </c>
      <c r="M14" s="69">
        <v>0</v>
      </c>
      <c r="N14" s="70">
        <f t="shared" si="0"/>
        <v>1570675</v>
      </c>
    </row>
    <row r="15" spans="1:15">
      <c r="A15" s="66">
        <v>12</v>
      </c>
      <c r="B15" s="67">
        <v>662</v>
      </c>
      <c r="C15" s="68" t="s">
        <v>767</v>
      </c>
      <c r="D15" s="69">
        <v>39</v>
      </c>
      <c r="E15" s="69">
        <v>0</v>
      </c>
      <c r="F15" s="69">
        <v>4</v>
      </c>
      <c r="G15" s="69">
        <v>1</v>
      </c>
      <c r="H15" s="69">
        <v>0</v>
      </c>
      <c r="I15" s="69">
        <v>0</v>
      </c>
      <c r="J15" s="69">
        <v>0</v>
      </c>
      <c r="K15" s="69">
        <v>50</v>
      </c>
      <c r="L15" s="69">
        <v>2107</v>
      </c>
      <c r="M15" s="69">
        <v>0</v>
      </c>
      <c r="N15" s="70">
        <f t="shared" si="0"/>
        <v>553775</v>
      </c>
    </row>
    <row r="16" spans="1:15">
      <c r="A16" s="66">
        <v>13</v>
      </c>
      <c r="B16" s="67">
        <v>671</v>
      </c>
      <c r="C16" s="68" t="s">
        <v>785</v>
      </c>
      <c r="D16" s="69">
        <v>26</v>
      </c>
      <c r="E16" s="69">
        <v>0</v>
      </c>
      <c r="F16" s="69">
        <v>2</v>
      </c>
      <c r="G16" s="69">
        <v>2</v>
      </c>
      <c r="H16" s="69">
        <v>0</v>
      </c>
      <c r="I16" s="69">
        <v>0</v>
      </c>
      <c r="J16" s="69">
        <v>0</v>
      </c>
      <c r="K16" s="69">
        <v>14</v>
      </c>
      <c r="L16" s="69">
        <v>1302</v>
      </c>
      <c r="M16" s="69">
        <v>0</v>
      </c>
      <c r="N16" s="70">
        <f t="shared" si="0"/>
        <v>173300</v>
      </c>
    </row>
    <row r="17" spans="1:14">
      <c r="A17" s="66">
        <v>14</v>
      </c>
      <c r="B17" s="67">
        <v>670</v>
      </c>
      <c r="C17" s="68" t="s">
        <v>777</v>
      </c>
      <c r="D17" s="69">
        <v>104</v>
      </c>
      <c r="E17" s="69">
        <v>0</v>
      </c>
      <c r="F17" s="69">
        <v>2</v>
      </c>
      <c r="G17" s="69">
        <v>2</v>
      </c>
      <c r="H17" s="69">
        <v>0</v>
      </c>
      <c r="I17" s="69">
        <v>0</v>
      </c>
      <c r="J17" s="69">
        <v>0</v>
      </c>
      <c r="K17" s="69">
        <v>66</v>
      </c>
      <c r="L17" s="69">
        <v>4190</v>
      </c>
      <c r="M17" s="69">
        <v>0</v>
      </c>
      <c r="N17" s="70">
        <f t="shared" si="0"/>
        <v>767450</v>
      </c>
    </row>
    <row r="18" spans="1:14">
      <c r="A18" s="66">
        <v>15</v>
      </c>
      <c r="B18" s="67">
        <v>702</v>
      </c>
      <c r="C18" s="68" t="s">
        <v>811</v>
      </c>
      <c r="D18" s="69">
        <v>107</v>
      </c>
      <c r="E18" s="69">
        <v>0</v>
      </c>
      <c r="F18" s="69">
        <v>12</v>
      </c>
      <c r="G18" s="69">
        <v>0</v>
      </c>
      <c r="H18" s="69">
        <v>0</v>
      </c>
      <c r="I18" s="69">
        <v>0</v>
      </c>
      <c r="J18" s="69">
        <v>0</v>
      </c>
      <c r="K18" s="69">
        <v>52</v>
      </c>
      <c r="L18" s="69">
        <v>3902</v>
      </c>
      <c r="M18" s="69">
        <v>0</v>
      </c>
      <c r="N18" s="70">
        <f t="shared" si="0"/>
        <v>620525</v>
      </c>
    </row>
    <row r="19" spans="1:14">
      <c r="A19" s="66">
        <v>16</v>
      </c>
      <c r="B19" s="67">
        <v>714</v>
      </c>
      <c r="C19" s="68" t="s">
        <v>869</v>
      </c>
      <c r="D19" s="69">
        <v>0</v>
      </c>
      <c r="E19" s="69">
        <v>0</v>
      </c>
      <c r="F19" s="69">
        <v>0</v>
      </c>
      <c r="G19" s="69">
        <v>0</v>
      </c>
      <c r="H19" s="69">
        <v>0</v>
      </c>
      <c r="I19" s="69">
        <v>0</v>
      </c>
      <c r="J19" s="69">
        <v>0</v>
      </c>
      <c r="K19" s="69">
        <v>0</v>
      </c>
      <c r="L19" s="69">
        <v>10</v>
      </c>
      <c r="M19" s="69">
        <v>0</v>
      </c>
      <c r="N19" s="70">
        <f t="shared" si="0"/>
        <v>250</v>
      </c>
    </row>
    <row r="20" spans="1:14">
      <c r="A20" s="66">
        <v>17</v>
      </c>
      <c r="B20" s="67">
        <v>704</v>
      </c>
      <c r="C20" s="68" t="s">
        <v>847</v>
      </c>
      <c r="D20" s="69">
        <v>16</v>
      </c>
      <c r="E20" s="69">
        <v>0</v>
      </c>
      <c r="F20" s="69">
        <v>0</v>
      </c>
      <c r="G20" s="69">
        <v>0</v>
      </c>
      <c r="H20" s="69">
        <v>0</v>
      </c>
      <c r="I20" s="69">
        <v>0</v>
      </c>
      <c r="J20" s="69">
        <v>0</v>
      </c>
      <c r="K20" s="69">
        <v>23</v>
      </c>
      <c r="L20" s="69">
        <v>463</v>
      </c>
      <c r="M20" s="69">
        <v>0</v>
      </c>
      <c r="N20" s="70">
        <f t="shared" si="0"/>
        <v>241975</v>
      </c>
    </row>
    <row r="21" spans="1:14">
      <c r="A21" s="66">
        <v>18</v>
      </c>
      <c r="B21" s="67">
        <v>713</v>
      </c>
      <c r="C21" s="68" t="s">
        <v>865</v>
      </c>
      <c r="D21" s="69">
        <v>12</v>
      </c>
      <c r="E21" s="69">
        <v>0</v>
      </c>
      <c r="F21" s="69">
        <v>3</v>
      </c>
      <c r="G21" s="69">
        <v>0</v>
      </c>
      <c r="H21" s="69">
        <v>0</v>
      </c>
      <c r="I21" s="69">
        <v>0</v>
      </c>
      <c r="J21" s="69">
        <v>0</v>
      </c>
      <c r="K21" s="69">
        <v>7</v>
      </c>
      <c r="L21" s="69">
        <v>90</v>
      </c>
      <c r="M21" s="69">
        <v>0</v>
      </c>
      <c r="N21" s="70">
        <f t="shared" si="0"/>
        <v>72625</v>
      </c>
    </row>
    <row r="22" spans="1:14">
      <c r="A22" s="66">
        <v>19</v>
      </c>
      <c r="B22" s="67">
        <v>710</v>
      </c>
      <c r="C22" s="68" t="s">
        <v>855</v>
      </c>
      <c r="D22" s="69">
        <v>9</v>
      </c>
      <c r="E22" s="69">
        <v>0</v>
      </c>
      <c r="F22" s="69">
        <v>1</v>
      </c>
      <c r="G22" s="69">
        <v>1</v>
      </c>
      <c r="H22" s="69">
        <v>0</v>
      </c>
      <c r="I22" s="69">
        <v>0</v>
      </c>
      <c r="J22" s="69">
        <v>0</v>
      </c>
      <c r="K22" s="69">
        <v>4</v>
      </c>
      <c r="L22" s="69">
        <v>342</v>
      </c>
      <c r="M22" s="69">
        <v>0</v>
      </c>
      <c r="N22" s="70">
        <f t="shared" si="0"/>
        <v>48825</v>
      </c>
    </row>
    <row r="23" spans="1:14">
      <c r="A23" s="66">
        <v>20</v>
      </c>
      <c r="B23" s="67">
        <v>720</v>
      </c>
      <c r="C23" s="68" t="s">
        <v>890</v>
      </c>
      <c r="D23" s="69">
        <v>0</v>
      </c>
      <c r="E23" s="69">
        <v>0</v>
      </c>
      <c r="F23" s="69">
        <v>0</v>
      </c>
      <c r="G23" s="69">
        <v>0</v>
      </c>
      <c r="H23" s="69">
        <v>0</v>
      </c>
      <c r="I23" s="69">
        <v>0</v>
      </c>
      <c r="J23" s="69">
        <v>0</v>
      </c>
      <c r="K23" s="69">
        <v>0</v>
      </c>
      <c r="L23" s="69">
        <v>9</v>
      </c>
      <c r="M23" s="69">
        <v>0</v>
      </c>
      <c r="N23" s="70">
        <f t="shared" si="0"/>
        <v>225</v>
      </c>
    </row>
    <row r="24" spans="1:14">
      <c r="A24" s="66">
        <v>21</v>
      </c>
      <c r="B24" s="67">
        <v>712</v>
      </c>
      <c r="C24" s="68" t="s">
        <v>862</v>
      </c>
      <c r="D24" s="69">
        <v>0</v>
      </c>
      <c r="E24" s="69">
        <v>0</v>
      </c>
      <c r="F24" s="69">
        <v>0</v>
      </c>
      <c r="G24" s="69">
        <v>0</v>
      </c>
      <c r="H24" s="69">
        <v>0</v>
      </c>
      <c r="I24" s="69">
        <v>0</v>
      </c>
      <c r="J24" s="69">
        <v>0</v>
      </c>
      <c r="K24" s="69">
        <v>0</v>
      </c>
      <c r="L24" s="69">
        <v>18</v>
      </c>
      <c r="M24" s="69">
        <v>0</v>
      </c>
      <c r="N24" s="70">
        <f t="shared" si="0"/>
        <v>450</v>
      </c>
    </row>
    <row r="25" spans="1:14">
      <c r="A25" s="66">
        <v>22</v>
      </c>
      <c r="B25" s="67">
        <v>719</v>
      </c>
      <c r="C25" s="68" t="s">
        <v>887</v>
      </c>
      <c r="D25" s="69">
        <v>0</v>
      </c>
      <c r="E25" s="69">
        <v>0</v>
      </c>
      <c r="F25" s="69">
        <v>0</v>
      </c>
      <c r="G25" s="69">
        <v>0</v>
      </c>
      <c r="H25" s="69">
        <v>0</v>
      </c>
      <c r="I25" s="69">
        <v>0</v>
      </c>
      <c r="J25" s="69">
        <v>0</v>
      </c>
      <c r="K25" s="69">
        <v>0</v>
      </c>
      <c r="L25" s="69">
        <v>2</v>
      </c>
      <c r="M25" s="69">
        <v>0</v>
      </c>
      <c r="N25" s="70">
        <f t="shared" si="0"/>
        <v>50</v>
      </c>
    </row>
    <row r="26" spans="1:14">
      <c r="A26" s="66">
        <v>23</v>
      </c>
      <c r="B26" s="67">
        <v>716</v>
      </c>
      <c r="C26" s="68" t="s">
        <v>876</v>
      </c>
      <c r="D26" s="69">
        <v>1</v>
      </c>
      <c r="E26" s="69">
        <v>0</v>
      </c>
      <c r="F26" s="69">
        <v>0</v>
      </c>
      <c r="G26" s="69">
        <v>0</v>
      </c>
      <c r="H26" s="69">
        <v>0</v>
      </c>
      <c r="I26" s="69">
        <v>0</v>
      </c>
      <c r="J26" s="69">
        <v>0</v>
      </c>
      <c r="K26" s="69">
        <v>1</v>
      </c>
      <c r="L26" s="69">
        <v>10</v>
      </c>
      <c r="M26" s="69">
        <v>0</v>
      </c>
      <c r="N26" s="70">
        <f t="shared" si="0"/>
        <v>10275</v>
      </c>
    </row>
    <row r="27" spans="1:14">
      <c r="A27" s="66">
        <v>24</v>
      </c>
      <c r="B27" s="67">
        <v>715</v>
      </c>
      <c r="C27" s="68" t="s">
        <v>873</v>
      </c>
      <c r="D27" s="69">
        <v>0</v>
      </c>
      <c r="E27" s="69">
        <v>0</v>
      </c>
      <c r="F27" s="69">
        <v>0</v>
      </c>
      <c r="G27" s="69">
        <v>0</v>
      </c>
      <c r="H27" s="69">
        <v>0</v>
      </c>
      <c r="I27" s="69">
        <v>0</v>
      </c>
      <c r="J27" s="69">
        <v>0</v>
      </c>
      <c r="K27" s="69">
        <v>1</v>
      </c>
      <c r="L27" s="69">
        <v>4</v>
      </c>
      <c r="M27" s="69">
        <v>0</v>
      </c>
      <c r="N27" s="70">
        <f t="shared" si="0"/>
        <v>10100</v>
      </c>
    </row>
    <row r="28" spans="1:14">
      <c r="A28" s="66">
        <v>25</v>
      </c>
      <c r="B28" s="67">
        <v>711</v>
      </c>
      <c r="C28" s="68" t="s">
        <v>858</v>
      </c>
      <c r="D28" s="69">
        <v>1</v>
      </c>
      <c r="E28" s="69">
        <v>0</v>
      </c>
      <c r="F28" s="69">
        <v>0</v>
      </c>
      <c r="G28" s="69">
        <v>0</v>
      </c>
      <c r="H28" s="69">
        <v>0</v>
      </c>
      <c r="I28" s="69">
        <v>0</v>
      </c>
      <c r="J28" s="69">
        <v>0</v>
      </c>
      <c r="K28" s="69">
        <v>0</v>
      </c>
      <c r="L28" s="69">
        <v>46</v>
      </c>
      <c r="M28" s="69">
        <v>0</v>
      </c>
      <c r="N28" s="70">
        <f t="shared" si="0"/>
        <v>1175</v>
      </c>
    </row>
    <row r="29" spans="1:14">
      <c r="A29" s="66">
        <v>26</v>
      </c>
      <c r="B29" s="67">
        <v>722</v>
      </c>
      <c r="C29" s="68" t="s">
        <v>894</v>
      </c>
      <c r="D29" s="69">
        <v>6</v>
      </c>
      <c r="E29" s="69">
        <v>0</v>
      </c>
      <c r="F29" s="69">
        <v>0</v>
      </c>
      <c r="G29" s="69">
        <v>0</v>
      </c>
      <c r="H29" s="69">
        <v>0</v>
      </c>
      <c r="I29" s="69">
        <v>0</v>
      </c>
      <c r="J29" s="69">
        <v>0</v>
      </c>
      <c r="K29" s="69">
        <v>5</v>
      </c>
      <c r="L29" s="69">
        <v>245</v>
      </c>
      <c r="M29" s="69">
        <v>0</v>
      </c>
      <c r="N29" s="70">
        <f t="shared" si="0"/>
        <v>56275</v>
      </c>
    </row>
    <row r="30" spans="1:14">
      <c r="A30" s="66">
        <v>27</v>
      </c>
      <c r="B30" s="67">
        <v>705</v>
      </c>
      <c r="C30" s="68" t="s">
        <v>851</v>
      </c>
      <c r="D30" s="69">
        <v>2</v>
      </c>
      <c r="E30" s="69">
        <v>0</v>
      </c>
      <c r="F30" s="69">
        <v>0</v>
      </c>
      <c r="G30" s="69">
        <v>0</v>
      </c>
      <c r="H30" s="69">
        <v>0</v>
      </c>
      <c r="I30" s="69">
        <v>0</v>
      </c>
      <c r="J30" s="69">
        <v>0</v>
      </c>
      <c r="K30" s="69">
        <v>11</v>
      </c>
      <c r="L30" s="69">
        <v>233</v>
      </c>
      <c r="M30" s="69">
        <v>0</v>
      </c>
      <c r="N30" s="70">
        <f t="shared" si="0"/>
        <v>115875</v>
      </c>
    </row>
    <row r="31" spans="1:14">
      <c r="A31" s="66">
        <v>28</v>
      </c>
      <c r="B31" s="67">
        <v>658</v>
      </c>
      <c r="C31" s="68" t="s">
        <v>750</v>
      </c>
      <c r="D31" s="69">
        <v>206</v>
      </c>
      <c r="E31" s="69">
        <v>0</v>
      </c>
      <c r="F31" s="69">
        <v>4</v>
      </c>
      <c r="G31" s="69">
        <v>8</v>
      </c>
      <c r="H31" s="69">
        <v>0</v>
      </c>
      <c r="I31" s="69">
        <v>0</v>
      </c>
      <c r="J31" s="69">
        <v>0</v>
      </c>
      <c r="K31" s="69">
        <v>133</v>
      </c>
      <c r="L31" s="69">
        <v>5555</v>
      </c>
      <c r="M31" s="69">
        <v>0</v>
      </c>
      <c r="N31" s="70">
        <f t="shared" si="0"/>
        <v>1474325</v>
      </c>
    </row>
    <row r="32" spans="1:14">
      <c r="A32" s="66">
        <v>29</v>
      </c>
      <c r="B32" s="67">
        <v>657</v>
      </c>
      <c r="C32" s="68" t="s">
        <v>742</v>
      </c>
      <c r="D32" s="69">
        <v>114</v>
      </c>
      <c r="E32" s="69">
        <v>0</v>
      </c>
      <c r="F32" s="69">
        <v>0</v>
      </c>
      <c r="G32" s="69">
        <v>1</v>
      </c>
      <c r="H32" s="69">
        <v>0</v>
      </c>
      <c r="I32" s="69">
        <v>0</v>
      </c>
      <c r="J32" s="69">
        <v>0</v>
      </c>
      <c r="K32" s="69">
        <v>67</v>
      </c>
      <c r="L32" s="69">
        <v>4321</v>
      </c>
      <c r="M32" s="69">
        <v>0</v>
      </c>
      <c r="N32" s="70">
        <f t="shared" si="0"/>
        <v>780900</v>
      </c>
    </row>
    <row r="33" spans="1:15">
      <c r="A33" s="66">
        <v>30</v>
      </c>
      <c r="B33" s="67">
        <v>689</v>
      </c>
      <c r="C33" s="68" t="s">
        <v>792</v>
      </c>
      <c r="D33" s="69">
        <v>0</v>
      </c>
      <c r="E33" s="69">
        <v>0</v>
      </c>
      <c r="F33" s="69">
        <v>0</v>
      </c>
      <c r="G33" s="69">
        <v>0</v>
      </c>
      <c r="H33" s="69">
        <v>0</v>
      </c>
      <c r="I33" s="69">
        <v>0</v>
      </c>
      <c r="J33" s="69">
        <v>0</v>
      </c>
      <c r="K33" s="69">
        <v>2</v>
      </c>
      <c r="L33" s="69">
        <v>34</v>
      </c>
      <c r="M33" s="69">
        <v>0</v>
      </c>
      <c r="N33" s="70">
        <f t="shared" si="0"/>
        <v>20850</v>
      </c>
    </row>
    <row r="34" spans="1:15">
      <c r="A34" s="66">
        <v>31</v>
      </c>
      <c r="B34" s="67">
        <v>650</v>
      </c>
      <c r="C34" s="68" t="s">
        <v>654</v>
      </c>
      <c r="D34" s="69">
        <v>115</v>
      </c>
      <c r="E34" s="69">
        <v>0</v>
      </c>
      <c r="F34" s="69">
        <v>7</v>
      </c>
      <c r="G34" s="69">
        <v>6</v>
      </c>
      <c r="H34" s="69">
        <v>0</v>
      </c>
      <c r="I34" s="69">
        <v>0</v>
      </c>
      <c r="J34" s="69">
        <v>0</v>
      </c>
      <c r="K34" s="69">
        <v>43</v>
      </c>
      <c r="L34" s="69">
        <v>2063</v>
      </c>
      <c r="M34" s="69">
        <v>0</v>
      </c>
      <c r="N34" s="70">
        <f t="shared" si="0"/>
        <v>484775</v>
      </c>
    </row>
    <row r="35" spans="1:15">
      <c r="A35" s="66">
        <v>32</v>
      </c>
      <c r="B35" s="67">
        <v>632</v>
      </c>
      <c r="C35" s="68" t="s">
        <v>584</v>
      </c>
      <c r="D35" s="69">
        <v>21</v>
      </c>
      <c r="E35" s="69">
        <v>0</v>
      </c>
      <c r="F35" s="69">
        <v>0</v>
      </c>
      <c r="G35" s="69">
        <v>0</v>
      </c>
      <c r="H35" s="69">
        <v>0</v>
      </c>
      <c r="I35" s="69">
        <v>0</v>
      </c>
      <c r="J35" s="69">
        <v>0</v>
      </c>
      <c r="K35" s="69">
        <v>8</v>
      </c>
      <c r="L35" s="69">
        <v>567</v>
      </c>
      <c r="M35" s="69">
        <v>0</v>
      </c>
      <c r="N35" s="70">
        <f t="shared" si="0"/>
        <v>94700</v>
      </c>
    </row>
    <row r="36" spans="1:15">
      <c r="A36" s="66">
        <v>33</v>
      </c>
      <c r="B36" s="67">
        <v>135</v>
      </c>
      <c r="C36" s="68" t="s">
        <v>241</v>
      </c>
      <c r="D36" s="69">
        <v>0</v>
      </c>
      <c r="E36" s="69">
        <v>0</v>
      </c>
      <c r="F36" s="69">
        <v>0</v>
      </c>
      <c r="G36" s="69">
        <v>0</v>
      </c>
      <c r="H36" s="69">
        <v>0</v>
      </c>
      <c r="I36" s="69">
        <v>0</v>
      </c>
      <c r="J36" s="69">
        <v>0</v>
      </c>
      <c r="K36" s="69">
        <v>0</v>
      </c>
      <c r="L36" s="69">
        <v>16</v>
      </c>
      <c r="M36" s="69">
        <v>0</v>
      </c>
      <c r="N36" s="70">
        <f t="shared" si="0"/>
        <v>400</v>
      </c>
    </row>
    <row r="37" spans="1:15">
      <c r="A37" s="66">
        <v>34</v>
      </c>
      <c r="B37" s="67">
        <v>212</v>
      </c>
      <c r="C37" s="68" t="s">
        <v>343</v>
      </c>
      <c r="D37" s="69">
        <v>20</v>
      </c>
      <c r="E37" s="69">
        <v>0</v>
      </c>
      <c r="F37" s="69">
        <v>1</v>
      </c>
      <c r="G37" s="69">
        <v>0</v>
      </c>
      <c r="H37" s="69">
        <v>0</v>
      </c>
      <c r="I37" s="69">
        <v>0</v>
      </c>
      <c r="J37" s="69">
        <v>0</v>
      </c>
      <c r="K37" s="69">
        <v>52</v>
      </c>
      <c r="L37" s="69">
        <v>979</v>
      </c>
      <c r="M37" s="69">
        <v>0</v>
      </c>
      <c r="N37" s="70">
        <f t="shared" si="0"/>
        <v>545000</v>
      </c>
    </row>
    <row r="38" spans="1:15">
      <c r="A38" s="66">
        <v>35</v>
      </c>
      <c r="B38" s="67">
        <v>829</v>
      </c>
      <c r="C38" s="68" t="s">
        <v>1013</v>
      </c>
      <c r="D38" s="69">
        <v>4</v>
      </c>
      <c r="E38" s="69">
        <v>0</v>
      </c>
      <c r="F38" s="69">
        <v>1</v>
      </c>
      <c r="G38" s="69">
        <v>0</v>
      </c>
      <c r="H38" s="69">
        <v>0</v>
      </c>
      <c r="I38" s="69">
        <v>0</v>
      </c>
      <c r="J38" s="69">
        <v>0</v>
      </c>
      <c r="K38" s="69">
        <v>4</v>
      </c>
      <c r="L38" s="69">
        <v>263</v>
      </c>
      <c r="M38" s="69">
        <v>0</v>
      </c>
      <c r="N38" s="70">
        <f t="shared" si="0"/>
        <v>46700</v>
      </c>
    </row>
    <row r="39" spans="1:15">
      <c r="A39" s="66">
        <v>36</v>
      </c>
      <c r="B39" s="67">
        <v>604</v>
      </c>
      <c r="C39" s="68" t="s">
        <v>560</v>
      </c>
      <c r="D39" s="69">
        <v>44</v>
      </c>
      <c r="E39" s="69">
        <v>0</v>
      </c>
      <c r="F39" s="69">
        <v>3</v>
      </c>
      <c r="G39" s="69">
        <v>12</v>
      </c>
      <c r="H39" s="69">
        <v>0</v>
      </c>
      <c r="I39" s="69">
        <v>0</v>
      </c>
      <c r="J39" s="69">
        <v>0</v>
      </c>
      <c r="K39" s="69">
        <v>40</v>
      </c>
      <c r="L39" s="69">
        <v>1710</v>
      </c>
      <c r="M39" s="69">
        <v>0</v>
      </c>
      <c r="N39" s="70">
        <f t="shared" si="0"/>
        <v>444225</v>
      </c>
    </row>
    <row r="40" spans="1:15">
      <c r="A40" s="66">
        <v>37</v>
      </c>
      <c r="B40" s="67">
        <v>221</v>
      </c>
      <c r="C40" s="68" t="s">
        <v>458</v>
      </c>
      <c r="D40" s="69">
        <v>1483</v>
      </c>
      <c r="E40" s="69">
        <v>0</v>
      </c>
      <c r="F40" s="69">
        <v>17</v>
      </c>
      <c r="G40" s="69">
        <v>29</v>
      </c>
      <c r="H40" s="69">
        <v>1</v>
      </c>
      <c r="I40" s="69">
        <v>1</v>
      </c>
      <c r="J40" s="69">
        <v>0</v>
      </c>
      <c r="K40" s="69">
        <v>1196</v>
      </c>
      <c r="L40" s="69">
        <v>50415</v>
      </c>
      <c r="M40" s="69">
        <v>0</v>
      </c>
      <c r="N40" s="70">
        <f t="shared" si="0"/>
        <v>13269600</v>
      </c>
    </row>
    <row r="41" spans="1:15">
      <c r="A41" s="66">
        <v>38</v>
      </c>
      <c r="B41" s="67">
        <v>206</v>
      </c>
      <c r="C41" s="68" t="s">
        <v>1173</v>
      </c>
      <c r="D41" s="69">
        <v>0</v>
      </c>
      <c r="E41" s="69">
        <v>0</v>
      </c>
      <c r="F41" s="69">
        <v>0</v>
      </c>
      <c r="G41" s="69">
        <v>0</v>
      </c>
      <c r="H41" s="69">
        <v>0</v>
      </c>
      <c r="I41" s="69">
        <v>0</v>
      </c>
      <c r="J41" s="69">
        <v>0</v>
      </c>
      <c r="K41" s="69">
        <v>0</v>
      </c>
      <c r="L41" s="69">
        <v>0</v>
      </c>
      <c r="M41" s="69">
        <v>0</v>
      </c>
      <c r="N41" s="70">
        <f t="shared" si="0"/>
        <v>0</v>
      </c>
    </row>
    <row r="42" spans="1:15">
      <c r="A42" s="66">
        <v>39</v>
      </c>
      <c r="B42" s="67">
        <v>151</v>
      </c>
      <c r="C42" s="68" t="s">
        <v>1163</v>
      </c>
      <c r="D42" s="69">
        <v>0</v>
      </c>
      <c r="E42" s="69">
        <v>0</v>
      </c>
      <c r="F42" s="69">
        <v>0</v>
      </c>
      <c r="G42" s="69">
        <v>0</v>
      </c>
      <c r="H42" s="69">
        <v>0</v>
      </c>
      <c r="I42" s="69">
        <v>0</v>
      </c>
      <c r="J42" s="69">
        <v>0</v>
      </c>
      <c r="K42" s="69">
        <v>0</v>
      </c>
      <c r="L42" s="69">
        <v>0</v>
      </c>
      <c r="M42" s="69">
        <v>0</v>
      </c>
      <c r="N42" s="70">
        <f t="shared" si="0"/>
        <v>0</v>
      </c>
    </row>
    <row r="43" spans="1:15">
      <c r="A43" s="66">
        <v>40</v>
      </c>
      <c r="B43" s="67">
        <v>164</v>
      </c>
      <c r="C43" s="68" t="s">
        <v>1169</v>
      </c>
      <c r="D43" s="69">
        <v>0</v>
      </c>
      <c r="E43" s="69">
        <v>0</v>
      </c>
      <c r="F43" s="69">
        <v>0</v>
      </c>
      <c r="G43" s="69">
        <v>0</v>
      </c>
      <c r="H43" s="69">
        <v>0</v>
      </c>
      <c r="I43" s="69">
        <v>0</v>
      </c>
      <c r="J43" s="69">
        <v>0</v>
      </c>
      <c r="K43" s="69">
        <v>0</v>
      </c>
      <c r="L43" s="69">
        <v>0</v>
      </c>
      <c r="M43" s="69">
        <v>0</v>
      </c>
      <c r="N43" s="70">
        <f t="shared" si="0"/>
        <v>0</v>
      </c>
    </row>
    <row r="44" spans="1:15">
      <c r="A44" s="66">
        <v>41</v>
      </c>
      <c r="B44" s="67">
        <v>154</v>
      </c>
      <c r="C44" s="68" t="s">
        <v>283</v>
      </c>
      <c r="D44" s="69">
        <v>0</v>
      </c>
      <c r="E44" s="69">
        <v>0</v>
      </c>
      <c r="F44" s="69">
        <v>0</v>
      </c>
      <c r="G44" s="69">
        <v>0</v>
      </c>
      <c r="H44" s="69">
        <v>0</v>
      </c>
      <c r="I44" s="69">
        <v>0</v>
      </c>
      <c r="J44" s="69">
        <v>0</v>
      </c>
      <c r="K44" s="69">
        <v>0</v>
      </c>
      <c r="L44" s="69">
        <v>0</v>
      </c>
      <c r="M44" s="69">
        <v>0</v>
      </c>
      <c r="N44" s="70">
        <f t="shared" si="0"/>
        <v>0</v>
      </c>
    </row>
    <row r="45" spans="1:15">
      <c r="A45" s="66">
        <v>42</v>
      </c>
      <c r="B45" s="67">
        <v>158</v>
      </c>
      <c r="C45" s="68" t="s">
        <v>291</v>
      </c>
      <c r="D45" s="69">
        <v>0</v>
      </c>
      <c r="E45" s="69">
        <v>0</v>
      </c>
      <c r="F45" s="69">
        <v>0</v>
      </c>
      <c r="G45" s="69">
        <v>0</v>
      </c>
      <c r="H45" s="69">
        <v>0</v>
      </c>
      <c r="I45" s="69">
        <v>0</v>
      </c>
      <c r="J45" s="69">
        <v>0</v>
      </c>
      <c r="K45" s="69">
        <v>0</v>
      </c>
      <c r="L45" s="69">
        <v>1</v>
      </c>
      <c r="M45" s="69">
        <v>0</v>
      </c>
      <c r="N45" s="70">
        <f t="shared" si="0"/>
        <v>25</v>
      </c>
      <c r="O45" s="71">
        <f>COUNTIF('Calculation Sheet'!$B$2:$B$177,B45)</f>
        <v>1</v>
      </c>
    </row>
    <row r="46" spans="1:15">
      <c r="A46" s="66">
        <v>43</v>
      </c>
      <c r="B46" s="67">
        <v>147</v>
      </c>
      <c r="C46" s="68" t="s">
        <v>261</v>
      </c>
      <c r="D46" s="69">
        <v>0</v>
      </c>
      <c r="E46" s="69">
        <v>0</v>
      </c>
      <c r="F46" s="69">
        <v>0</v>
      </c>
      <c r="G46" s="69">
        <v>0</v>
      </c>
      <c r="H46" s="69">
        <v>0</v>
      </c>
      <c r="I46" s="69">
        <v>0</v>
      </c>
      <c r="J46" s="69">
        <v>0</v>
      </c>
      <c r="K46" s="69">
        <v>0</v>
      </c>
      <c r="L46" s="69">
        <v>0</v>
      </c>
      <c r="M46" s="69">
        <v>0</v>
      </c>
      <c r="N46" s="70">
        <f t="shared" si="0"/>
        <v>0</v>
      </c>
    </row>
    <row r="47" spans="1:15">
      <c r="A47" s="66">
        <v>44</v>
      </c>
      <c r="B47" s="67">
        <v>149</v>
      </c>
      <c r="C47" s="68" t="s">
        <v>269</v>
      </c>
      <c r="D47" s="69">
        <v>0</v>
      </c>
      <c r="E47" s="69">
        <v>0</v>
      </c>
      <c r="F47" s="69">
        <v>0</v>
      </c>
      <c r="G47" s="69">
        <v>0</v>
      </c>
      <c r="H47" s="69">
        <v>0</v>
      </c>
      <c r="I47" s="69">
        <v>0</v>
      </c>
      <c r="J47" s="69">
        <v>0</v>
      </c>
      <c r="K47" s="69">
        <v>0</v>
      </c>
      <c r="L47" s="69">
        <v>0</v>
      </c>
      <c r="M47" s="69">
        <v>0</v>
      </c>
      <c r="N47" s="70">
        <f t="shared" si="0"/>
        <v>0</v>
      </c>
    </row>
    <row r="48" spans="1:15">
      <c r="A48" s="66">
        <v>45</v>
      </c>
      <c r="B48" s="67">
        <v>160</v>
      </c>
      <c r="C48" s="68" t="s">
        <v>295</v>
      </c>
      <c r="D48" s="69">
        <v>0</v>
      </c>
      <c r="E48" s="69">
        <v>0</v>
      </c>
      <c r="F48" s="69">
        <v>0</v>
      </c>
      <c r="G48" s="69">
        <v>0</v>
      </c>
      <c r="H48" s="69">
        <v>0</v>
      </c>
      <c r="I48" s="69">
        <v>0</v>
      </c>
      <c r="J48" s="69">
        <v>0</v>
      </c>
      <c r="K48" s="69">
        <v>0</v>
      </c>
      <c r="L48" s="69">
        <v>0</v>
      </c>
      <c r="M48" s="69">
        <v>0</v>
      </c>
      <c r="N48" s="70">
        <f t="shared" si="0"/>
        <v>0</v>
      </c>
    </row>
    <row r="49" spans="1:15">
      <c r="A49" s="66">
        <v>46</v>
      </c>
      <c r="B49" s="67">
        <v>165</v>
      </c>
      <c r="C49" s="68" t="s">
        <v>307</v>
      </c>
      <c r="D49" s="69">
        <v>1</v>
      </c>
      <c r="E49" s="69">
        <v>0</v>
      </c>
      <c r="F49" s="69">
        <v>0</v>
      </c>
      <c r="G49" s="69">
        <v>0</v>
      </c>
      <c r="H49" s="69">
        <v>0</v>
      </c>
      <c r="I49" s="69">
        <v>0</v>
      </c>
      <c r="J49" s="69">
        <v>0</v>
      </c>
      <c r="K49" s="69">
        <v>0</v>
      </c>
      <c r="L49" s="69">
        <v>8</v>
      </c>
      <c r="M49" s="69">
        <v>0</v>
      </c>
      <c r="N49" s="70">
        <f t="shared" si="0"/>
        <v>225</v>
      </c>
    </row>
    <row r="50" spans="1:15">
      <c r="A50" s="66">
        <v>47</v>
      </c>
      <c r="B50" s="67">
        <v>162</v>
      </c>
      <c r="C50" s="68" t="s">
        <v>303</v>
      </c>
      <c r="D50" s="69">
        <v>0</v>
      </c>
      <c r="E50" s="69">
        <v>0</v>
      </c>
      <c r="F50" s="69">
        <v>0</v>
      </c>
      <c r="G50" s="69">
        <v>0</v>
      </c>
      <c r="H50" s="69">
        <v>0</v>
      </c>
      <c r="I50" s="69">
        <v>0</v>
      </c>
      <c r="J50" s="69">
        <v>0</v>
      </c>
      <c r="K50" s="69">
        <v>0</v>
      </c>
      <c r="L50" s="69">
        <v>0</v>
      </c>
      <c r="M50" s="69">
        <v>0</v>
      </c>
      <c r="N50" s="70">
        <f t="shared" si="0"/>
        <v>0</v>
      </c>
    </row>
    <row r="51" spans="1:15">
      <c r="A51" s="66">
        <v>48</v>
      </c>
      <c r="B51" s="67">
        <v>148</v>
      </c>
      <c r="C51" s="68" t="s">
        <v>265</v>
      </c>
      <c r="D51" s="69">
        <v>0</v>
      </c>
      <c r="E51" s="69">
        <v>0</v>
      </c>
      <c r="F51" s="69">
        <v>0</v>
      </c>
      <c r="G51" s="69">
        <v>0</v>
      </c>
      <c r="H51" s="69">
        <v>0</v>
      </c>
      <c r="I51" s="69">
        <v>0</v>
      </c>
      <c r="J51" s="69">
        <v>0</v>
      </c>
      <c r="K51" s="69">
        <v>0</v>
      </c>
      <c r="L51" s="69">
        <v>1</v>
      </c>
      <c r="M51" s="69">
        <v>0</v>
      </c>
      <c r="N51" s="70">
        <f t="shared" si="0"/>
        <v>25</v>
      </c>
      <c r="O51" s="71">
        <f>COUNTIF('Calculation Sheet'!$B$2:$B$177,B51)</f>
        <v>1</v>
      </c>
    </row>
    <row r="52" spans="1:15">
      <c r="A52" s="66">
        <v>49</v>
      </c>
      <c r="B52" s="67">
        <v>155</v>
      </c>
      <c r="C52" s="68" t="s">
        <v>1211</v>
      </c>
      <c r="D52" s="69">
        <v>0</v>
      </c>
      <c r="E52" s="69">
        <v>0</v>
      </c>
      <c r="F52" s="69">
        <v>0</v>
      </c>
      <c r="G52" s="69">
        <v>0</v>
      </c>
      <c r="H52" s="69">
        <v>0</v>
      </c>
      <c r="I52" s="69">
        <v>0</v>
      </c>
      <c r="J52" s="69">
        <v>0</v>
      </c>
      <c r="K52" s="69">
        <v>0</v>
      </c>
      <c r="L52" s="69">
        <v>0</v>
      </c>
      <c r="M52" s="69">
        <v>0</v>
      </c>
      <c r="N52" s="70">
        <f t="shared" si="0"/>
        <v>0</v>
      </c>
    </row>
    <row r="53" spans="1:15">
      <c r="A53" s="66">
        <v>50</v>
      </c>
      <c r="B53" s="67">
        <v>166</v>
      </c>
      <c r="C53" s="68" t="s">
        <v>311</v>
      </c>
      <c r="D53" s="69">
        <v>2</v>
      </c>
      <c r="E53" s="69">
        <v>0</v>
      </c>
      <c r="F53" s="69">
        <v>0</v>
      </c>
      <c r="G53" s="69">
        <v>0</v>
      </c>
      <c r="H53" s="69">
        <v>0</v>
      </c>
      <c r="I53" s="69">
        <v>0</v>
      </c>
      <c r="J53" s="69">
        <v>0</v>
      </c>
      <c r="K53" s="69">
        <v>1</v>
      </c>
      <c r="L53" s="69">
        <v>51</v>
      </c>
      <c r="M53" s="69">
        <v>0</v>
      </c>
      <c r="N53" s="70">
        <f t="shared" si="0"/>
        <v>11325</v>
      </c>
    </row>
    <row r="54" spans="1:15">
      <c r="A54" s="66">
        <v>51</v>
      </c>
      <c r="B54" s="67">
        <v>157</v>
      </c>
      <c r="C54" s="68" t="s">
        <v>287</v>
      </c>
      <c r="D54" s="69">
        <v>0</v>
      </c>
      <c r="E54" s="69">
        <v>0</v>
      </c>
      <c r="F54" s="69">
        <v>0</v>
      </c>
      <c r="G54" s="69">
        <v>0</v>
      </c>
      <c r="H54" s="69">
        <v>0</v>
      </c>
      <c r="I54" s="69">
        <v>0</v>
      </c>
      <c r="J54" s="69">
        <v>0</v>
      </c>
      <c r="K54" s="69">
        <v>0</v>
      </c>
      <c r="L54" s="69">
        <v>13</v>
      </c>
      <c r="M54" s="69">
        <v>0</v>
      </c>
      <c r="N54" s="70">
        <f t="shared" si="0"/>
        <v>325</v>
      </c>
    </row>
    <row r="55" spans="1:15">
      <c r="A55" s="66">
        <v>52</v>
      </c>
      <c r="B55" s="67">
        <v>153</v>
      </c>
      <c r="C55" s="68" t="s">
        <v>279</v>
      </c>
      <c r="D55" s="69">
        <v>0</v>
      </c>
      <c r="E55" s="69">
        <v>0</v>
      </c>
      <c r="F55" s="69">
        <v>0</v>
      </c>
      <c r="G55" s="69">
        <v>0</v>
      </c>
      <c r="H55" s="69">
        <v>0</v>
      </c>
      <c r="I55" s="69">
        <v>0</v>
      </c>
      <c r="J55" s="69">
        <v>0</v>
      </c>
      <c r="K55" s="69">
        <v>0</v>
      </c>
      <c r="L55" s="69">
        <v>0</v>
      </c>
      <c r="M55" s="69">
        <v>0</v>
      </c>
      <c r="N55" s="70">
        <f t="shared" si="0"/>
        <v>0</v>
      </c>
    </row>
    <row r="56" spans="1:15">
      <c r="A56" s="66">
        <v>53</v>
      </c>
      <c r="B56" s="67">
        <v>146</v>
      </c>
      <c r="C56" s="68" t="s">
        <v>257</v>
      </c>
      <c r="D56" s="69">
        <v>2</v>
      </c>
      <c r="E56" s="69">
        <v>0</v>
      </c>
      <c r="F56" s="69">
        <v>0</v>
      </c>
      <c r="G56" s="69">
        <v>0</v>
      </c>
      <c r="H56" s="69">
        <v>0</v>
      </c>
      <c r="I56" s="69">
        <v>0</v>
      </c>
      <c r="J56" s="69">
        <v>0</v>
      </c>
      <c r="K56" s="69">
        <v>0</v>
      </c>
      <c r="L56" s="69">
        <v>17</v>
      </c>
      <c r="M56" s="69">
        <v>0</v>
      </c>
      <c r="N56" s="70">
        <f t="shared" si="0"/>
        <v>475</v>
      </c>
    </row>
    <row r="57" spans="1:15">
      <c r="A57" s="66">
        <v>54</v>
      </c>
      <c r="B57" s="67">
        <v>633</v>
      </c>
      <c r="C57" s="68" t="s">
        <v>588</v>
      </c>
      <c r="D57" s="69">
        <v>16</v>
      </c>
      <c r="E57" s="69">
        <v>0</v>
      </c>
      <c r="F57" s="69">
        <v>0</v>
      </c>
      <c r="G57" s="69">
        <v>0</v>
      </c>
      <c r="H57" s="69">
        <v>0</v>
      </c>
      <c r="I57" s="69">
        <v>0</v>
      </c>
      <c r="J57" s="69">
        <v>0</v>
      </c>
      <c r="K57" s="69">
        <v>2</v>
      </c>
      <c r="L57" s="69">
        <v>187</v>
      </c>
      <c r="M57" s="69">
        <v>0</v>
      </c>
      <c r="N57" s="70">
        <f t="shared" si="0"/>
        <v>25075</v>
      </c>
    </row>
    <row r="58" spans="1:15">
      <c r="A58" s="66">
        <v>55</v>
      </c>
      <c r="B58" s="67">
        <v>808</v>
      </c>
      <c r="C58" s="68" t="s">
        <v>961</v>
      </c>
      <c r="D58" s="69">
        <v>4</v>
      </c>
      <c r="E58" s="69">
        <v>0</v>
      </c>
      <c r="F58" s="69">
        <v>0</v>
      </c>
      <c r="G58" s="69">
        <v>0</v>
      </c>
      <c r="H58" s="69">
        <v>0</v>
      </c>
      <c r="I58" s="69">
        <v>0</v>
      </c>
      <c r="J58" s="69">
        <v>0</v>
      </c>
      <c r="K58" s="69">
        <v>1</v>
      </c>
      <c r="L58" s="69">
        <v>204</v>
      </c>
      <c r="M58" s="69">
        <v>0</v>
      </c>
      <c r="N58" s="70">
        <f t="shared" si="0"/>
        <v>15200</v>
      </c>
    </row>
    <row r="59" spans="1:15">
      <c r="A59" s="66">
        <v>56</v>
      </c>
      <c r="B59" s="67">
        <v>813</v>
      </c>
      <c r="C59" s="68" t="s">
        <v>981</v>
      </c>
      <c r="D59" s="69">
        <v>0</v>
      </c>
      <c r="E59" s="69">
        <v>0</v>
      </c>
      <c r="F59" s="69">
        <v>0</v>
      </c>
      <c r="G59" s="69">
        <v>0</v>
      </c>
      <c r="H59" s="69">
        <v>0</v>
      </c>
      <c r="I59" s="69">
        <v>0</v>
      </c>
      <c r="J59" s="69">
        <v>0</v>
      </c>
      <c r="K59" s="69">
        <v>1</v>
      </c>
      <c r="L59" s="69">
        <v>1</v>
      </c>
      <c r="M59" s="69">
        <v>0</v>
      </c>
      <c r="N59" s="70">
        <f t="shared" si="0"/>
        <v>10025</v>
      </c>
    </row>
    <row r="60" spans="1:15">
      <c r="A60" s="66">
        <v>57</v>
      </c>
      <c r="B60" s="67">
        <v>810</v>
      </c>
      <c r="C60" s="68" t="s">
        <v>969</v>
      </c>
      <c r="D60" s="69">
        <v>2</v>
      </c>
      <c r="E60" s="69">
        <v>0</v>
      </c>
      <c r="F60" s="69">
        <v>0</v>
      </c>
      <c r="G60" s="69">
        <v>0</v>
      </c>
      <c r="H60" s="69">
        <v>0</v>
      </c>
      <c r="I60" s="69">
        <v>0</v>
      </c>
      <c r="J60" s="69">
        <v>0</v>
      </c>
      <c r="K60" s="69">
        <v>1</v>
      </c>
      <c r="L60" s="69">
        <v>78</v>
      </c>
      <c r="M60" s="69">
        <v>0</v>
      </c>
      <c r="N60" s="70">
        <f t="shared" si="0"/>
        <v>12000</v>
      </c>
    </row>
    <row r="61" spans="1:15">
      <c r="A61" s="66">
        <v>58</v>
      </c>
      <c r="B61" s="67">
        <v>812</v>
      </c>
      <c r="C61" s="68" t="s">
        <v>977</v>
      </c>
      <c r="D61" s="69">
        <v>1</v>
      </c>
      <c r="E61" s="69">
        <v>0</v>
      </c>
      <c r="F61" s="69">
        <v>0</v>
      </c>
      <c r="G61" s="69">
        <v>0</v>
      </c>
      <c r="H61" s="69">
        <v>0</v>
      </c>
      <c r="I61" s="69">
        <v>0</v>
      </c>
      <c r="J61" s="69">
        <v>0</v>
      </c>
      <c r="K61" s="69">
        <v>0</v>
      </c>
      <c r="L61" s="69">
        <v>150</v>
      </c>
      <c r="M61" s="69">
        <v>0</v>
      </c>
      <c r="N61" s="70">
        <f t="shared" si="0"/>
        <v>3775</v>
      </c>
    </row>
    <row r="62" spans="1:15">
      <c r="A62" s="66">
        <v>59</v>
      </c>
      <c r="B62" s="67">
        <v>807</v>
      </c>
      <c r="C62" s="68" t="s">
        <v>957</v>
      </c>
      <c r="D62" s="69">
        <v>8</v>
      </c>
      <c r="E62" s="69">
        <v>0</v>
      </c>
      <c r="F62" s="69">
        <v>0</v>
      </c>
      <c r="G62" s="69">
        <v>0</v>
      </c>
      <c r="H62" s="69">
        <v>0</v>
      </c>
      <c r="I62" s="69">
        <v>0</v>
      </c>
      <c r="J62" s="69">
        <v>0</v>
      </c>
      <c r="K62" s="69">
        <v>0</v>
      </c>
      <c r="L62" s="69">
        <v>132</v>
      </c>
      <c r="M62" s="69">
        <v>0</v>
      </c>
      <c r="N62" s="70">
        <f t="shared" si="0"/>
        <v>3500</v>
      </c>
    </row>
    <row r="63" spans="1:15">
      <c r="A63" s="66">
        <v>60</v>
      </c>
      <c r="B63" s="67">
        <v>809</v>
      </c>
      <c r="C63" s="68" t="s">
        <v>965</v>
      </c>
      <c r="D63" s="69">
        <v>0</v>
      </c>
      <c r="E63" s="69">
        <v>0</v>
      </c>
      <c r="F63" s="69">
        <v>0</v>
      </c>
      <c r="G63" s="69">
        <v>0</v>
      </c>
      <c r="H63" s="69">
        <v>0</v>
      </c>
      <c r="I63" s="69">
        <v>0</v>
      </c>
      <c r="J63" s="69">
        <v>0</v>
      </c>
      <c r="K63" s="69">
        <v>0</v>
      </c>
      <c r="L63" s="69">
        <v>30</v>
      </c>
      <c r="M63" s="69">
        <v>0</v>
      </c>
      <c r="N63" s="70">
        <f t="shared" si="0"/>
        <v>750</v>
      </c>
    </row>
    <row r="64" spans="1:15">
      <c r="A64" s="66">
        <v>61</v>
      </c>
      <c r="B64" s="67">
        <v>806</v>
      </c>
      <c r="C64" s="68" t="s">
        <v>953</v>
      </c>
      <c r="D64" s="69">
        <v>1</v>
      </c>
      <c r="E64" s="69">
        <v>0</v>
      </c>
      <c r="F64" s="69">
        <v>0</v>
      </c>
      <c r="G64" s="69">
        <v>0</v>
      </c>
      <c r="H64" s="69">
        <v>0</v>
      </c>
      <c r="I64" s="69">
        <v>0</v>
      </c>
      <c r="J64" s="69">
        <v>0</v>
      </c>
      <c r="K64" s="69">
        <v>1</v>
      </c>
      <c r="L64" s="69">
        <v>86</v>
      </c>
      <c r="M64" s="69">
        <v>0</v>
      </c>
      <c r="N64" s="70">
        <f t="shared" si="0"/>
        <v>12175</v>
      </c>
    </row>
    <row r="65" spans="1:15">
      <c r="A65" s="66">
        <v>62</v>
      </c>
      <c r="B65" s="67">
        <v>811</v>
      </c>
      <c r="C65" s="68" t="s">
        <v>973</v>
      </c>
      <c r="D65" s="69">
        <v>0</v>
      </c>
      <c r="E65" s="69">
        <v>0</v>
      </c>
      <c r="F65" s="69">
        <v>0</v>
      </c>
      <c r="G65" s="69">
        <v>0</v>
      </c>
      <c r="H65" s="69">
        <v>0</v>
      </c>
      <c r="I65" s="69">
        <v>0</v>
      </c>
      <c r="J65" s="69">
        <v>0</v>
      </c>
      <c r="K65" s="69">
        <v>0</v>
      </c>
      <c r="L65" s="69">
        <v>10</v>
      </c>
      <c r="M65" s="69">
        <v>0</v>
      </c>
      <c r="N65" s="70">
        <f t="shared" si="0"/>
        <v>250</v>
      </c>
    </row>
    <row r="66" spans="1:15">
      <c r="A66" s="66">
        <v>63</v>
      </c>
      <c r="B66" s="67">
        <v>805</v>
      </c>
      <c r="C66" s="68" t="s">
        <v>949</v>
      </c>
      <c r="D66" s="69">
        <v>15</v>
      </c>
      <c r="E66" s="69">
        <v>0</v>
      </c>
      <c r="F66" s="69">
        <v>0</v>
      </c>
      <c r="G66" s="69">
        <v>0</v>
      </c>
      <c r="H66" s="69">
        <v>0</v>
      </c>
      <c r="I66" s="69">
        <v>0</v>
      </c>
      <c r="J66" s="69">
        <v>0</v>
      </c>
      <c r="K66" s="69">
        <v>0</v>
      </c>
      <c r="L66" s="69">
        <v>334</v>
      </c>
      <c r="M66" s="69">
        <v>0</v>
      </c>
      <c r="N66" s="70">
        <f t="shared" si="0"/>
        <v>8725</v>
      </c>
    </row>
    <row r="67" spans="1:15">
      <c r="A67" s="66">
        <v>64</v>
      </c>
      <c r="B67" s="67">
        <v>815</v>
      </c>
      <c r="C67" s="68" t="s">
        <v>985</v>
      </c>
      <c r="D67" s="69">
        <v>43</v>
      </c>
      <c r="E67" s="69">
        <v>0</v>
      </c>
      <c r="F67" s="69">
        <v>4</v>
      </c>
      <c r="G67" s="69">
        <v>1</v>
      </c>
      <c r="H67" s="69">
        <v>0</v>
      </c>
      <c r="I67" s="69">
        <v>0</v>
      </c>
      <c r="J67" s="69">
        <v>0</v>
      </c>
      <c r="K67" s="69">
        <v>38</v>
      </c>
      <c r="L67" s="69">
        <v>2572</v>
      </c>
      <c r="M67" s="69">
        <v>0</v>
      </c>
      <c r="N67" s="70">
        <f t="shared" si="0"/>
        <v>445500</v>
      </c>
    </row>
    <row r="68" spans="1:15">
      <c r="A68" s="66">
        <v>65</v>
      </c>
      <c r="B68" s="67">
        <v>513</v>
      </c>
      <c r="C68" s="68" t="s">
        <v>544</v>
      </c>
      <c r="D68" s="69">
        <v>7</v>
      </c>
      <c r="E68" s="69">
        <v>0</v>
      </c>
      <c r="F68" s="69">
        <v>0</v>
      </c>
      <c r="G68" s="69">
        <v>1</v>
      </c>
      <c r="H68" s="69">
        <v>0</v>
      </c>
      <c r="I68" s="69">
        <v>0</v>
      </c>
      <c r="J68" s="69">
        <v>0</v>
      </c>
      <c r="K68" s="69">
        <v>1</v>
      </c>
      <c r="L68" s="69">
        <v>350</v>
      </c>
      <c r="M68" s="69">
        <v>0</v>
      </c>
      <c r="N68" s="70">
        <f t="shared" si="0"/>
        <v>18950</v>
      </c>
    </row>
    <row r="69" spans="1:15">
      <c r="A69" s="66">
        <v>66</v>
      </c>
      <c r="B69" s="67">
        <v>858</v>
      </c>
      <c r="C69" s="68" t="s">
        <v>1053</v>
      </c>
      <c r="D69" s="69">
        <v>0</v>
      </c>
      <c r="E69" s="69">
        <v>0</v>
      </c>
      <c r="F69" s="69">
        <v>0</v>
      </c>
      <c r="G69" s="69">
        <v>0</v>
      </c>
      <c r="H69" s="69">
        <v>0</v>
      </c>
      <c r="I69" s="69">
        <v>0</v>
      </c>
      <c r="J69" s="69">
        <v>0</v>
      </c>
      <c r="K69" s="69">
        <v>0</v>
      </c>
      <c r="L69" s="69">
        <v>0</v>
      </c>
      <c r="M69" s="69">
        <v>0</v>
      </c>
      <c r="N69" s="70">
        <f t="shared" ref="N69:N132" si="1">25*(D69+F69+G69+L69)+10000*(E69+H69+J69+K69)+1000*I69+100000*M69</f>
        <v>0</v>
      </c>
    </row>
    <row r="70" spans="1:15">
      <c r="A70" s="66">
        <v>67</v>
      </c>
      <c r="B70" s="67">
        <v>108</v>
      </c>
      <c r="C70" s="68" t="s">
        <v>103</v>
      </c>
      <c r="D70" s="69">
        <v>713</v>
      </c>
      <c r="E70" s="69">
        <v>0</v>
      </c>
      <c r="F70" s="69">
        <v>24</v>
      </c>
      <c r="G70" s="69">
        <v>21</v>
      </c>
      <c r="H70" s="69">
        <v>27</v>
      </c>
      <c r="I70" s="69">
        <v>0</v>
      </c>
      <c r="J70" s="69">
        <v>23</v>
      </c>
      <c r="K70" s="69">
        <v>230</v>
      </c>
      <c r="L70" s="69">
        <v>10395</v>
      </c>
      <c r="M70" s="69">
        <v>0</v>
      </c>
      <c r="N70" s="70">
        <f t="shared" si="1"/>
        <v>3078825</v>
      </c>
    </row>
    <row r="71" spans="1:15">
      <c r="A71" s="66">
        <v>68</v>
      </c>
      <c r="B71" s="67">
        <v>171</v>
      </c>
      <c r="C71" s="68" t="s">
        <v>323</v>
      </c>
      <c r="D71" s="69">
        <v>0</v>
      </c>
      <c r="E71" s="69">
        <v>0</v>
      </c>
      <c r="F71" s="69">
        <v>0</v>
      </c>
      <c r="G71" s="69">
        <v>0</v>
      </c>
      <c r="H71" s="69">
        <v>0</v>
      </c>
      <c r="I71" s="69">
        <v>0</v>
      </c>
      <c r="J71" s="69">
        <v>0</v>
      </c>
      <c r="K71" s="69">
        <v>0</v>
      </c>
      <c r="L71" s="69">
        <v>0</v>
      </c>
      <c r="M71" s="69">
        <v>0</v>
      </c>
      <c r="N71" s="70">
        <f t="shared" si="1"/>
        <v>0</v>
      </c>
    </row>
    <row r="72" spans="1:15">
      <c r="A72" s="66">
        <v>69</v>
      </c>
      <c r="B72" s="67">
        <v>867</v>
      </c>
      <c r="C72" s="68" t="s">
        <v>1059</v>
      </c>
      <c r="D72" s="69">
        <v>0</v>
      </c>
      <c r="E72" s="69">
        <v>0</v>
      </c>
      <c r="F72" s="69">
        <v>0</v>
      </c>
      <c r="G72" s="69">
        <v>0</v>
      </c>
      <c r="H72" s="69">
        <v>0</v>
      </c>
      <c r="I72" s="69">
        <v>0</v>
      </c>
      <c r="J72" s="69">
        <v>0</v>
      </c>
      <c r="K72" s="69">
        <v>0</v>
      </c>
      <c r="L72" s="69">
        <v>17</v>
      </c>
      <c r="M72" s="69">
        <v>0</v>
      </c>
      <c r="N72" s="70">
        <f t="shared" si="1"/>
        <v>425</v>
      </c>
    </row>
    <row r="73" spans="1:15">
      <c r="A73" s="66">
        <v>70</v>
      </c>
      <c r="B73" s="67">
        <v>152</v>
      </c>
      <c r="C73" s="68" t="s">
        <v>275</v>
      </c>
      <c r="D73" s="69">
        <v>0</v>
      </c>
      <c r="E73" s="69">
        <v>0</v>
      </c>
      <c r="F73" s="69">
        <v>1</v>
      </c>
      <c r="G73" s="69">
        <v>0</v>
      </c>
      <c r="H73" s="69">
        <v>0</v>
      </c>
      <c r="I73" s="69">
        <v>0</v>
      </c>
      <c r="J73" s="69">
        <v>0</v>
      </c>
      <c r="K73" s="69">
        <v>0</v>
      </c>
      <c r="L73" s="69">
        <v>4</v>
      </c>
      <c r="M73" s="69">
        <v>0</v>
      </c>
      <c r="N73" s="70">
        <f t="shared" si="1"/>
        <v>125</v>
      </c>
    </row>
    <row r="74" spans="1:15">
      <c r="A74" s="66">
        <v>71</v>
      </c>
      <c r="B74" s="67">
        <v>145</v>
      </c>
      <c r="C74" s="68" t="s">
        <v>253</v>
      </c>
      <c r="D74" s="69">
        <v>0</v>
      </c>
      <c r="E74" s="69">
        <v>0</v>
      </c>
      <c r="F74" s="69">
        <v>0</v>
      </c>
      <c r="G74" s="69">
        <v>0</v>
      </c>
      <c r="H74" s="69">
        <v>0</v>
      </c>
      <c r="I74" s="69">
        <v>0</v>
      </c>
      <c r="J74" s="69">
        <v>0</v>
      </c>
      <c r="K74" s="69">
        <v>0</v>
      </c>
      <c r="L74" s="69">
        <v>4</v>
      </c>
      <c r="M74" s="69">
        <v>0</v>
      </c>
      <c r="N74" s="70">
        <f t="shared" si="1"/>
        <v>100</v>
      </c>
    </row>
    <row r="75" spans="1:15">
      <c r="A75" s="66">
        <v>72</v>
      </c>
      <c r="B75" s="67">
        <v>161</v>
      </c>
      <c r="C75" s="68" t="s">
        <v>299</v>
      </c>
      <c r="D75" s="69">
        <v>0</v>
      </c>
      <c r="E75" s="69">
        <v>0</v>
      </c>
      <c r="F75" s="69">
        <v>0</v>
      </c>
      <c r="G75" s="69">
        <v>0</v>
      </c>
      <c r="H75" s="69">
        <v>0</v>
      </c>
      <c r="I75" s="69">
        <v>0</v>
      </c>
      <c r="J75" s="69">
        <v>0</v>
      </c>
      <c r="K75" s="69">
        <v>0</v>
      </c>
      <c r="L75" s="69">
        <v>1</v>
      </c>
      <c r="M75" s="69">
        <v>0</v>
      </c>
      <c r="N75" s="70">
        <f t="shared" si="1"/>
        <v>25</v>
      </c>
      <c r="O75" s="71">
        <f>COUNTIF('Calculation Sheet'!$B$2:$B$177,B75)</f>
        <v>1</v>
      </c>
    </row>
    <row r="76" spans="1:15">
      <c r="A76" s="66">
        <v>73</v>
      </c>
      <c r="B76" s="67">
        <v>645</v>
      </c>
      <c r="C76" s="68" t="s">
        <v>629</v>
      </c>
      <c r="D76" s="69">
        <v>4</v>
      </c>
      <c r="E76" s="69">
        <v>0</v>
      </c>
      <c r="F76" s="69">
        <v>0</v>
      </c>
      <c r="G76" s="69">
        <v>0</v>
      </c>
      <c r="H76" s="69">
        <v>0</v>
      </c>
      <c r="I76" s="69">
        <v>0</v>
      </c>
      <c r="J76" s="69">
        <v>0</v>
      </c>
      <c r="K76" s="69">
        <v>1</v>
      </c>
      <c r="L76" s="69">
        <v>108</v>
      </c>
      <c r="M76" s="69">
        <v>0</v>
      </c>
      <c r="N76" s="70">
        <f t="shared" si="1"/>
        <v>12800</v>
      </c>
    </row>
    <row r="77" spans="1:15">
      <c r="A77" s="66">
        <v>74</v>
      </c>
      <c r="B77" s="67">
        <v>952</v>
      </c>
      <c r="C77" s="68" t="s">
        <v>1074</v>
      </c>
      <c r="D77" s="69">
        <v>142</v>
      </c>
      <c r="E77" s="69">
        <v>0</v>
      </c>
      <c r="F77" s="69">
        <v>0</v>
      </c>
      <c r="G77" s="69">
        <v>0</v>
      </c>
      <c r="H77" s="69">
        <v>1</v>
      </c>
      <c r="I77" s="69">
        <v>0</v>
      </c>
      <c r="J77" s="69">
        <v>3</v>
      </c>
      <c r="K77" s="69">
        <v>0</v>
      </c>
      <c r="L77" s="69">
        <v>0</v>
      </c>
      <c r="M77" s="69">
        <v>0</v>
      </c>
      <c r="N77" s="70">
        <f t="shared" si="1"/>
        <v>43550</v>
      </c>
    </row>
    <row r="78" spans="1:15">
      <c r="A78" s="66">
        <v>75</v>
      </c>
      <c r="B78" s="67">
        <v>955</v>
      </c>
      <c r="C78" s="68" t="s">
        <v>1108</v>
      </c>
      <c r="D78" s="69">
        <v>0</v>
      </c>
      <c r="E78" s="69">
        <v>0</v>
      </c>
      <c r="F78" s="69">
        <v>0</v>
      </c>
      <c r="G78" s="69">
        <v>0</v>
      </c>
      <c r="H78" s="69">
        <v>2</v>
      </c>
      <c r="I78" s="69">
        <v>0</v>
      </c>
      <c r="J78" s="69">
        <v>0</v>
      </c>
      <c r="K78" s="69">
        <v>0</v>
      </c>
      <c r="L78" s="69">
        <v>1</v>
      </c>
      <c r="M78" s="69">
        <v>0</v>
      </c>
      <c r="N78" s="70">
        <f t="shared" si="1"/>
        <v>20025</v>
      </c>
    </row>
    <row r="79" spans="1:15">
      <c r="A79" s="66">
        <v>76</v>
      </c>
      <c r="B79" s="67">
        <v>833</v>
      </c>
      <c r="C79" s="68" t="s">
        <v>1195</v>
      </c>
      <c r="D79" s="69">
        <v>0</v>
      </c>
      <c r="E79" s="69">
        <v>0</v>
      </c>
      <c r="F79" s="69">
        <v>0</v>
      </c>
      <c r="G79" s="69">
        <v>0</v>
      </c>
      <c r="H79" s="69">
        <v>0</v>
      </c>
      <c r="I79" s="69">
        <v>0</v>
      </c>
      <c r="J79" s="69">
        <v>0</v>
      </c>
      <c r="K79" s="69">
        <v>0</v>
      </c>
      <c r="L79" s="69">
        <v>0</v>
      </c>
      <c r="M79" s="69">
        <v>0</v>
      </c>
      <c r="N79" s="70">
        <f t="shared" si="1"/>
        <v>0</v>
      </c>
    </row>
    <row r="80" spans="1:15">
      <c r="A80" s="66">
        <v>77</v>
      </c>
      <c r="B80" s="67">
        <v>979</v>
      </c>
      <c r="C80" s="68" t="s">
        <v>1203</v>
      </c>
      <c r="D80" s="69">
        <v>0</v>
      </c>
      <c r="E80" s="69">
        <v>0</v>
      </c>
      <c r="F80" s="69">
        <v>0</v>
      </c>
      <c r="G80" s="69">
        <v>0</v>
      </c>
      <c r="H80" s="69">
        <v>0</v>
      </c>
      <c r="I80" s="69">
        <v>0</v>
      </c>
      <c r="J80" s="69">
        <v>0</v>
      </c>
      <c r="K80" s="69">
        <v>0</v>
      </c>
      <c r="L80" s="69">
        <v>1</v>
      </c>
      <c r="M80" s="69">
        <v>0</v>
      </c>
      <c r="N80" s="70">
        <f t="shared" si="1"/>
        <v>25</v>
      </c>
      <c r="O80" s="71">
        <f>COUNTIF('Calculation Sheet'!$B$2:$B$177,B80)</f>
        <v>1</v>
      </c>
    </row>
    <row r="81" spans="1:14">
      <c r="A81" s="66">
        <v>78</v>
      </c>
      <c r="B81" s="67">
        <v>230</v>
      </c>
      <c r="C81" s="68" t="s">
        <v>512</v>
      </c>
      <c r="D81" s="69">
        <v>6</v>
      </c>
      <c r="E81" s="69">
        <v>0</v>
      </c>
      <c r="F81" s="69">
        <v>0</v>
      </c>
      <c r="G81" s="69">
        <v>0</v>
      </c>
      <c r="H81" s="69">
        <v>0</v>
      </c>
      <c r="I81" s="69">
        <v>0</v>
      </c>
      <c r="J81" s="69">
        <v>0</v>
      </c>
      <c r="K81" s="69">
        <v>5</v>
      </c>
      <c r="L81" s="69">
        <v>132</v>
      </c>
      <c r="M81" s="69">
        <v>0</v>
      </c>
      <c r="N81" s="70">
        <f t="shared" si="1"/>
        <v>53450</v>
      </c>
    </row>
    <row r="82" spans="1:14">
      <c r="A82" s="66">
        <v>79</v>
      </c>
      <c r="B82" s="67">
        <v>519</v>
      </c>
      <c r="C82" s="68" t="s">
        <v>556</v>
      </c>
      <c r="D82" s="69">
        <v>0</v>
      </c>
      <c r="E82" s="69">
        <v>0</v>
      </c>
      <c r="F82" s="69">
        <v>1</v>
      </c>
      <c r="G82" s="69">
        <v>0</v>
      </c>
      <c r="H82" s="69">
        <v>0</v>
      </c>
      <c r="I82" s="69">
        <v>0</v>
      </c>
      <c r="J82" s="69">
        <v>0</v>
      </c>
      <c r="K82" s="69">
        <v>2</v>
      </c>
      <c r="L82" s="69">
        <v>36</v>
      </c>
      <c r="M82" s="69">
        <v>0</v>
      </c>
      <c r="N82" s="70">
        <f t="shared" si="1"/>
        <v>20925</v>
      </c>
    </row>
    <row r="83" spans="1:14">
      <c r="A83" s="66">
        <v>80</v>
      </c>
      <c r="B83" s="67">
        <v>956</v>
      </c>
      <c r="C83" s="68" t="s">
        <v>1112</v>
      </c>
      <c r="D83" s="69">
        <v>0</v>
      </c>
      <c r="E83" s="69">
        <v>0</v>
      </c>
      <c r="F83" s="69">
        <v>0</v>
      </c>
      <c r="G83" s="69">
        <v>0</v>
      </c>
      <c r="H83" s="69">
        <v>0</v>
      </c>
      <c r="I83" s="69">
        <v>0</v>
      </c>
      <c r="J83" s="69">
        <v>0</v>
      </c>
      <c r="K83" s="69">
        <v>0</v>
      </c>
      <c r="L83" s="69">
        <v>0</v>
      </c>
      <c r="M83" s="69">
        <v>0</v>
      </c>
      <c r="N83" s="70">
        <f t="shared" si="1"/>
        <v>0</v>
      </c>
    </row>
    <row r="84" spans="1:14">
      <c r="A84" s="66">
        <v>81</v>
      </c>
      <c r="B84" s="67">
        <v>957</v>
      </c>
      <c r="C84" s="68" t="s">
        <v>1116</v>
      </c>
      <c r="D84" s="69">
        <v>106</v>
      </c>
      <c r="E84" s="69">
        <v>0</v>
      </c>
      <c r="F84" s="69">
        <v>0</v>
      </c>
      <c r="G84" s="69">
        <v>0</v>
      </c>
      <c r="H84" s="69">
        <v>0</v>
      </c>
      <c r="I84" s="69">
        <v>0</v>
      </c>
      <c r="J84" s="69">
        <v>3</v>
      </c>
      <c r="K84" s="69">
        <v>0</v>
      </c>
      <c r="L84" s="69">
        <v>0</v>
      </c>
      <c r="M84" s="69">
        <v>0</v>
      </c>
      <c r="N84" s="70">
        <f t="shared" si="1"/>
        <v>32650</v>
      </c>
    </row>
    <row r="85" spans="1:14">
      <c r="A85" s="66">
        <v>82</v>
      </c>
      <c r="B85" s="67">
        <v>843</v>
      </c>
      <c r="C85" s="68" t="s">
        <v>1028</v>
      </c>
      <c r="D85" s="69">
        <v>10</v>
      </c>
      <c r="E85" s="69">
        <v>0</v>
      </c>
      <c r="F85" s="69">
        <v>0</v>
      </c>
      <c r="G85" s="69">
        <v>0</v>
      </c>
      <c r="H85" s="69">
        <v>0</v>
      </c>
      <c r="I85" s="69">
        <v>0</v>
      </c>
      <c r="J85" s="69">
        <v>0</v>
      </c>
      <c r="K85" s="69">
        <v>10</v>
      </c>
      <c r="L85" s="69">
        <v>196</v>
      </c>
      <c r="M85" s="69">
        <v>0</v>
      </c>
      <c r="N85" s="70">
        <f t="shared" si="1"/>
        <v>105150</v>
      </c>
    </row>
    <row r="86" spans="1:14">
      <c r="A86" s="66">
        <v>83</v>
      </c>
      <c r="B86" s="67">
        <v>826</v>
      </c>
      <c r="C86" s="68" t="s">
        <v>1009</v>
      </c>
      <c r="D86" s="69">
        <v>0</v>
      </c>
      <c r="E86" s="69">
        <v>0</v>
      </c>
      <c r="F86" s="69">
        <v>0</v>
      </c>
      <c r="G86" s="69">
        <v>0</v>
      </c>
      <c r="H86" s="69">
        <v>0</v>
      </c>
      <c r="I86" s="69">
        <v>0</v>
      </c>
      <c r="J86" s="69">
        <v>0</v>
      </c>
      <c r="K86" s="69">
        <v>0</v>
      </c>
      <c r="L86" s="69">
        <v>6</v>
      </c>
      <c r="M86" s="69">
        <v>0</v>
      </c>
      <c r="N86" s="70">
        <f t="shared" si="1"/>
        <v>150</v>
      </c>
    </row>
    <row r="87" spans="1:14">
      <c r="A87" s="66">
        <v>84</v>
      </c>
      <c r="B87" s="67">
        <v>844</v>
      </c>
      <c r="C87" s="68" t="s">
        <v>1031</v>
      </c>
      <c r="D87" s="69">
        <v>2</v>
      </c>
      <c r="E87" s="69">
        <v>0</v>
      </c>
      <c r="F87" s="69">
        <v>0</v>
      </c>
      <c r="G87" s="69">
        <v>0</v>
      </c>
      <c r="H87" s="69">
        <v>0</v>
      </c>
      <c r="I87" s="69">
        <v>0</v>
      </c>
      <c r="J87" s="69">
        <v>0</v>
      </c>
      <c r="K87" s="69">
        <v>0</v>
      </c>
      <c r="L87" s="69">
        <v>8</v>
      </c>
      <c r="M87" s="69">
        <v>0</v>
      </c>
      <c r="N87" s="70">
        <f t="shared" si="1"/>
        <v>250</v>
      </c>
    </row>
    <row r="88" spans="1:14">
      <c r="A88" s="66">
        <v>85</v>
      </c>
      <c r="B88" s="67">
        <v>217</v>
      </c>
      <c r="C88" s="68" t="s">
        <v>431</v>
      </c>
      <c r="D88" s="69">
        <v>0</v>
      </c>
      <c r="E88" s="69">
        <v>0</v>
      </c>
      <c r="F88" s="69">
        <v>0</v>
      </c>
      <c r="G88" s="69">
        <v>0</v>
      </c>
      <c r="H88" s="69">
        <v>0</v>
      </c>
      <c r="I88" s="69">
        <v>0</v>
      </c>
      <c r="J88" s="69">
        <v>0</v>
      </c>
      <c r="K88" s="69">
        <v>0</v>
      </c>
      <c r="L88" s="69">
        <v>28</v>
      </c>
      <c r="M88" s="69">
        <v>0</v>
      </c>
      <c r="N88" s="70">
        <f t="shared" si="1"/>
        <v>700</v>
      </c>
    </row>
    <row r="89" spans="1:14">
      <c r="A89" s="66">
        <v>86</v>
      </c>
      <c r="B89" s="67">
        <v>167</v>
      </c>
      <c r="C89" s="68" t="s">
        <v>315</v>
      </c>
      <c r="D89" s="69">
        <v>2</v>
      </c>
      <c r="E89" s="69">
        <v>0</v>
      </c>
      <c r="F89" s="69">
        <v>0</v>
      </c>
      <c r="G89" s="69">
        <v>0</v>
      </c>
      <c r="H89" s="69">
        <v>0</v>
      </c>
      <c r="I89" s="69">
        <v>0</v>
      </c>
      <c r="J89" s="69">
        <v>0</v>
      </c>
      <c r="K89" s="69">
        <v>1</v>
      </c>
      <c r="L89" s="69">
        <v>52</v>
      </c>
      <c r="M89" s="69">
        <v>0</v>
      </c>
      <c r="N89" s="70">
        <f t="shared" si="1"/>
        <v>11350</v>
      </c>
    </row>
    <row r="90" spans="1:14">
      <c r="A90" s="66">
        <v>87</v>
      </c>
      <c r="B90" s="67">
        <v>841</v>
      </c>
      <c r="C90" s="68" t="s">
        <v>1024</v>
      </c>
      <c r="D90" s="69">
        <v>45</v>
      </c>
      <c r="E90" s="69">
        <v>0</v>
      </c>
      <c r="F90" s="69">
        <v>0</v>
      </c>
      <c r="G90" s="69">
        <v>0</v>
      </c>
      <c r="H90" s="69">
        <v>0</v>
      </c>
      <c r="I90" s="69">
        <v>0</v>
      </c>
      <c r="J90" s="69">
        <v>0</v>
      </c>
      <c r="K90" s="69">
        <v>13</v>
      </c>
      <c r="L90" s="69">
        <v>2997</v>
      </c>
      <c r="M90" s="69">
        <v>0</v>
      </c>
      <c r="N90" s="70">
        <f t="shared" si="1"/>
        <v>206050</v>
      </c>
    </row>
    <row r="91" spans="1:14">
      <c r="A91" s="66">
        <v>88</v>
      </c>
      <c r="B91" s="67">
        <v>986</v>
      </c>
      <c r="C91" s="68" t="s">
        <v>1156</v>
      </c>
      <c r="D91" s="69">
        <v>130</v>
      </c>
      <c r="E91" s="69">
        <v>1</v>
      </c>
      <c r="F91" s="69">
        <v>15</v>
      </c>
      <c r="G91" s="69">
        <v>6</v>
      </c>
      <c r="H91" s="69">
        <v>1</v>
      </c>
      <c r="I91" s="69">
        <v>0</v>
      </c>
      <c r="J91" s="69">
        <v>0</v>
      </c>
      <c r="K91" s="69">
        <v>179</v>
      </c>
      <c r="L91" s="69">
        <v>5598</v>
      </c>
      <c r="M91" s="69">
        <v>0</v>
      </c>
      <c r="N91" s="70">
        <f t="shared" si="1"/>
        <v>1953725</v>
      </c>
    </row>
    <row r="92" spans="1:14">
      <c r="A92" s="66">
        <v>89</v>
      </c>
      <c r="B92" s="67">
        <v>691</v>
      </c>
      <c r="C92" s="68" t="s">
        <v>798</v>
      </c>
      <c r="D92" s="69">
        <v>14</v>
      </c>
      <c r="E92" s="69">
        <v>0</v>
      </c>
      <c r="F92" s="69">
        <v>1</v>
      </c>
      <c r="G92" s="69">
        <v>0</v>
      </c>
      <c r="H92" s="69">
        <v>0</v>
      </c>
      <c r="I92" s="69">
        <v>0</v>
      </c>
      <c r="J92" s="69">
        <v>0</v>
      </c>
      <c r="K92" s="69">
        <v>7</v>
      </c>
      <c r="L92" s="69">
        <v>425</v>
      </c>
      <c r="M92" s="69">
        <v>0</v>
      </c>
      <c r="N92" s="70">
        <f t="shared" si="1"/>
        <v>81000</v>
      </c>
    </row>
    <row r="93" spans="1:14">
      <c r="A93" s="66">
        <v>90</v>
      </c>
      <c r="B93" s="67">
        <v>692</v>
      </c>
      <c r="C93" s="68" t="s">
        <v>802</v>
      </c>
      <c r="D93" s="69">
        <v>20</v>
      </c>
      <c r="E93" s="69">
        <v>0</v>
      </c>
      <c r="F93" s="69">
        <v>0</v>
      </c>
      <c r="G93" s="69">
        <v>0</v>
      </c>
      <c r="H93" s="69">
        <v>0</v>
      </c>
      <c r="I93" s="69">
        <v>0</v>
      </c>
      <c r="J93" s="69">
        <v>0</v>
      </c>
      <c r="K93" s="69">
        <v>0</v>
      </c>
      <c r="L93" s="69">
        <v>88</v>
      </c>
      <c r="M93" s="69">
        <v>0</v>
      </c>
      <c r="N93" s="70">
        <f t="shared" si="1"/>
        <v>2700</v>
      </c>
    </row>
    <row r="94" spans="1:14">
      <c r="A94" s="66">
        <v>91</v>
      </c>
      <c r="B94" s="67">
        <v>106</v>
      </c>
      <c r="C94" s="68" t="s">
        <v>59</v>
      </c>
      <c r="D94" s="69">
        <v>229</v>
      </c>
      <c r="E94" s="69">
        <v>0</v>
      </c>
      <c r="F94" s="69">
        <v>3</v>
      </c>
      <c r="G94" s="69">
        <v>1</v>
      </c>
      <c r="H94" s="69">
        <v>0</v>
      </c>
      <c r="I94" s="69">
        <v>0</v>
      </c>
      <c r="J94" s="69">
        <v>1</v>
      </c>
      <c r="K94" s="69">
        <v>131</v>
      </c>
      <c r="L94" s="69">
        <v>4520</v>
      </c>
      <c r="M94" s="69">
        <v>0</v>
      </c>
      <c r="N94" s="70">
        <f t="shared" si="1"/>
        <v>1438825</v>
      </c>
    </row>
    <row r="95" spans="1:14">
      <c r="A95" s="66">
        <v>92</v>
      </c>
      <c r="B95" s="67">
        <v>103</v>
      </c>
      <c r="C95" s="68" t="s">
        <v>51</v>
      </c>
      <c r="D95" s="69">
        <v>90</v>
      </c>
      <c r="E95" s="69">
        <v>0</v>
      </c>
      <c r="F95" s="69">
        <v>1</v>
      </c>
      <c r="G95" s="69">
        <v>0</v>
      </c>
      <c r="H95" s="69">
        <v>0</v>
      </c>
      <c r="I95" s="69">
        <v>0</v>
      </c>
      <c r="J95" s="69">
        <v>0</v>
      </c>
      <c r="K95" s="69">
        <v>65</v>
      </c>
      <c r="L95" s="69">
        <v>1839</v>
      </c>
      <c r="M95" s="69">
        <v>0</v>
      </c>
      <c r="N95" s="70">
        <f t="shared" si="1"/>
        <v>698250</v>
      </c>
    </row>
    <row r="96" spans="1:14">
      <c r="A96" s="66">
        <v>93</v>
      </c>
      <c r="B96" s="67">
        <v>634</v>
      </c>
      <c r="C96" s="68" t="s">
        <v>592</v>
      </c>
      <c r="D96" s="69">
        <v>17</v>
      </c>
      <c r="E96" s="69">
        <v>0</v>
      </c>
      <c r="F96" s="69">
        <v>1</v>
      </c>
      <c r="G96" s="69">
        <v>0</v>
      </c>
      <c r="H96" s="69">
        <v>0</v>
      </c>
      <c r="I96" s="69">
        <v>0</v>
      </c>
      <c r="J96" s="69">
        <v>0</v>
      </c>
      <c r="K96" s="69">
        <v>7</v>
      </c>
      <c r="L96" s="69">
        <v>395</v>
      </c>
      <c r="M96" s="69">
        <v>0</v>
      </c>
      <c r="N96" s="70">
        <f t="shared" si="1"/>
        <v>80325</v>
      </c>
    </row>
    <row r="97" spans="1:14">
      <c r="A97" s="66">
        <v>94</v>
      </c>
      <c r="B97" s="67">
        <v>690</v>
      </c>
      <c r="C97" s="68" t="s">
        <v>795</v>
      </c>
      <c r="D97" s="69">
        <v>4</v>
      </c>
      <c r="E97" s="69">
        <v>1</v>
      </c>
      <c r="F97" s="69">
        <v>0</v>
      </c>
      <c r="G97" s="69">
        <v>6</v>
      </c>
      <c r="H97" s="69">
        <v>0</v>
      </c>
      <c r="I97" s="69">
        <v>0</v>
      </c>
      <c r="J97" s="69">
        <v>0</v>
      </c>
      <c r="K97" s="69">
        <v>7</v>
      </c>
      <c r="L97" s="69">
        <v>344</v>
      </c>
      <c r="M97" s="69">
        <v>0</v>
      </c>
      <c r="N97" s="70">
        <f t="shared" si="1"/>
        <v>88850</v>
      </c>
    </row>
    <row r="98" spans="1:14">
      <c r="A98" s="66">
        <v>95</v>
      </c>
      <c r="B98" s="67">
        <v>229</v>
      </c>
      <c r="C98" s="68" t="s">
        <v>508</v>
      </c>
      <c r="D98" s="69">
        <v>1</v>
      </c>
      <c r="E98" s="69">
        <v>0</v>
      </c>
      <c r="F98" s="69">
        <v>0</v>
      </c>
      <c r="G98" s="69">
        <v>0</v>
      </c>
      <c r="H98" s="69">
        <v>0</v>
      </c>
      <c r="I98" s="69">
        <v>0</v>
      </c>
      <c r="J98" s="69">
        <v>0</v>
      </c>
      <c r="K98" s="69">
        <v>1</v>
      </c>
      <c r="L98" s="69">
        <v>36</v>
      </c>
      <c r="M98" s="69">
        <v>0</v>
      </c>
      <c r="N98" s="70">
        <f t="shared" si="1"/>
        <v>10925</v>
      </c>
    </row>
    <row r="99" spans="1:14">
      <c r="A99" s="66">
        <v>96</v>
      </c>
      <c r="B99" s="67">
        <v>218</v>
      </c>
      <c r="C99" s="68" t="s">
        <v>434</v>
      </c>
      <c r="D99" s="69">
        <v>85</v>
      </c>
      <c r="E99" s="69">
        <v>0</v>
      </c>
      <c r="F99" s="69">
        <v>12</v>
      </c>
      <c r="G99" s="69">
        <v>5</v>
      </c>
      <c r="H99" s="69">
        <v>0</v>
      </c>
      <c r="I99" s="69">
        <v>0</v>
      </c>
      <c r="J99" s="69">
        <v>0</v>
      </c>
      <c r="K99" s="69">
        <v>45</v>
      </c>
      <c r="L99" s="69">
        <v>2603</v>
      </c>
      <c r="M99" s="69">
        <v>0</v>
      </c>
      <c r="N99" s="70">
        <f t="shared" si="1"/>
        <v>517625</v>
      </c>
    </row>
    <row r="100" spans="1:14">
      <c r="A100" s="66">
        <v>97</v>
      </c>
      <c r="B100" s="67">
        <v>118</v>
      </c>
      <c r="C100" s="68" t="s">
        <v>133</v>
      </c>
      <c r="D100" s="69">
        <v>9504</v>
      </c>
      <c r="E100" s="69">
        <v>16</v>
      </c>
      <c r="F100" s="69">
        <v>715</v>
      </c>
      <c r="G100" s="69">
        <v>381</v>
      </c>
      <c r="H100" s="69">
        <v>0</v>
      </c>
      <c r="I100" s="69">
        <v>0</v>
      </c>
      <c r="J100" s="69">
        <v>2</v>
      </c>
      <c r="K100" s="69">
        <v>5091</v>
      </c>
      <c r="L100" s="69">
        <v>112051</v>
      </c>
      <c r="M100" s="69">
        <v>3</v>
      </c>
      <c r="N100" s="70">
        <f t="shared" si="1"/>
        <v>54456275</v>
      </c>
    </row>
    <row r="101" spans="1:14">
      <c r="A101" s="66">
        <v>98</v>
      </c>
      <c r="B101" s="67">
        <v>130</v>
      </c>
      <c r="C101" s="68" t="s">
        <v>225</v>
      </c>
      <c r="D101" s="69">
        <v>4</v>
      </c>
      <c r="E101" s="69">
        <v>0</v>
      </c>
      <c r="F101" s="69">
        <v>0</v>
      </c>
      <c r="G101" s="69">
        <v>0</v>
      </c>
      <c r="H101" s="69">
        <v>0</v>
      </c>
      <c r="I101" s="69">
        <v>0</v>
      </c>
      <c r="J101" s="69">
        <v>0</v>
      </c>
      <c r="K101" s="69">
        <v>8</v>
      </c>
      <c r="L101" s="69">
        <v>160</v>
      </c>
      <c r="M101" s="69">
        <v>0</v>
      </c>
      <c r="N101" s="70">
        <f t="shared" si="1"/>
        <v>84100</v>
      </c>
    </row>
    <row r="102" spans="1:14">
      <c r="A102" s="66">
        <v>99</v>
      </c>
      <c r="B102" s="67">
        <v>124</v>
      </c>
      <c r="C102" s="68" t="s">
        <v>201</v>
      </c>
      <c r="D102" s="69">
        <v>166</v>
      </c>
      <c r="E102" s="69">
        <v>0</v>
      </c>
      <c r="F102" s="69">
        <v>30</v>
      </c>
      <c r="G102" s="69">
        <v>7</v>
      </c>
      <c r="H102" s="69">
        <v>0</v>
      </c>
      <c r="I102" s="69">
        <v>0</v>
      </c>
      <c r="J102" s="69">
        <v>0</v>
      </c>
      <c r="K102" s="69">
        <v>8</v>
      </c>
      <c r="L102" s="69">
        <v>6854</v>
      </c>
      <c r="M102" s="69">
        <v>0</v>
      </c>
      <c r="N102" s="70">
        <f t="shared" si="1"/>
        <v>256425</v>
      </c>
    </row>
    <row r="103" spans="1:14">
      <c r="A103" s="66">
        <v>100</v>
      </c>
      <c r="B103" s="67">
        <v>102</v>
      </c>
      <c r="C103" s="68" t="s">
        <v>47</v>
      </c>
      <c r="D103" s="69">
        <v>667</v>
      </c>
      <c r="E103" s="69">
        <v>3</v>
      </c>
      <c r="F103" s="69">
        <v>26</v>
      </c>
      <c r="G103" s="69">
        <v>61</v>
      </c>
      <c r="H103" s="69">
        <v>0</v>
      </c>
      <c r="I103" s="69">
        <v>0</v>
      </c>
      <c r="J103" s="69">
        <v>0</v>
      </c>
      <c r="K103" s="69">
        <v>363</v>
      </c>
      <c r="L103" s="69">
        <v>16710</v>
      </c>
      <c r="M103" s="69">
        <v>1</v>
      </c>
      <c r="N103" s="70">
        <f t="shared" si="1"/>
        <v>4196600</v>
      </c>
    </row>
    <row r="104" spans="1:14">
      <c r="A104" s="66">
        <v>101</v>
      </c>
      <c r="B104" s="67">
        <v>129</v>
      </c>
      <c r="C104" s="68" t="s">
        <v>219</v>
      </c>
      <c r="D104" s="69">
        <v>90</v>
      </c>
      <c r="E104" s="69">
        <v>0</v>
      </c>
      <c r="F104" s="69">
        <v>1</v>
      </c>
      <c r="G104" s="69">
        <v>2</v>
      </c>
      <c r="H104" s="69">
        <v>0</v>
      </c>
      <c r="I104" s="69">
        <v>0</v>
      </c>
      <c r="J104" s="69">
        <v>0</v>
      </c>
      <c r="K104" s="69">
        <v>17</v>
      </c>
      <c r="L104" s="69">
        <v>3237</v>
      </c>
      <c r="M104" s="69">
        <v>0</v>
      </c>
      <c r="N104" s="70">
        <f t="shared" si="1"/>
        <v>253250</v>
      </c>
    </row>
    <row r="105" spans="1:14">
      <c r="A105" s="66">
        <v>102</v>
      </c>
      <c r="B105" s="67">
        <v>132</v>
      </c>
      <c r="C105" s="68" t="s">
        <v>233</v>
      </c>
      <c r="D105" s="69">
        <v>244</v>
      </c>
      <c r="E105" s="69">
        <v>0</v>
      </c>
      <c r="F105" s="69">
        <v>7</v>
      </c>
      <c r="G105" s="69">
        <v>5</v>
      </c>
      <c r="H105" s="69">
        <v>0</v>
      </c>
      <c r="I105" s="69">
        <v>0</v>
      </c>
      <c r="J105" s="69">
        <v>2</v>
      </c>
      <c r="K105" s="69">
        <v>52</v>
      </c>
      <c r="L105" s="69">
        <v>4350</v>
      </c>
      <c r="M105" s="69">
        <v>0</v>
      </c>
      <c r="N105" s="70">
        <f t="shared" si="1"/>
        <v>655150</v>
      </c>
    </row>
    <row r="106" spans="1:14">
      <c r="A106" s="66">
        <v>103</v>
      </c>
      <c r="B106" s="67">
        <v>127</v>
      </c>
      <c r="C106" s="68" t="s">
        <v>213</v>
      </c>
      <c r="D106" s="69">
        <v>462</v>
      </c>
      <c r="E106" s="69">
        <v>0</v>
      </c>
      <c r="F106" s="69">
        <v>23</v>
      </c>
      <c r="G106" s="69">
        <v>8</v>
      </c>
      <c r="H106" s="69">
        <v>0</v>
      </c>
      <c r="I106" s="69">
        <v>0</v>
      </c>
      <c r="J106" s="69">
        <v>0</v>
      </c>
      <c r="K106" s="69">
        <v>725</v>
      </c>
      <c r="L106" s="69">
        <v>22855</v>
      </c>
      <c r="M106" s="69">
        <v>0</v>
      </c>
      <c r="N106" s="70">
        <f t="shared" si="1"/>
        <v>7833700</v>
      </c>
    </row>
    <row r="107" spans="1:14">
      <c r="A107" s="66">
        <v>104</v>
      </c>
      <c r="B107" s="67">
        <v>111</v>
      </c>
      <c r="C107" s="68" t="s">
        <v>111</v>
      </c>
      <c r="D107" s="69">
        <v>3</v>
      </c>
      <c r="E107" s="69">
        <v>0</v>
      </c>
      <c r="F107" s="69">
        <v>1</v>
      </c>
      <c r="G107" s="69">
        <v>0</v>
      </c>
      <c r="H107" s="69">
        <v>0</v>
      </c>
      <c r="I107" s="69">
        <v>0</v>
      </c>
      <c r="J107" s="69">
        <v>1</v>
      </c>
      <c r="K107" s="69">
        <v>15</v>
      </c>
      <c r="L107" s="69">
        <v>369</v>
      </c>
      <c r="M107" s="69">
        <v>0</v>
      </c>
      <c r="N107" s="70">
        <f t="shared" si="1"/>
        <v>169325</v>
      </c>
    </row>
    <row r="108" spans="1:14">
      <c r="A108" s="66">
        <v>105</v>
      </c>
      <c r="B108" s="67">
        <v>138</v>
      </c>
      <c r="C108" s="68" t="s">
        <v>245</v>
      </c>
      <c r="D108" s="69">
        <v>4</v>
      </c>
      <c r="E108" s="69">
        <v>0</v>
      </c>
      <c r="F108" s="69">
        <v>0</v>
      </c>
      <c r="G108" s="69">
        <v>1</v>
      </c>
      <c r="H108" s="69">
        <v>0</v>
      </c>
      <c r="I108" s="69">
        <v>0</v>
      </c>
      <c r="J108" s="69">
        <v>0</v>
      </c>
      <c r="K108" s="69">
        <v>2</v>
      </c>
      <c r="L108" s="69">
        <v>126</v>
      </c>
      <c r="M108" s="69">
        <v>0</v>
      </c>
      <c r="N108" s="70">
        <f t="shared" si="1"/>
        <v>23275</v>
      </c>
    </row>
    <row r="109" spans="1:14">
      <c r="A109" s="66">
        <v>106</v>
      </c>
      <c r="B109" s="67">
        <v>214</v>
      </c>
      <c r="C109" s="68" t="s">
        <v>409</v>
      </c>
      <c r="D109" s="69">
        <v>6</v>
      </c>
      <c r="E109" s="69">
        <v>0</v>
      </c>
      <c r="F109" s="69">
        <v>1</v>
      </c>
      <c r="G109" s="69">
        <v>0</v>
      </c>
      <c r="H109" s="69">
        <v>0</v>
      </c>
      <c r="I109" s="69">
        <v>0</v>
      </c>
      <c r="J109" s="69">
        <v>0</v>
      </c>
      <c r="K109" s="69">
        <v>4</v>
      </c>
      <c r="L109" s="69">
        <v>221</v>
      </c>
      <c r="M109" s="69">
        <v>0</v>
      </c>
      <c r="N109" s="70">
        <f t="shared" si="1"/>
        <v>45700</v>
      </c>
    </row>
    <row r="110" spans="1:14">
      <c r="A110" s="66">
        <v>107</v>
      </c>
      <c r="B110" s="67">
        <v>105</v>
      </c>
      <c r="C110" s="68" t="s">
        <v>55</v>
      </c>
      <c r="D110" s="69">
        <v>27</v>
      </c>
      <c r="E110" s="69">
        <v>0</v>
      </c>
      <c r="F110" s="69">
        <v>2</v>
      </c>
      <c r="G110" s="69">
        <v>0</v>
      </c>
      <c r="H110" s="69">
        <v>0</v>
      </c>
      <c r="I110" s="69">
        <v>0</v>
      </c>
      <c r="J110" s="69">
        <v>0</v>
      </c>
      <c r="K110" s="69">
        <v>26</v>
      </c>
      <c r="L110" s="69">
        <v>940</v>
      </c>
      <c r="M110" s="69">
        <v>0</v>
      </c>
      <c r="N110" s="70">
        <f t="shared" si="1"/>
        <v>284225</v>
      </c>
    </row>
    <row r="111" spans="1:14">
      <c r="A111" s="66">
        <v>108</v>
      </c>
      <c r="B111" s="67">
        <v>635</v>
      </c>
      <c r="C111" s="68" t="s">
        <v>595</v>
      </c>
      <c r="D111" s="69">
        <v>104</v>
      </c>
      <c r="E111" s="69">
        <v>0</v>
      </c>
      <c r="F111" s="69">
        <v>0</v>
      </c>
      <c r="G111" s="69">
        <v>3</v>
      </c>
      <c r="H111" s="69">
        <v>0</v>
      </c>
      <c r="I111" s="69">
        <v>0</v>
      </c>
      <c r="J111" s="69">
        <v>0</v>
      </c>
      <c r="K111" s="69">
        <v>48</v>
      </c>
      <c r="L111" s="69">
        <v>2313</v>
      </c>
      <c r="M111" s="69">
        <v>0</v>
      </c>
      <c r="N111" s="70">
        <f t="shared" si="1"/>
        <v>540500</v>
      </c>
    </row>
    <row r="112" spans="1:14">
      <c r="A112" s="66">
        <v>109</v>
      </c>
      <c r="B112" s="67">
        <v>962</v>
      </c>
      <c r="C112" s="68" t="s">
        <v>1259</v>
      </c>
      <c r="D112" s="69">
        <v>0</v>
      </c>
      <c r="E112" s="69">
        <v>0</v>
      </c>
      <c r="F112" s="69">
        <v>0</v>
      </c>
      <c r="G112" s="69">
        <v>0</v>
      </c>
      <c r="H112" s="69">
        <v>0</v>
      </c>
      <c r="I112" s="69">
        <v>0</v>
      </c>
      <c r="J112" s="69">
        <v>0</v>
      </c>
      <c r="K112" s="69">
        <v>0</v>
      </c>
      <c r="L112" s="69">
        <v>0</v>
      </c>
      <c r="M112" s="69">
        <v>0</v>
      </c>
      <c r="N112" s="70">
        <f t="shared" si="1"/>
        <v>0</v>
      </c>
    </row>
    <row r="113" spans="1:15">
      <c r="A113" s="66">
        <v>110</v>
      </c>
      <c r="B113" s="67">
        <v>977</v>
      </c>
      <c r="C113" s="68" t="s">
        <v>1145</v>
      </c>
      <c r="D113" s="69">
        <v>1</v>
      </c>
      <c r="E113" s="69">
        <v>0</v>
      </c>
      <c r="F113" s="69">
        <v>0</v>
      </c>
      <c r="G113" s="69">
        <v>0</v>
      </c>
      <c r="H113" s="69">
        <v>0</v>
      </c>
      <c r="I113" s="69">
        <v>0</v>
      </c>
      <c r="J113" s="69">
        <v>0</v>
      </c>
      <c r="K113" s="69">
        <v>0</v>
      </c>
      <c r="L113" s="69">
        <v>0</v>
      </c>
      <c r="M113" s="69">
        <v>0</v>
      </c>
      <c r="N113" s="70">
        <f t="shared" si="1"/>
        <v>25</v>
      </c>
      <c r="O113" s="71">
        <f>COUNTIF('Calculation Sheet'!$B$2:$B$177,B113)</f>
        <v>1</v>
      </c>
    </row>
    <row r="114" spans="1:15">
      <c r="A114" s="66">
        <v>111</v>
      </c>
      <c r="B114" s="67">
        <v>636</v>
      </c>
      <c r="C114" s="68" t="s">
        <v>598</v>
      </c>
      <c r="D114" s="69">
        <v>181</v>
      </c>
      <c r="E114" s="69">
        <v>0</v>
      </c>
      <c r="F114" s="69">
        <v>3</v>
      </c>
      <c r="G114" s="69">
        <v>2</v>
      </c>
      <c r="H114" s="69">
        <v>0</v>
      </c>
      <c r="I114" s="69">
        <v>0</v>
      </c>
      <c r="J114" s="69">
        <v>0</v>
      </c>
      <c r="K114" s="69">
        <v>100</v>
      </c>
      <c r="L114" s="69">
        <v>4518</v>
      </c>
      <c r="M114" s="69">
        <v>0</v>
      </c>
      <c r="N114" s="70">
        <f t="shared" si="1"/>
        <v>1117600</v>
      </c>
    </row>
    <row r="115" spans="1:15">
      <c r="A115" s="66">
        <v>112</v>
      </c>
      <c r="B115" s="67">
        <v>667</v>
      </c>
      <c r="C115" s="68" t="s">
        <v>773</v>
      </c>
      <c r="D115" s="69">
        <v>41</v>
      </c>
      <c r="E115" s="69">
        <v>0</v>
      </c>
      <c r="F115" s="69">
        <v>3</v>
      </c>
      <c r="G115" s="69">
        <v>1</v>
      </c>
      <c r="H115" s="69">
        <v>0</v>
      </c>
      <c r="I115" s="69">
        <v>0</v>
      </c>
      <c r="J115" s="69">
        <v>0</v>
      </c>
      <c r="K115" s="69">
        <v>38</v>
      </c>
      <c r="L115" s="69">
        <v>1072</v>
      </c>
      <c r="M115" s="69">
        <v>0</v>
      </c>
      <c r="N115" s="70">
        <f t="shared" si="1"/>
        <v>407925</v>
      </c>
    </row>
    <row r="116" spans="1:15">
      <c r="A116" s="66">
        <v>113</v>
      </c>
      <c r="B116" s="67">
        <v>637</v>
      </c>
      <c r="C116" s="68" t="s">
        <v>602</v>
      </c>
      <c r="D116" s="69">
        <v>10</v>
      </c>
      <c r="E116" s="69">
        <v>0</v>
      </c>
      <c r="F116" s="69">
        <v>0</v>
      </c>
      <c r="G116" s="69">
        <v>0</v>
      </c>
      <c r="H116" s="69">
        <v>0</v>
      </c>
      <c r="I116" s="69">
        <v>0</v>
      </c>
      <c r="J116" s="69">
        <v>0</v>
      </c>
      <c r="K116" s="69">
        <v>3</v>
      </c>
      <c r="L116" s="69">
        <v>318</v>
      </c>
      <c r="M116" s="69">
        <v>0</v>
      </c>
      <c r="N116" s="70">
        <f t="shared" si="1"/>
        <v>38200</v>
      </c>
    </row>
    <row r="117" spans="1:15">
      <c r="A117" s="66">
        <v>114</v>
      </c>
      <c r="B117" s="67">
        <v>651</v>
      </c>
      <c r="C117" s="68" t="s">
        <v>662</v>
      </c>
      <c r="D117" s="69">
        <v>324</v>
      </c>
      <c r="E117" s="69">
        <v>1</v>
      </c>
      <c r="F117" s="69">
        <v>16</v>
      </c>
      <c r="G117" s="69">
        <v>12</v>
      </c>
      <c r="H117" s="69">
        <v>0</v>
      </c>
      <c r="I117" s="69">
        <v>0</v>
      </c>
      <c r="J117" s="69">
        <v>0</v>
      </c>
      <c r="K117" s="69">
        <v>242</v>
      </c>
      <c r="L117" s="69">
        <v>9196</v>
      </c>
      <c r="M117" s="69">
        <v>0</v>
      </c>
      <c r="N117" s="70">
        <f t="shared" si="1"/>
        <v>2668700</v>
      </c>
    </row>
    <row r="118" spans="1:15">
      <c r="A118" s="66">
        <v>115</v>
      </c>
      <c r="B118" s="67">
        <v>659</v>
      </c>
      <c r="C118" s="68" t="s">
        <v>757</v>
      </c>
      <c r="D118" s="69">
        <v>95</v>
      </c>
      <c r="E118" s="69">
        <v>0</v>
      </c>
      <c r="F118" s="69">
        <v>1</v>
      </c>
      <c r="G118" s="69">
        <v>9</v>
      </c>
      <c r="H118" s="69">
        <v>0</v>
      </c>
      <c r="I118" s="69">
        <v>0</v>
      </c>
      <c r="J118" s="69">
        <v>0</v>
      </c>
      <c r="K118" s="69">
        <v>36</v>
      </c>
      <c r="L118" s="69">
        <v>2218</v>
      </c>
      <c r="M118" s="69">
        <v>0</v>
      </c>
      <c r="N118" s="70">
        <f t="shared" si="1"/>
        <v>418075</v>
      </c>
    </row>
    <row r="119" spans="1:15">
      <c r="A119" s="66">
        <v>116</v>
      </c>
      <c r="B119" s="67">
        <v>804</v>
      </c>
      <c r="C119" s="68" t="s">
        <v>901</v>
      </c>
      <c r="D119" s="69">
        <v>1137</v>
      </c>
      <c r="E119" s="69">
        <v>0</v>
      </c>
      <c r="F119" s="69">
        <v>182</v>
      </c>
      <c r="G119" s="69">
        <v>137</v>
      </c>
      <c r="H119" s="69">
        <v>0</v>
      </c>
      <c r="I119" s="69">
        <v>0</v>
      </c>
      <c r="J119" s="69">
        <v>6</v>
      </c>
      <c r="K119" s="69">
        <v>633</v>
      </c>
      <c r="L119" s="69">
        <v>35665</v>
      </c>
      <c r="M119" s="69">
        <v>1</v>
      </c>
      <c r="N119" s="70">
        <f t="shared" si="1"/>
        <v>7418025</v>
      </c>
    </row>
    <row r="120" spans="1:15">
      <c r="A120" s="66">
        <v>117</v>
      </c>
      <c r="B120" s="67">
        <v>638</v>
      </c>
      <c r="C120" s="68" t="s">
        <v>605</v>
      </c>
      <c r="D120" s="69">
        <v>53</v>
      </c>
      <c r="E120" s="69">
        <v>0</v>
      </c>
      <c r="F120" s="69">
        <v>13</v>
      </c>
      <c r="G120" s="69">
        <v>12</v>
      </c>
      <c r="H120" s="69">
        <v>0</v>
      </c>
      <c r="I120" s="69">
        <v>0</v>
      </c>
      <c r="J120" s="69">
        <v>0</v>
      </c>
      <c r="K120" s="69">
        <v>36</v>
      </c>
      <c r="L120" s="69">
        <v>1792</v>
      </c>
      <c r="M120" s="69">
        <v>0</v>
      </c>
      <c r="N120" s="70">
        <f t="shared" si="1"/>
        <v>406750</v>
      </c>
    </row>
    <row r="121" spans="1:15">
      <c r="A121" s="66">
        <v>118</v>
      </c>
      <c r="B121" s="67">
        <v>816</v>
      </c>
      <c r="C121" s="68" t="s">
        <v>989</v>
      </c>
      <c r="D121" s="69">
        <v>116</v>
      </c>
      <c r="E121" s="69">
        <v>0</v>
      </c>
      <c r="F121" s="69">
        <v>2</v>
      </c>
      <c r="G121" s="69">
        <v>0</v>
      </c>
      <c r="H121" s="69">
        <v>0</v>
      </c>
      <c r="I121" s="69">
        <v>0</v>
      </c>
      <c r="J121" s="69">
        <v>0</v>
      </c>
      <c r="K121" s="69">
        <v>104</v>
      </c>
      <c r="L121" s="69">
        <v>3320</v>
      </c>
      <c r="M121" s="69">
        <v>0</v>
      </c>
      <c r="N121" s="70">
        <f t="shared" si="1"/>
        <v>1125950</v>
      </c>
    </row>
    <row r="122" spans="1:15">
      <c r="A122" s="66">
        <v>119</v>
      </c>
      <c r="B122" s="67">
        <v>818</v>
      </c>
      <c r="C122" s="68" t="s">
        <v>995</v>
      </c>
      <c r="D122" s="69">
        <v>585</v>
      </c>
      <c r="E122" s="69">
        <v>0</v>
      </c>
      <c r="F122" s="69">
        <v>9</v>
      </c>
      <c r="G122" s="69">
        <v>2</v>
      </c>
      <c r="H122" s="69">
        <v>0</v>
      </c>
      <c r="I122" s="69">
        <v>0</v>
      </c>
      <c r="J122" s="69">
        <v>0</v>
      </c>
      <c r="K122" s="69">
        <v>229</v>
      </c>
      <c r="L122" s="69">
        <v>7080</v>
      </c>
      <c r="M122" s="69">
        <v>0</v>
      </c>
      <c r="N122" s="70">
        <f t="shared" si="1"/>
        <v>2481900</v>
      </c>
    </row>
    <row r="123" spans="1:15">
      <c r="A123" s="66">
        <v>120</v>
      </c>
      <c r="B123" s="67">
        <v>989</v>
      </c>
      <c r="C123" s="68" t="s">
        <v>1160</v>
      </c>
      <c r="D123" s="69">
        <v>14</v>
      </c>
      <c r="E123" s="69">
        <v>0</v>
      </c>
      <c r="F123" s="69">
        <v>0</v>
      </c>
      <c r="G123" s="69">
        <v>0</v>
      </c>
      <c r="H123" s="69">
        <v>0</v>
      </c>
      <c r="I123" s="69">
        <v>0</v>
      </c>
      <c r="J123" s="69">
        <v>0</v>
      </c>
      <c r="K123" s="69">
        <v>0</v>
      </c>
      <c r="L123" s="69">
        <v>0</v>
      </c>
      <c r="M123" s="69">
        <v>0</v>
      </c>
      <c r="N123" s="70">
        <f t="shared" si="1"/>
        <v>350</v>
      </c>
    </row>
    <row r="124" spans="1:15">
      <c r="A124" s="66">
        <v>121</v>
      </c>
      <c r="B124" s="67">
        <v>101</v>
      </c>
      <c r="C124" s="68" t="s">
        <v>43</v>
      </c>
      <c r="D124" s="69">
        <v>9</v>
      </c>
      <c r="E124" s="69">
        <v>0</v>
      </c>
      <c r="F124" s="69">
        <v>4</v>
      </c>
      <c r="G124" s="69">
        <v>7</v>
      </c>
      <c r="H124" s="69">
        <v>0</v>
      </c>
      <c r="I124" s="69">
        <v>0</v>
      </c>
      <c r="J124" s="69">
        <v>0</v>
      </c>
      <c r="K124" s="69">
        <v>4</v>
      </c>
      <c r="L124" s="69">
        <v>214</v>
      </c>
      <c r="M124" s="69">
        <v>0</v>
      </c>
      <c r="N124" s="70">
        <f t="shared" si="1"/>
        <v>45850</v>
      </c>
    </row>
    <row r="125" spans="1:15">
      <c r="A125" s="66">
        <v>122</v>
      </c>
      <c r="B125" s="67">
        <v>639</v>
      </c>
      <c r="C125" s="68" t="s">
        <v>609</v>
      </c>
      <c r="D125" s="69">
        <v>16</v>
      </c>
      <c r="E125" s="69">
        <v>0</v>
      </c>
      <c r="F125" s="69">
        <v>0</v>
      </c>
      <c r="G125" s="69">
        <v>0</v>
      </c>
      <c r="H125" s="69">
        <v>0</v>
      </c>
      <c r="I125" s="69">
        <v>0</v>
      </c>
      <c r="J125" s="69">
        <v>0</v>
      </c>
      <c r="K125" s="69">
        <v>14</v>
      </c>
      <c r="L125" s="69">
        <v>560</v>
      </c>
      <c r="M125" s="69">
        <v>0</v>
      </c>
      <c r="N125" s="70">
        <f t="shared" si="1"/>
        <v>154400</v>
      </c>
    </row>
    <row r="126" spans="1:15">
      <c r="A126" s="66">
        <v>123</v>
      </c>
      <c r="B126" s="67">
        <v>640</v>
      </c>
      <c r="C126" s="68" t="s">
        <v>612</v>
      </c>
      <c r="D126" s="69">
        <v>10</v>
      </c>
      <c r="E126" s="69">
        <v>0</v>
      </c>
      <c r="F126" s="69">
        <v>0</v>
      </c>
      <c r="G126" s="69">
        <v>0</v>
      </c>
      <c r="H126" s="69">
        <v>0</v>
      </c>
      <c r="I126" s="69">
        <v>0</v>
      </c>
      <c r="J126" s="69">
        <v>0</v>
      </c>
      <c r="K126" s="69">
        <v>7</v>
      </c>
      <c r="L126" s="69">
        <v>282</v>
      </c>
      <c r="M126" s="69">
        <v>0</v>
      </c>
      <c r="N126" s="70">
        <f t="shared" si="1"/>
        <v>77300</v>
      </c>
    </row>
    <row r="127" spans="1:15">
      <c r="A127" s="66">
        <v>124</v>
      </c>
      <c r="B127" s="67">
        <v>718</v>
      </c>
      <c r="C127" s="68" t="s">
        <v>884</v>
      </c>
      <c r="D127" s="69">
        <v>1</v>
      </c>
      <c r="E127" s="69">
        <v>0</v>
      </c>
      <c r="F127" s="69">
        <v>0</v>
      </c>
      <c r="G127" s="69">
        <v>0</v>
      </c>
      <c r="H127" s="69">
        <v>0</v>
      </c>
      <c r="I127" s="69">
        <v>0</v>
      </c>
      <c r="J127" s="69">
        <v>0</v>
      </c>
      <c r="K127" s="69">
        <v>1</v>
      </c>
      <c r="L127" s="69">
        <v>43</v>
      </c>
      <c r="M127" s="69">
        <v>0</v>
      </c>
      <c r="N127" s="70">
        <f t="shared" si="1"/>
        <v>11100</v>
      </c>
    </row>
    <row r="128" spans="1:15">
      <c r="A128" s="66">
        <v>125</v>
      </c>
      <c r="B128" s="67">
        <v>628</v>
      </c>
      <c r="C128" s="68" t="s">
        <v>574</v>
      </c>
      <c r="D128" s="69">
        <v>19</v>
      </c>
      <c r="E128" s="69">
        <v>0</v>
      </c>
      <c r="F128" s="69">
        <v>0</v>
      </c>
      <c r="G128" s="69">
        <v>0</v>
      </c>
      <c r="H128" s="69">
        <v>0</v>
      </c>
      <c r="I128" s="69">
        <v>0</v>
      </c>
      <c r="J128" s="69">
        <v>0</v>
      </c>
      <c r="K128" s="69">
        <v>13</v>
      </c>
      <c r="L128" s="69">
        <v>837</v>
      </c>
      <c r="M128" s="69">
        <v>0</v>
      </c>
      <c r="N128" s="70">
        <f t="shared" si="1"/>
        <v>151400</v>
      </c>
    </row>
    <row r="129" spans="1:14">
      <c r="A129" s="66">
        <v>126</v>
      </c>
      <c r="B129" s="67">
        <v>225</v>
      </c>
      <c r="C129" s="68" t="s">
        <v>480</v>
      </c>
      <c r="D129" s="69">
        <v>351</v>
      </c>
      <c r="E129" s="69">
        <v>0</v>
      </c>
      <c r="F129" s="69">
        <v>1</v>
      </c>
      <c r="G129" s="69">
        <v>1</v>
      </c>
      <c r="H129" s="69">
        <v>0</v>
      </c>
      <c r="I129" s="69">
        <v>0</v>
      </c>
      <c r="J129" s="69">
        <v>0</v>
      </c>
      <c r="K129" s="69">
        <v>34</v>
      </c>
      <c r="L129" s="69">
        <v>1441</v>
      </c>
      <c r="M129" s="69">
        <v>0</v>
      </c>
      <c r="N129" s="70">
        <f t="shared" si="1"/>
        <v>384850</v>
      </c>
    </row>
    <row r="130" spans="1:14">
      <c r="A130" s="66">
        <v>127</v>
      </c>
      <c r="B130" s="67">
        <v>629</v>
      </c>
      <c r="C130" s="68" t="s">
        <v>578</v>
      </c>
      <c r="D130" s="69">
        <v>30</v>
      </c>
      <c r="E130" s="69">
        <v>1</v>
      </c>
      <c r="F130" s="69">
        <v>4</v>
      </c>
      <c r="G130" s="69">
        <v>24</v>
      </c>
      <c r="H130" s="69">
        <v>0</v>
      </c>
      <c r="I130" s="69">
        <v>0</v>
      </c>
      <c r="J130" s="69">
        <v>0</v>
      </c>
      <c r="K130" s="69">
        <v>18</v>
      </c>
      <c r="L130" s="69">
        <v>573</v>
      </c>
      <c r="M130" s="69">
        <v>0</v>
      </c>
      <c r="N130" s="70">
        <f t="shared" si="1"/>
        <v>205775</v>
      </c>
    </row>
    <row r="131" spans="1:14">
      <c r="A131" s="66">
        <v>128</v>
      </c>
      <c r="B131" s="67">
        <v>820</v>
      </c>
      <c r="C131" s="68" t="s">
        <v>999</v>
      </c>
      <c r="D131" s="69">
        <v>366</v>
      </c>
      <c r="E131" s="69">
        <v>0</v>
      </c>
      <c r="F131" s="69">
        <v>33</v>
      </c>
      <c r="G131" s="69">
        <v>21</v>
      </c>
      <c r="H131" s="69">
        <v>0</v>
      </c>
      <c r="I131" s="69">
        <v>0</v>
      </c>
      <c r="J131" s="69">
        <v>1</v>
      </c>
      <c r="K131" s="69">
        <v>430</v>
      </c>
      <c r="L131" s="69">
        <v>13646</v>
      </c>
      <c r="M131" s="69">
        <v>0</v>
      </c>
      <c r="N131" s="70">
        <f t="shared" si="1"/>
        <v>4661650</v>
      </c>
    </row>
    <row r="132" spans="1:14">
      <c r="A132" s="66">
        <v>129</v>
      </c>
      <c r="B132" s="67">
        <v>703</v>
      </c>
      <c r="C132" s="68" t="s">
        <v>837</v>
      </c>
      <c r="D132" s="69">
        <v>1</v>
      </c>
      <c r="E132" s="69">
        <v>0</v>
      </c>
      <c r="F132" s="69">
        <v>0</v>
      </c>
      <c r="G132" s="69">
        <v>0</v>
      </c>
      <c r="H132" s="69">
        <v>0</v>
      </c>
      <c r="I132" s="69">
        <v>0</v>
      </c>
      <c r="J132" s="69">
        <v>0</v>
      </c>
      <c r="K132" s="69">
        <v>0</v>
      </c>
      <c r="L132" s="69">
        <v>40</v>
      </c>
      <c r="M132" s="69">
        <v>0</v>
      </c>
      <c r="N132" s="70">
        <f t="shared" si="1"/>
        <v>1025</v>
      </c>
    </row>
    <row r="133" spans="1:14">
      <c r="A133" s="66">
        <v>130</v>
      </c>
      <c r="B133" s="67">
        <v>694</v>
      </c>
      <c r="C133" s="68" t="s">
        <v>805</v>
      </c>
      <c r="D133" s="69">
        <v>24</v>
      </c>
      <c r="E133" s="69">
        <v>0</v>
      </c>
      <c r="F133" s="69">
        <v>0</v>
      </c>
      <c r="G133" s="69">
        <v>0</v>
      </c>
      <c r="H133" s="69">
        <v>0</v>
      </c>
      <c r="I133" s="69">
        <v>0</v>
      </c>
      <c r="J133" s="69">
        <v>0</v>
      </c>
      <c r="K133" s="69">
        <v>16</v>
      </c>
      <c r="L133" s="69">
        <v>554</v>
      </c>
      <c r="M133" s="69">
        <v>0</v>
      </c>
      <c r="N133" s="70">
        <f t="shared" ref="N133:N176" si="2">25*(D133+F133+G133+L133)+10000*(E133+H133+J133+K133)+1000*I133+100000*M133</f>
        <v>174450</v>
      </c>
    </row>
    <row r="134" spans="1:14">
      <c r="A134" s="66">
        <v>131</v>
      </c>
      <c r="B134" s="67">
        <v>227</v>
      </c>
      <c r="C134" s="68" t="s">
        <v>504</v>
      </c>
      <c r="D134" s="69">
        <v>0</v>
      </c>
      <c r="E134" s="69">
        <v>0</v>
      </c>
      <c r="F134" s="69">
        <v>0</v>
      </c>
      <c r="G134" s="69">
        <v>0</v>
      </c>
      <c r="H134" s="69">
        <v>0</v>
      </c>
      <c r="I134" s="69">
        <v>0</v>
      </c>
      <c r="J134" s="69">
        <v>0</v>
      </c>
      <c r="K134" s="69">
        <v>0</v>
      </c>
      <c r="L134" s="69">
        <v>0</v>
      </c>
      <c r="M134" s="69">
        <v>0</v>
      </c>
      <c r="N134" s="70">
        <f t="shared" si="2"/>
        <v>0</v>
      </c>
    </row>
    <row r="135" spans="1:14">
      <c r="A135" s="66">
        <v>132</v>
      </c>
      <c r="B135" s="67">
        <v>143</v>
      </c>
      <c r="C135" s="68" t="s">
        <v>249</v>
      </c>
      <c r="D135" s="69">
        <v>616</v>
      </c>
      <c r="E135" s="69">
        <v>0</v>
      </c>
      <c r="F135" s="69">
        <v>3</v>
      </c>
      <c r="G135" s="69">
        <v>4</v>
      </c>
      <c r="H135" s="69">
        <v>0</v>
      </c>
      <c r="I135" s="69">
        <v>0</v>
      </c>
      <c r="J135" s="69">
        <v>0</v>
      </c>
      <c r="K135" s="69">
        <v>205</v>
      </c>
      <c r="L135" s="69">
        <v>6459</v>
      </c>
      <c r="M135" s="69">
        <v>0</v>
      </c>
      <c r="N135" s="70">
        <f t="shared" si="2"/>
        <v>2227050</v>
      </c>
    </row>
    <row r="136" spans="1:14">
      <c r="A136" s="66">
        <v>133</v>
      </c>
      <c r="B136" s="67">
        <v>652</v>
      </c>
      <c r="C136" s="68" t="s">
        <v>1177</v>
      </c>
      <c r="D136" s="69">
        <v>0</v>
      </c>
      <c r="E136" s="69">
        <v>0</v>
      </c>
      <c r="F136" s="69">
        <v>0</v>
      </c>
      <c r="G136" s="69">
        <v>0</v>
      </c>
      <c r="H136" s="69">
        <v>0</v>
      </c>
      <c r="I136" s="69">
        <v>0</v>
      </c>
      <c r="J136" s="69">
        <v>0</v>
      </c>
      <c r="K136" s="69">
        <v>0</v>
      </c>
      <c r="L136" s="69">
        <v>0</v>
      </c>
      <c r="M136" s="69">
        <v>0</v>
      </c>
      <c r="N136" s="70">
        <f t="shared" si="2"/>
        <v>0</v>
      </c>
    </row>
    <row r="137" spans="1:14">
      <c r="A137" s="66">
        <v>134</v>
      </c>
      <c r="B137" s="67">
        <v>660</v>
      </c>
      <c r="C137" s="68" t="s">
        <v>763</v>
      </c>
      <c r="D137" s="69">
        <v>10</v>
      </c>
      <c r="E137" s="69">
        <v>0</v>
      </c>
      <c r="F137" s="69">
        <v>1</v>
      </c>
      <c r="G137" s="69">
        <v>0</v>
      </c>
      <c r="H137" s="69">
        <v>0</v>
      </c>
      <c r="I137" s="69">
        <v>0</v>
      </c>
      <c r="J137" s="69">
        <v>0</v>
      </c>
      <c r="K137" s="69">
        <v>3</v>
      </c>
      <c r="L137" s="69">
        <v>277</v>
      </c>
      <c r="M137" s="69">
        <v>0</v>
      </c>
      <c r="N137" s="70">
        <f t="shared" si="2"/>
        <v>37200</v>
      </c>
    </row>
    <row r="138" spans="1:14">
      <c r="A138" s="66">
        <v>135</v>
      </c>
      <c r="B138" s="67">
        <v>653</v>
      </c>
      <c r="C138" s="68" t="s">
        <v>666</v>
      </c>
      <c r="D138" s="69">
        <v>505</v>
      </c>
      <c r="E138" s="69">
        <v>0</v>
      </c>
      <c r="F138" s="69">
        <v>31</v>
      </c>
      <c r="G138" s="69">
        <v>17</v>
      </c>
      <c r="H138" s="69">
        <v>1</v>
      </c>
      <c r="I138" s="69">
        <v>0</v>
      </c>
      <c r="J138" s="69">
        <v>0</v>
      </c>
      <c r="K138" s="69">
        <v>305</v>
      </c>
      <c r="L138" s="69">
        <v>13628</v>
      </c>
      <c r="M138" s="69">
        <v>0</v>
      </c>
      <c r="N138" s="70">
        <f t="shared" si="2"/>
        <v>3414525</v>
      </c>
    </row>
    <row r="139" spans="1:14">
      <c r="A139" s="66">
        <v>136</v>
      </c>
      <c r="B139" s="67">
        <v>642</v>
      </c>
      <c r="C139" s="68" t="s">
        <v>620</v>
      </c>
      <c r="D139" s="69">
        <v>15</v>
      </c>
      <c r="E139" s="69">
        <v>0</v>
      </c>
      <c r="F139" s="69">
        <v>0</v>
      </c>
      <c r="G139" s="69">
        <v>0</v>
      </c>
      <c r="H139" s="69">
        <v>0</v>
      </c>
      <c r="I139" s="69">
        <v>0</v>
      </c>
      <c r="J139" s="69">
        <v>0</v>
      </c>
      <c r="K139" s="69">
        <v>3</v>
      </c>
      <c r="L139" s="69">
        <v>171</v>
      </c>
      <c r="M139" s="69">
        <v>0</v>
      </c>
      <c r="N139" s="70">
        <f t="shared" si="2"/>
        <v>34650</v>
      </c>
    </row>
    <row r="140" spans="1:14">
      <c r="A140" s="66">
        <v>137</v>
      </c>
      <c r="B140" s="67">
        <v>116</v>
      </c>
      <c r="C140" s="68" t="s">
        <v>115</v>
      </c>
      <c r="D140" s="69">
        <v>16</v>
      </c>
      <c r="E140" s="69">
        <v>0</v>
      </c>
      <c r="F140" s="69">
        <v>0</v>
      </c>
      <c r="G140" s="69">
        <v>1</v>
      </c>
      <c r="H140" s="69">
        <v>0</v>
      </c>
      <c r="I140" s="69">
        <v>0</v>
      </c>
      <c r="J140" s="69">
        <v>0</v>
      </c>
      <c r="K140" s="69">
        <v>13</v>
      </c>
      <c r="L140" s="69">
        <v>342</v>
      </c>
      <c r="M140" s="69">
        <v>0</v>
      </c>
      <c r="N140" s="70">
        <f t="shared" si="2"/>
        <v>138975</v>
      </c>
    </row>
    <row r="141" spans="1:14">
      <c r="A141" s="66">
        <v>138</v>
      </c>
      <c r="B141" s="67">
        <v>172</v>
      </c>
      <c r="C141" s="68" t="s">
        <v>327</v>
      </c>
      <c r="D141" s="69">
        <v>28</v>
      </c>
      <c r="E141" s="69">
        <v>0</v>
      </c>
      <c r="F141" s="69">
        <v>0</v>
      </c>
      <c r="G141" s="69">
        <v>0</v>
      </c>
      <c r="H141" s="69">
        <v>0</v>
      </c>
      <c r="I141" s="69">
        <v>0</v>
      </c>
      <c r="J141" s="69">
        <v>0</v>
      </c>
      <c r="K141" s="69">
        <v>9</v>
      </c>
      <c r="L141" s="69">
        <v>1360</v>
      </c>
      <c r="M141" s="69">
        <v>0</v>
      </c>
      <c r="N141" s="70">
        <f t="shared" si="2"/>
        <v>124700</v>
      </c>
    </row>
    <row r="142" spans="1:14">
      <c r="A142" s="66">
        <v>139</v>
      </c>
      <c r="B142" s="67">
        <v>169</v>
      </c>
      <c r="C142" s="68" t="s">
        <v>319</v>
      </c>
      <c r="D142" s="69">
        <v>328</v>
      </c>
      <c r="E142" s="69">
        <v>0</v>
      </c>
      <c r="F142" s="69">
        <v>10</v>
      </c>
      <c r="G142" s="69">
        <v>6</v>
      </c>
      <c r="H142" s="69">
        <v>0</v>
      </c>
      <c r="I142" s="69">
        <v>0</v>
      </c>
      <c r="J142" s="69">
        <v>0</v>
      </c>
      <c r="K142" s="69">
        <v>108</v>
      </c>
      <c r="L142" s="69">
        <v>3988</v>
      </c>
      <c r="M142" s="69">
        <v>0</v>
      </c>
      <c r="N142" s="70">
        <f t="shared" si="2"/>
        <v>1188300</v>
      </c>
    </row>
    <row r="143" spans="1:14">
      <c r="A143" s="66">
        <v>140</v>
      </c>
      <c r="B143" s="67">
        <v>516</v>
      </c>
      <c r="C143" s="68" t="s">
        <v>552</v>
      </c>
      <c r="D143" s="69">
        <v>17</v>
      </c>
      <c r="E143" s="69">
        <v>0</v>
      </c>
      <c r="F143" s="69">
        <v>2</v>
      </c>
      <c r="G143" s="69">
        <v>1</v>
      </c>
      <c r="H143" s="69">
        <v>0</v>
      </c>
      <c r="I143" s="69">
        <v>0</v>
      </c>
      <c r="J143" s="69">
        <v>0</v>
      </c>
      <c r="K143" s="69">
        <v>29</v>
      </c>
      <c r="L143" s="69">
        <v>1014</v>
      </c>
      <c r="M143" s="69">
        <v>0</v>
      </c>
      <c r="N143" s="70">
        <f t="shared" si="2"/>
        <v>315850</v>
      </c>
    </row>
    <row r="144" spans="1:14">
      <c r="A144" s="66">
        <v>141</v>
      </c>
      <c r="B144" s="67">
        <v>514</v>
      </c>
      <c r="C144" s="68" t="s">
        <v>548</v>
      </c>
      <c r="D144" s="69">
        <v>0</v>
      </c>
      <c r="E144" s="69">
        <v>0</v>
      </c>
      <c r="F144" s="69">
        <v>0</v>
      </c>
      <c r="G144" s="69">
        <v>0</v>
      </c>
      <c r="H144" s="69">
        <v>0</v>
      </c>
      <c r="I144" s="69">
        <v>0</v>
      </c>
      <c r="J144" s="69">
        <v>0</v>
      </c>
      <c r="K144" s="69">
        <v>0</v>
      </c>
      <c r="L144" s="69">
        <v>8</v>
      </c>
      <c r="M144" s="69">
        <v>0</v>
      </c>
      <c r="N144" s="70">
        <f t="shared" si="2"/>
        <v>200</v>
      </c>
    </row>
    <row r="145" spans="1:14">
      <c r="A145" s="66">
        <v>142</v>
      </c>
      <c r="B145" s="67">
        <v>827</v>
      </c>
      <c r="C145" s="68" t="s">
        <v>1191</v>
      </c>
      <c r="D145" s="69">
        <v>0</v>
      </c>
      <c r="E145" s="69">
        <v>0</v>
      </c>
      <c r="F145" s="69">
        <v>0</v>
      </c>
      <c r="G145" s="69">
        <v>0</v>
      </c>
      <c r="H145" s="69">
        <v>0</v>
      </c>
      <c r="I145" s="69">
        <v>0</v>
      </c>
      <c r="J145" s="69">
        <v>0</v>
      </c>
      <c r="K145" s="69">
        <v>0</v>
      </c>
      <c r="L145" s="69">
        <v>0</v>
      </c>
      <c r="M145" s="69">
        <v>0</v>
      </c>
      <c r="N145" s="70">
        <f t="shared" si="2"/>
        <v>0</v>
      </c>
    </row>
    <row r="146" spans="1:14">
      <c r="A146" s="66">
        <v>143</v>
      </c>
      <c r="B146" s="67">
        <v>855</v>
      </c>
      <c r="C146" s="68" t="s">
        <v>1045</v>
      </c>
      <c r="D146" s="69">
        <v>0</v>
      </c>
      <c r="E146" s="69">
        <v>0</v>
      </c>
      <c r="F146" s="69">
        <v>0</v>
      </c>
      <c r="G146" s="69">
        <v>0</v>
      </c>
      <c r="H146" s="69">
        <v>0</v>
      </c>
      <c r="I146" s="69">
        <v>0</v>
      </c>
      <c r="J146" s="69">
        <v>0</v>
      </c>
      <c r="K146" s="69">
        <v>0</v>
      </c>
      <c r="L146" s="69">
        <v>0</v>
      </c>
      <c r="M146" s="69">
        <v>0</v>
      </c>
      <c r="N146" s="70">
        <f t="shared" si="2"/>
        <v>0</v>
      </c>
    </row>
    <row r="147" spans="1:14">
      <c r="A147" s="66">
        <v>144</v>
      </c>
      <c r="B147" s="67">
        <v>871</v>
      </c>
      <c r="C147" s="68" t="s">
        <v>1063</v>
      </c>
      <c r="D147" s="69">
        <v>416</v>
      </c>
      <c r="E147" s="69">
        <v>0</v>
      </c>
      <c r="F147" s="69">
        <v>28</v>
      </c>
      <c r="G147" s="69">
        <v>19</v>
      </c>
      <c r="H147" s="69">
        <v>0</v>
      </c>
      <c r="I147" s="69">
        <v>0</v>
      </c>
      <c r="J147" s="69">
        <v>0</v>
      </c>
      <c r="K147" s="69">
        <v>251</v>
      </c>
      <c r="L147" s="69">
        <v>15067</v>
      </c>
      <c r="M147" s="69">
        <v>1</v>
      </c>
      <c r="N147" s="70">
        <f t="shared" si="2"/>
        <v>2998250</v>
      </c>
    </row>
    <row r="148" spans="1:14">
      <c r="A148" s="66">
        <v>145</v>
      </c>
      <c r="B148" s="67">
        <v>847</v>
      </c>
      <c r="C148" s="68" t="s">
        <v>1035</v>
      </c>
      <c r="D148" s="69">
        <v>29</v>
      </c>
      <c r="E148" s="69">
        <v>0</v>
      </c>
      <c r="F148" s="69">
        <v>1</v>
      </c>
      <c r="G148" s="69">
        <v>0</v>
      </c>
      <c r="H148" s="69">
        <v>0</v>
      </c>
      <c r="I148" s="69">
        <v>0</v>
      </c>
      <c r="J148" s="69">
        <v>0</v>
      </c>
      <c r="K148" s="69">
        <v>24</v>
      </c>
      <c r="L148" s="69">
        <v>1121</v>
      </c>
      <c r="M148" s="69">
        <v>0</v>
      </c>
      <c r="N148" s="70">
        <f t="shared" si="2"/>
        <v>268775</v>
      </c>
    </row>
    <row r="149" spans="1:14">
      <c r="A149" s="66">
        <v>146</v>
      </c>
      <c r="B149" s="67">
        <v>873</v>
      </c>
      <c r="C149" s="68" t="s">
        <v>1070</v>
      </c>
      <c r="D149" s="69">
        <v>0</v>
      </c>
      <c r="E149" s="69">
        <v>0</v>
      </c>
      <c r="F149" s="69">
        <v>0</v>
      </c>
      <c r="G149" s="69">
        <v>0</v>
      </c>
      <c r="H149" s="69">
        <v>0</v>
      </c>
      <c r="I149" s="69">
        <v>0</v>
      </c>
      <c r="J149" s="69">
        <v>0</v>
      </c>
      <c r="K149" s="69">
        <v>4</v>
      </c>
      <c r="L149" s="69">
        <v>115</v>
      </c>
      <c r="M149" s="69">
        <v>0</v>
      </c>
      <c r="N149" s="70">
        <f t="shared" si="2"/>
        <v>42875</v>
      </c>
    </row>
    <row r="150" spans="1:14">
      <c r="A150" s="66">
        <v>147</v>
      </c>
      <c r="B150" s="67">
        <v>175</v>
      </c>
      <c r="C150" s="68" t="s">
        <v>331</v>
      </c>
      <c r="D150" s="69">
        <v>14</v>
      </c>
      <c r="E150" s="69">
        <v>0</v>
      </c>
      <c r="F150" s="69">
        <v>0</v>
      </c>
      <c r="G150" s="69">
        <v>1</v>
      </c>
      <c r="H150" s="69">
        <v>0</v>
      </c>
      <c r="I150" s="69">
        <v>0</v>
      </c>
      <c r="J150" s="69">
        <v>0</v>
      </c>
      <c r="K150" s="69">
        <v>2</v>
      </c>
      <c r="L150" s="69">
        <v>49</v>
      </c>
      <c r="M150" s="69">
        <v>0</v>
      </c>
      <c r="N150" s="70">
        <f t="shared" si="2"/>
        <v>21600</v>
      </c>
    </row>
    <row r="151" spans="1:14">
      <c r="A151" s="66">
        <v>148</v>
      </c>
      <c r="B151" s="67">
        <v>643</v>
      </c>
      <c r="C151" s="68" t="s">
        <v>623</v>
      </c>
      <c r="D151" s="69">
        <v>7</v>
      </c>
      <c r="E151" s="69">
        <v>0</v>
      </c>
      <c r="F151" s="69">
        <v>0</v>
      </c>
      <c r="G151" s="69">
        <v>0</v>
      </c>
      <c r="H151" s="69">
        <v>0</v>
      </c>
      <c r="I151" s="69">
        <v>0</v>
      </c>
      <c r="J151" s="69">
        <v>0</v>
      </c>
      <c r="K151" s="69">
        <v>8</v>
      </c>
      <c r="L151" s="69">
        <v>345</v>
      </c>
      <c r="M151" s="69">
        <v>0</v>
      </c>
      <c r="N151" s="70">
        <f t="shared" si="2"/>
        <v>88800</v>
      </c>
    </row>
    <row r="152" spans="1:14">
      <c r="A152" s="66">
        <v>149</v>
      </c>
      <c r="B152" s="67">
        <v>213</v>
      </c>
      <c r="C152" s="68" t="s">
        <v>403</v>
      </c>
      <c r="D152" s="69">
        <v>0</v>
      </c>
      <c r="E152" s="69">
        <v>0</v>
      </c>
      <c r="F152" s="69">
        <v>0</v>
      </c>
      <c r="G152" s="69">
        <v>0</v>
      </c>
      <c r="H152" s="69">
        <v>0</v>
      </c>
      <c r="I152" s="69">
        <v>0</v>
      </c>
      <c r="J152" s="69">
        <v>0</v>
      </c>
      <c r="K152" s="69">
        <v>0</v>
      </c>
      <c r="L152" s="69">
        <v>5</v>
      </c>
      <c r="M152" s="69">
        <v>0</v>
      </c>
      <c r="N152" s="70">
        <f t="shared" si="2"/>
        <v>125</v>
      </c>
    </row>
    <row r="153" spans="1:14">
      <c r="A153" s="66">
        <v>150</v>
      </c>
      <c r="B153" s="67">
        <v>654</v>
      </c>
      <c r="C153" s="68" t="s">
        <v>684</v>
      </c>
      <c r="D153" s="69">
        <v>1924</v>
      </c>
      <c r="E153" s="69">
        <v>1</v>
      </c>
      <c r="F153" s="69">
        <v>29</v>
      </c>
      <c r="G153" s="69">
        <v>46</v>
      </c>
      <c r="H153" s="69">
        <v>1</v>
      </c>
      <c r="I153" s="69">
        <v>1</v>
      </c>
      <c r="J153" s="69">
        <v>2</v>
      </c>
      <c r="K153" s="69">
        <v>1441</v>
      </c>
      <c r="L153" s="69">
        <v>67773</v>
      </c>
      <c r="M153" s="69">
        <v>1</v>
      </c>
      <c r="N153" s="70">
        <f t="shared" si="2"/>
        <v>16295300</v>
      </c>
    </row>
    <row r="154" spans="1:14">
      <c r="A154" s="66">
        <v>151</v>
      </c>
      <c r="B154" s="67">
        <v>985</v>
      </c>
      <c r="C154" s="68" t="s">
        <v>1152</v>
      </c>
      <c r="D154" s="69">
        <v>80</v>
      </c>
      <c r="E154" s="69">
        <v>0</v>
      </c>
      <c r="F154" s="69">
        <v>1</v>
      </c>
      <c r="G154" s="69">
        <v>1</v>
      </c>
      <c r="H154" s="69">
        <v>0</v>
      </c>
      <c r="I154" s="69">
        <v>0</v>
      </c>
      <c r="J154" s="69">
        <v>13</v>
      </c>
      <c r="K154" s="69">
        <v>33</v>
      </c>
      <c r="L154" s="69">
        <v>798</v>
      </c>
      <c r="M154" s="69">
        <v>0</v>
      </c>
      <c r="N154" s="70">
        <f t="shared" si="2"/>
        <v>482000</v>
      </c>
    </row>
    <row r="155" spans="1:14">
      <c r="A155" s="66">
        <v>152</v>
      </c>
      <c r="B155" s="67">
        <v>984</v>
      </c>
      <c r="C155" s="68" t="s">
        <v>1148</v>
      </c>
      <c r="D155" s="69">
        <v>115</v>
      </c>
      <c r="E155" s="69">
        <v>0</v>
      </c>
      <c r="F155" s="69">
        <v>1</v>
      </c>
      <c r="G155" s="69">
        <v>0</v>
      </c>
      <c r="H155" s="69">
        <v>0</v>
      </c>
      <c r="I155" s="69">
        <v>0</v>
      </c>
      <c r="J155" s="69">
        <v>0</v>
      </c>
      <c r="K155" s="69">
        <v>51</v>
      </c>
      <c r="L155" s="69">
        <v>2403</v>
      </c>
      <c r="M155" s="69">
        <v>0</v>
      </c>
      <c r="N155" s="70">
        <f t="shared" si="2"/>
        <v>572975</v>
      </c>
    </row>
    <row r="156" spans="1:14">
      <c r="A156" s="66">
        <v>153</v>
      </c>
      <c r="B156" s="67">
        <v>208</v>
      </c>
      <c r="C156" s="68" t="s">
        <v>337</v>
      </c>
      <c r="D156" s="69">
        <v>145</v>
      </c>
      <c r="E156" s="69">
        <v>0</v>
      </c>
      <c r="F156" s="69">
        <v>5</v>
      </c>
      <c r="G156" s="69">
        <v>2</v>
      </c>
      <c r="H156" s="69">
        <v>1</v>
      </c>
      <c r="I156" s="69">
        <v>0</v>
      </c>
      <c r="J156" s="69">
        <v>0</v>
      </c>
      <c r="K156" s="69">
        <v>98</v>
      </c>
      <c r="L156" s="69">
        <v>4275</v>
      </c>
      <c r="M156" s="69">
        <v>0</v>
      </c>
      <c r="N156" s="70">
        <f t="shared" si="2"/>
        <v>1100675</v>
      </c>
    </row>
    <row r="157" spans="1:14">
      <c r="A157" s="66">
        <v>154</v>
      </c>
      <c r="B157" s="67">
        <v>644</v>
      </c>
      <c r="C157" s="68" t="s">
        <v>626</v>
      </c>
      <c r="D157" s="69">
        <v>6</v>
      </c>
      <c r="E157" s="69">
        <v>0</v>
      </c>
      <c r="F157" s="69">
        <v>3</v>
      </c>
      <c r="G157" s="69">
        <v>3</v>
      </c>
      <c r="H157" s="69">
        <v>0</v>
      </c>
      <c r="I157" s="69">
        <v>0</v>
      </c>
      <c r="J157" s="69">
        <v>0</v>
      </c>
      <c r="K157" s="69">
        <v>2</v>
      </c>
      <c r="L157" s="69">
        <v>337</v>
      </c>
      <c r="M157" s="69">
        <v>0</v>
      </c>
      <c r="N157" s="70">
        <f t="shared" si="2"/>
        <v>28725</v>
      </c>
    </row>
    <row r="158" spans="1:14">
      <c r="A158" s="66">
        <v>155</v>
      </c>
      <c r="B158" s="67">
        <v>641</v>
      </c>
      <c r="C158" s="68" t="s">
        <v>616</v>
      </c>
      <c r="D158" s="69">
        <v>10</v>
      </c>
      <c r="E158" s="69">
        <v>0</v>
      </c>
      <c r="F158" s="69">
        <v>0</v>
      </c>
      <c r="G158" s="69">
        <v>0</v>
      </c>
      <c r="H158" s="69">
        <v>0</v>
      </c>
      <c r="I158" s="69">
        <v>0</v>
      </c>
      <c r="J158" s="69">
        <v>0</v>
      </c>
      <c r="K158" s="69">
        <v>16</v>
      </c>
      <c r="L158" s="69">
        <v>394</v>
      </c>
      <c r="M158" s="69">
        <v>0</v>
      </c>
      <c r="N158" s="70">
        <f t="shared" si="2"/>
        <v>170100</v>
      </c>
    </row>
    <row r="159" spans="1:14">
      <c r="A159" s="66">
        <v>156</v>
      </c>
      <c r="B159" s="67">
        <v>620</v>
      </c>
      <c r="C159" s="68" t="s">
        <v>564</v>
      </c>
      <c r="D159" s="69">
        <v>63</v>
      </c>
      <c r="E159" s="69">
        <v>1</v>
      </c>
      <c r="F159" s="69">
        <v>6</v>
      </c>
      <c r="G159" s="69">
        <v>8</v>
      </c>
      <c r="H159" s="69">
        <v>0</v>
      </c>
      <c r="I159" s="69">
        <v>0</v>
      </c>
      <c r="J159" s="69">
        <v>0</v>
      </c>
      <c r="K159" s="69">
        <v>36</v>
      </c>
      <c r="L159" s="69">
        <v>1814</v>
      </c>
      <c r="M159" s="69">
        <v>0</v>
      </c>
      <c r="N159" s="70">
        <f t="shared" si="2"/>
        <v>417275</v>
      </c>
    </row>
    <row r="160" spans="1:14">
      <c r="A160" s="66">
        <v>157</v>
      </c>
      <c r="B160" s="67">
        <v>696</v>
      </c>
      <c r="C160" s="68" t="s">
        <v>808</v>
      </c>
      <c r="D160" s="69">
        <v>1</v>
      </c>
      <c r="E160" s="69">
        <v>0</v>
      </c>
      <c r="F160" s="69">
        <v>0</v>
      </c>
      <c r="G160" s="69">
        <v>0</v>
      </c>
      <c r="H160" s="69">
        <v>0</v>
      </c>
      <c r="I160" s="69">
        <v>0</v>
      </c>
      <c r="J160" s="69">
        <v>0</v>
      </c>
      <c r="K160" s="69">
        <v>2</v>
      </c>
      <c r="L160" s="69">
        <v>72</v>
      </c>
      <c r="M160" s="69">
        <v>0</v>
      </c>
      <c r="N160" s="70">
        <f t="shared" si="2"/>
        <v>21825</v>
      </c>
    </row>
    <row r="161" spans="1:14">
      <c r="A161" s="66">
        <v>158</v>
      </c>
      <c r="B161" s="67">
        <v>656</v>
      </c>
      <c r="C161" s="68" t="s">
        <v>738</v>
      </c>
      <c r="D161" s="69">
        <v>101</v>
      </c>
      <c r="E161" s="69">
        <v>0</v>
      </c>
      <c r="F161" s="69">
        <v>5</v>
      </c>
      <c r="G161" s="69">
        <v>6</v>
      </c>
      <c r="H161" s="69">
        <v>0</v>
      </c>
      <c r="I161" s="69">
        <v>0</v>
      </c>
      <c r="J161" s="69">
        <v>0</v>
      </c>
      <c r="K161" s="69">
        <v>51</v>
      </c>
      <c r="L161" s="69">
        <v>2656</v>
      </c>
      <c r="M161" s="69">
        <v>0</v>
      </c>
      <c r="N161" s="70">
        <f t="shared" si="2"/>
        <v>579200</v>
      </c>
    </row>
    <row r="162" spans="1:14">
      <c r="A162" s="66">
        <v>159</v>
      </c>
      <c r="B162" s="67">
        <v>655</v>
      </c>
      <c r="C162" s="68" t="s">
        <v>1250</v>
      </c>
      <c r="D162" s="69">
        <v>0</v>
      </c>
      <c r="E162" s="69">
        <v>0</v>
      </c>
      <c r="F162" s="69">
        <v>0</v>
      </c>
      <c r="G162" s="69">
        <v>0</v>
      </c>
      <c r="H162" s="69">
        <v>0</v>
      </c>
      <c r="I162" s="69">
        <v>0</v>
      </c>
      <c r="J162" s="69">
        <v>0</v>
      </c>
      <c r="K162" s="69">
        <v>0</v>
      </c>
      <c r="L162" s="69">
        <v>0</v>
      </c>
      <c r="M162" s="69">
        <v>0</v>
      </c>
      <c r="N162" s="70">
        <f t="shared" si="2"/>
        <v>0</v>
      </c>
    </row>
    <row r="163" spans="1:14">
      <c r="A163" s="66">
        <v>160</v>
      </c>
      <c r="B163" s="67">
        <v>126</v>
      </c>
      <c r="C163" s="68" t="s">
        <v>209</v>
      </c>
      <c r="D163" s="69">
        <v>1</v>
      </c>
      <c r="E163" s="69">
        <v>0</v>
      </c>
      <c r="F163" s="69">
        <v>0</v>
      </c>
      <c r="G163" s="69">
        <v>0</v>
      </c>
      <c r="H163" s="69">
        <v>0</v>
      </c>
      <c r="I163" s="69">
        <v>0</v>
      </c>
      <c r="J163" s="69">
        <v>0</v>
      </c>
      <c r="K163" s="69">
        <v>0</v>
      </c>
      <c r="L163" s="69">
        <v>58</v>
      </c>
      <c r="M163" s="69">
        <v>0</v>
      </c>
      <c r="N163" s="70">
        <f t="shared" si="2"/>
        <v>1475</v>
      </c>
    </row>
    <row r="164" spans="1:14">
      <c r="A164" s="66">
        <v>161</v>
      </c>
      <c r="B164" s="67">
        <v>125</v>
      </c>
      <c r="C164" s="68" t="s">
        <v>205</v>
      </c>
      <c r="D164" s="69">
        <v>5</v>
      </c>
      <c r="E164" s="69">
        <v>0</v>
      </c>
      <c r="F164" s="69">
        <v>0</v>
      </c>
      <c r="G164" s="69">
        <v>0</v>
      </c>
      <c r="H164" s="69">
        <v>0</v>
      </c>
      <c r="I164" s="69">
        <v>0</v>
      </c>
      <c r="J164" s="69">
        <v>0</v>
      </c>
      <c r="K164" s="69">
        <v>0</v>
      </c>
      <c r="L164" s="69">
        <v>30</v>
      </c>
      <c r="M164" s="69">
        <v>0</v>
      </c>
      <c r="N164" s="70">
        <f t="shared" si="2"/>
        <v>875</v>
      </c>
    </row>
    <row r="165" spans="1:14">
      <c r="A165" s="66">
        <v>162</v>
      </c>
      <c r="B165" s="67">
        <v>134</v>
      </c>
      <c r="C165" s="68" t="s">
        <v>237</v>
      </c>
      <c r="D165" s="69">
        <v>13</v>
      </c>
      <c r="E165" s="69">
        <v>0</v>
      </c>
      <c r="F165" s="69">
        <v>0</v>
      </c>
      <c r="G165" s="69">
        <v>0</v>
      </c>
      <c r="H165" s="69">
        <v>0</v>
      </c>
      <c r="I165" s="69">
        <v>0</v>
      </c>
      <c r="J165" s="69">
        <v>0</v>
      </c>
      <c r="K165" s="69">
        <v>7</v>
      </c>
      <c r="L165" s="69">
        <v>346</v>
      </c>
      <c r="M165" s="69">
        <v>0</v>
      </c>
      <c r="N165" s="70">
        <f t="shared" si="2"/>
        <v>78975</v>
      </c>
    </row>
    <row r="166" spans="1:14">
      <c r="A166" s="66">
        <v>163</v>
      </c>
      <c r="B166" s="67">
        <v>222</v>
      </c>
      <c r="C166" s="68" t="s">
        <v>461</v>
      </c>
      <c r="D166" s="69">
        <v>12</v>
      </c>
      <c r="E166" s="69">
        <v>0</v>
      </c>
      <c r="F166" s="69">
        <v>1</v>
      </c>
      <c r="G166" s="69">
        <v>0</v>
      </c>
      <c r="H166" s="69">
        <v>0</v>
      </c>
      <c r="I166" s="69">
        <v>0</v>
      </c>
      <c r="J166" s="69">
        <v>0</v>
      </c>
      <c r="K166" s="69">
        <v>2</v>
      </c>
      <c r="L166" s="69">
        <v>158</v>
      </c>
      <c r="M166" s="69">
        <v>0</v>
      </c>
      <c r="N166" s="70">
        <f t="shared" si="2"/>
        <v>24275</v>
      </c>
    </row>
    <row r="167" spans="1:14">
      <c r="A167" s="66">
        <v>164</v>
      </c>
      <c r="B167" s="67">
        <v>728</v>
      </c>
      <c r="C167" s="68" t="s">
        <v>898</v>
      </c>
      <c r="D167" s="69">
        <v>10</v>
      </c>
      <c r="E167" s="69">
        <v>0</v>
      </c>
      <c r="F167" s="69">
        <v>1</v>
      </c>
      <c r="G167" s="69">
        <v>0</v>
      </c>
      <c r="H167" s="69">
        <v>0</v>
      </c>
      <c r="I167" s="69">
        <v>0</v>
      </c>
      <c r="J167" s="69">
        <v>0</v>
      </c>
      <c r="K167" s="69">
        <v>5</v>
      </c>
      <c r="L167" s="69">
        <v>299</v>
      </c>
      <c r="M167" s="69">
        <v>0</v>
      </c>
      <c r="N167" s="70">
        <f t="shared" si="2"/>
        <v>57750</v>
      </c>
    </row>
    <row r="168" spans="1:14">
      <c r="A168" s="66">
        <v>165</v>
      </c>
      <c r="B168" s="67">
        <v>852</v>
      </c>
      <c r="C168" s="68" t="s">
        <v>1039</v>
      </c>
      <c r="D168" s="69">
        <v>24</v>
      </c>
      <c r="E168" s="69">
        <v>0</v>
      </c>
      <c r="F168" s="69">
        <v>2</v>
      </c>
      <c r="G168" s="69">
        <v>0</v>
      </c>
      <c r="H168" s="69">
        <v>0</v>
      </c>
      <c r="I168" s="69">
        <v>0</v>
      </c>
      <c r="J168" s="69">
        <v>0</v>
      </c>
      <c r="K168" s="69">
        <v>10</v>
      </c>
      <c r="L168" s="69">
        <v>880</v>
      </c>
      <c r="M168" s="69">
        <v>0</v>
      </c>
      <c r="N168" s="70">
        <f t="shared" si="2"/>
        <v>122650</v>
      </c>
    </row>
    <row r="169" spans="1:14">
      <c r="A169" s="66">
        <v>166</v>
      </c>
      <c r="B169" s="67">
        <v>856</v>
      </c>
      <c r="C169" s="68" t="s">
        <v>1049</v>
      </c>
      <c r="D169" s="69">
        <v>15</v>
      </c>
      <c r="E169" s="69">
        <v>0</v>
      </c>
      <c r="F169" s="69">
        <v>0</v>
      </c>
      <c r="G169" s="69">
        <v>0</v>
      </c>
      <c r="H169" s="69">
        <v>0</v>
      </c>
      <c r="I169" s="69">
        <v>0</v>
      </c>
      <c r="J169" s="69">
        <v>1</v>
      </c>
      <c r="K169" s="69">
        <v>0</v>
      </c>
      <c r="L169" s="69">
        <v>0</v>
      </c>
      <c r="M169" s="69">
        <v>0</v>
      </c>
      <c r="N169" s="70">
        <f t="shared" si="2"/>
        <v>10375</v>
      </c>
    </row>
    <row r="170" spans="1:14">
      <c r="A170" s="66">
        <v>167</v>
      </c>
      <c r="B170" s="67">
        <v>717</v>
      </c>
      <c r="C170" s="68" t="s">
        <v>880</v>
      </c>
      <c r="D170" s="69">
        <v>1</v>
      </c>
      <c r="E170" s="69">
        <v>0</v>
      </c>
      <c r="F170" s="69">
        <v>0</v>
      </c>
      <c r="G170" s="69">
        <v>0</v>
      </c>
      <c r="H170" s="69">
        <v>0</v>
      </c>
      <c r="I170" s="69">
        <v>0</v>
      </c>
      <c r="J170" s="69">
        <v>0</v>
      </c>
      <c r="K170" s="69">
        <v>1</v>
      </c>
      <c r="L170" s="69">
        <v>49</v>
      </c>
      <c r="M170" s="69">
        <v>0</v>
      </c>
      <c r="N170" s="70">
        <f t="shared" si="2"/>
        <v>11250</v>
      </c>
    </row>
    <row r="171" spans="1:14">
      <c r="A171" s="66">
        <v>168</v>
      </c>
      <c r="B171" s="67">
        <v>854</v>
      </c>
      <c r="C171" s="68" t="s">
        <v>1042</v>
      </c>
      <c r="D171" s="69">
        <v>0</v>
      </c>
      <c r="E171" s="69">
        <v>0</v>
      </c>
      <c r="F171" s="69">
        <v>0</v>
      </c>
      <c r="G171" s="69">
        <v>0</v>
      </c>
      <c r="H171" s="69">
        <v>0</v>
      </c>
      <c r="I171" s="69">
        <v>0</v>
      </c>
      <c r="J171" s="69">
        <v>0</v>
      </c>
      <c r="K171" s="69">
        <v>0</v>
      </c>
      <c r="L171" s="69">
        <v>0</v>
      </c>
      <c r="M171" s="69">
        <v>0</v>
      </c>
      <c r="N171" s="70">
        <f t="shared" si="2"/>
        <v>0</v>
      </c>
    </row>
    <row r="172" spans="1:14">
      <c r="A172" s="66">
        <v>169</v>
      </c>
      <c r="B172" s="67">
        <v>840</v>
      </c>
      <c r="C172" s="68" t="s">
        <v>1020</v>
      </c>
      <c r="D172" s="69">
        <v>98</v>
      </c>
      <c r="E172" s="69">
        <v>0</v>
      </c>
      <c r="F172" s="69">
        <v>4</v>
      </c>
      <c r="G172" s="69">
        <v>0</v>
      </c>
      <c r="H172" s="69">
        <v>0</v>
      </c>
      <c r="I172" s="69">
        <v>0</v>
      </c>
      <c r="J172" s="69">
        <v>0</v>
      </c>
      <c r="K172" s="69">
        <v>9</v>
      </c>
      <c r="L172" s="69">
        <v>4902</v>
      </c>
      <c r="M172" s="69">
        <v>0</v>
      </c>
      <c r="N172" s="70">
        <f t="shared" si="2"/>
        <v>215100</v>
      </c>
    </row>
    <row r="173" spans="1:14">
      <c r="A173" s="66">
        <v>170</v>
      </c>
      <c r="B173" s="67">
        <v>832</v>
      </c>
      <c r="C173" s="68" t="s">
        <v>1017</v>
      </c>
      <c r="D173" s="69">
        <v>0</v>
      </c>
      <c r="E173" s="69">
        <v>0</v>
      </c>
      <c r="F173" s="69">
        <v>0</v>
      </c>
      <c r="G173" s="69">
        <v>0</v>
      </c>
      <c r="H173" s="69">
        <v>0</v>
      </c>
      <c r="I173" s="69">
        <v>0</v>
      </c>
      <c r="J173" s="69">
        <v>0</v>
      </c>
      <c r="K173" s="69">
        <v>0</v>
      </c>
      <c r="L173" s="69">
        <v>17</v>
      </c>
      <c r="M173" s="69">
        <v>0</v>
      </c>
      <c r="N173" s="70">
        <f t="shared" si="2"/>
        <v>425</v>
      </c>
    </row>
    <row r="174" spans="1:14">
      <c r="A174" s="66">
        <v>171</v>
      </c>
      <c r="B174" s="67">
        <v>866</v>
      </c>
      <c r="C174" s="68" t="s">
        <v>1056</v>
      </c>
      <c r="D174" s="69">
        <v>4</v>
      </c>
      <c r="E174" s="69">
        <v>0</v>
      </c>
      <c r="F174" s="69">
        <v>0</v>
      </c>
      <c r="G174" s="69">
        <v>0</v>
      </c>
      <c r="H174" s="69">
        <v>0</v>
      </c>
      <c r="I174" s="69">
        <v>0</v>
      </c>
      <c r="J174" s="69">
        <v>0</v>
      </c>
      <c r="K174" s="69">
        <v>0</v>
      </c>
      <c r="L174" s="69">
        <v>0</v>
      </c>
      <c r="M174" s="69">
        <v>0</v>
      </c>
      <c r="N174" s="70">
        <f t="shared" si="2"/>
        <v>100</v>
      </c>
    </row>
    <row r="175" spans="1:14">
      <c r="A175" s="66">
        <v>172</v>
      </c>
      <c r="B175" s="67">
        <v>872</v>
      </c>
      <c r="C175" s="68" t="s">
        <v>1067</v>
      </c>
      <c r="D175" s="69">
        <v>2</v>
      </c>
      <c r="E175" s="69">
        <v>0</v>
      </c>
      <c r="F175" s="69">
        <v>0</v>
      </c>
      <c r="G175" s="69">
        <v>0</v>
      </c>
      <c r="H175" s="69">
        <v>0</v>
      </c>
      <c r="I175" s="69">
        <v>0</v>
      </c>
      <c r="J175" s="69">
        <v>0</v>
      </c>
      <c r="K175" s="69">
        <v>0</v>
      </c>
      <c r="L175" s="69">
        <v>66</v>
      </c>
      <c r="M175" s="69">
        <v>0</v>
      </c>
      <c r="N175" s="70">
        <f t="shared" si="2"/>
        <v>1700</v>
      </c>
    </row>
    <row r="176" spans="1:14">
      <c r="A176" s="66">
        <v>173</v>
      </c>
      <c r="B176" s="67">
        <v>646</v>
      </c>
      <c r="C176" s="68" t="s">
        <v>632</v>
      </c>
      <c r="D176" s="69">
        <v>24</v>
      </c>
      <c r="E176" s="69">
        <v>0</v>
      </c>
      <c r="F176" s="69">
        <v>1</v>
      </c>
      <c r="G176" s="69">
        <v>0</v>
      </c>
      <c r="H176" s="69">
        <v>0</v>
      </c>
      <c r="I176" s="69">
        <v>0</v>
      </c>
      <c r="J176" s="69">
        <v>0</v>
      </c>
      <c r="K176" s="69">
        <v>9</v>
      </c>
      <c r="L176" s="69">
        <v>479</v>
      </c>
      <c r="M176" s="69">
        <v>0</v>
      </c>
      <c r="N176" s="70">
        <f t="shared" si="2"/>
        <v>102600</v>
      </c>
    </row>
    <row r="177" spans="1:14" ht="17.25" thickBot="1">
      <c r="B177" s="72"/>
      <c r="C177" s="73" t="s">
        <v>1262</v>
      </c>
      <c r="D177" s="74">
        <f t="shared" ref="D177:N177" si="3">SUM(D4:D176)</f>
        <v>24260</v>
      </c>
      <c r="E177" s="74">
        <f t="shared" si="3"/>
        <v>25</v>
      </c>
      <c r="F177" s="74">
        <f t="shared" si="3"/>
        <v>1389</v>
      </c>
      <c r="G177" s="74">
        <f t="shared" si="3"/>
        <v>973</v>
      </c>
      <c r="H177" s="74">
        <f t="shared" si="3"/>
        <v>35</v>
      </c>
      <c r="I177" s="74">
        <f t="shared" si="3"/>
        <v>3</v>
      </c>
      <c r="J177" s="74">
        <f t="shared" si="3"/>
        <v>60</v>
      </c>
      <c r="K177" s="74">
        <f t="shared" si="3"/>
        <v>13977</v>
      </c>
      <c r="L177" s="74">
        <f t="shared" si="3"/>
        <v>521673</v>
      </c>
      <c r="M177" s="74">
        <f t="shared" si="3"/>
        <v>7</v>
      </c>
      <c r="N177" s="75">
        <f t="shared" si="3"/>
        <v>155380375</v>
      </c>
    </row>
    <row r="178" spans="1:14" ht="17.25" thickTop="1"/>
    <row r="180" spans="1:14">
      <c r="A180" s="66">
        <v>158</v>
      </c>
      <c r="B180" s="66" t="s">
        <v>36</v>
      </c>
      <c r="C180" s="68" t="s">
        <v>37</v>
      </c>
      <c r="D180" s="69">
        <v>414</v>
      </c>
      <c r="E180" s="69">
        <v>0</v>
      </c>
      <c r="F180" s="69">
        <v>19</v>
      </c>
      <c r="G180" s="69">
        <v>3</v>
      </c>
      <c r="H180" s="69">
        <v>0</v>
      </c>
      <c r="I180" s="69">
        <v>0</v>
      </c>
      <c r="J180" s="69">
        <v>0</v>
      </c>
      <c r="K180" s="69">
        <v>228</v>
      </c>
      <c r="L180" s="69">
        <v>7427</v>
      </c>
      <c r="M180" s="69">
        <v>0</v>
      </c>
      <c r="N180" s="70">
        <f>25*(D180+F180+G180+L180)+10000*(E180+H180+J180+K180)+1000*I180+100000*M180</f>
        <v>2476575</v>
      </c>
    </row>
    <row r="181" spans="1:14">
      <c r="A181" s="66">
        <v>159</v>
      </c>
      <c r="B181" s="66" t="s">
        <v>14</v>
      </c>
      <c r="C181" s="68" t="s">
        <v>15</v>
      </c>
      <c r="D181" s="69">
        <v>4</v>
      </c>
      <c r="E181" s="69">
        <v>0</v>
      </c>
      <c r="F181" s="69">
        <v>0</v>
      </c>
      <c r="G181" s="69">
        <v>0</v>
      </c>
      <c r="H181" s="69">
        <v>0</v>
      </c>
      <c r="I181" s="69">
        <v>0</v>
      </c>
      <c r="J181" s="69">
        <v>0</v>
      </c>
      <c r="K181" s="69">
        <v>0</v>
      </c>
      <c r="L181" s="69">
        <v>16</v>
      </c>
      <c r="M181" s="69">
        <v>0</v>
      </c>
      <c r="N181" s="70">
        <f>25*(D181+F181+G181+L181)+10000*(E181+H181+J181+K181)+1000*I181+100000*M181</f>
        <v>500</v>
      </c>
    </row>
    <row r="182" spans="1:14">
      <c r="A182" s="66">
        <v>121</v>
      </c>
      <c r="B182" s="67">
        <v>224</v>
      </c>
      <c r="C182" s="68" t="s">
        <v>464</v>
      </c>
      <c r="D182" s="69">
        <v>1</v>
      </c>
      <c r="E182" s="69">
        <v>0</v>
      </c>
      <c r="F182" s="69">
        <v>0</v>
      </c>
      <c r="G182" s="69">
        <v>0</v>
      </c>
      <c r="H182" s="69">
        <v>0</v>
      </c>
      <c r="I182" s="69">
        <v>0</v>
      </c>
      <c r="J182" s="69">
        <v>0</v>
      </c>
      <c r="K182" s="69">
        <v>0</v>
      </c>
      <c r="L182" s="69">
        <v>0</v>
      </c>
      <c r="M182" s="69">
        <v>0</v>
      </c>
      <c r="N182" s="70">
        <f>25*(D182+F182+G182+L182)+10000*(E182+H182+J182+K182)+1000*I182+100000*M182</f>
        <v>25</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sheetPr>
    <pageSetUpPr fitToPage="1"/>
  </sheetPr>
  <dimension ref="A1:J184"/>
  <sheetViews>
    <sheetView zoomScale="85" zoomScaleNormal="85" workbookViewId="0">
      <selection sqref="A1:J1"/>
    </sheetView>
  </sheetViews>
  <sheetFormatPr defaultRowHeight="16.5"/>
  <cols>
    <col min="1" max="2" width="9.140625" style="86"/>
    <col min="3" max="3" width="44.85546875" style="86" customWidth="1"/>
    <col min="4" max="4" width="17.7109375" style="86" bestFit="1" customWidth="1"/>
    <col min="5" max="5" width="11.7109375" style="86" bestFit="1" customWidth="1"/>
    <col min="6" max="6" width="13" style="86" bestFit="1" customWidth="1"/>
    <col min="7" max="7" width="13.85546875" style="86" customWidth="1"/>
    <col min="8" max="8" width="23.85546875" style="86" bestFit="1" customWidth="1"/>
    <col min="9" max="9" width="65.7109375" style="86" customWidth="1"/>
    <col min="10" max="10" width="17.140625" style="86" customWidth="1"/>
    <col min="11" max="11" width="9.140625" style="86"/>
    <col min="12" max="12" width="10.140625" style="86" bestFit="1" customWidth="1"/>
    <col min="13" max="13" width="9.140625" style="86"/>
    <col min="14" max="14" width="10.140625" style="86" bestFit="1" customWidth="1"/>
    <col min="15" max="16384" width="9.140625" style="86"/>
  </cols>
  <sheetData>
    <row r="1" spans="1:10">
      <c r="A1" s="129" t="s">
        <v>1886</v>
      </c>
      <c r="B1" s="129"/>
      <c r="C1" s="129"/>
      <c r="D1" s="129"/>
      <c r="E1" s="129"/>
      <c r="F1" s="129"/>
      <c r="G1" s="129"/>
      <c r="H1" s="129"/>
      <c r="I1" s="129"/>
      <c r="J1" s="129"/>
    </row>
    <row r="2" spans="1:10">
      <c r="A2" s="129" t="s">
        <v>1887</v>
      </c>
      <c r="B2" s="129"/>
      <c r="C2" s="129"/>
      <c r="D2" s="129"/>
      <c r="E2" s="129"/>
      <c r="F2" s="129"/>
      <c r="G2" s="129"/>
      <c r="H2" s="129"/>
      <c r="I2" s="129"/>
      <c r="J2" s="129"/>
    </row>
    <row r="3" spans="1:10">
      <c r="A3" s="129" t="s">
        <v>1889</v>
      </c>
      <c r="B3" s="129"/>
      <c r="C3" s="129"/>
      <c r="D3" s="129"/>
      <c r="E3" s="129"/>
      <c r="F3" s="129"/>
      <c r="G3" s="129"/>
      <c r="H3" s="129"/>
      <c r="I3" s="129"/>
      <c r="J3" s="129"/>
    </row>
    <row r="4" spans="1:10">
      <c r="A4" s="104"/>
      <c r="B4" s="105"/>
      <c r="C4" s="106"/>
      <c r="D4" s="104"/>
      <c r="E4" s="104"/>
      <c r="F4" s="104"/>
      <c r="G4" s="104"/>
      <c r="H4" s="104"/>
      <c r="I4" s="107"/>
      <c r="J4" s="108" t="s">
        <v>1888</v>
      </c>
    </row>
    <row r="5" spans="1:10" ht="33">
      <c r="A5" s="21" t="s">
        <v>1270</v>
      </c>
      <c r="B5" s="21" t="s">
        <v>1</v>
      </c>
      <c r="C5" s="21" t="s">
        <v>1267</v>
      </c>
      <c r="D5" s="21" t="s">
        <v>1306</v>
      </c>
      <c r="E5" s="21" t="s">
        <v>1370</v>
      </c>
      <c r="F5" s="21" t="s">
        <v>1371</v>
      </c>
      <c r="G5" s="21" t="s">
        <v>1372</v>
      </c>
      <c r="H5" s="21" t="s">
        <v>1373</v>
      </c>
      <c r="I5" s="21" t="s">
        <v>1374</v>
      </c>
      <c r="J5" s="21" t="s">
        <v>1869</v>
      </c>
    </row>
    <row r="6" spans="1:10" ht="33">
      <c r="A6" s="87">
        <v>1</v>
      </c>
      <c r="B6" s="87">
        <v>964</v>
      </c>
      <c r="C6" s="101" t="s">
        <v>1119</v>
      </c>
      <c r="D6" s="88">
        <v>47950</v>
      </c>
      <c r="E6" s="88">
        <v>4795</v>
      </c>
      <c r="F6" s="88">
        <f t="shared" ref="F6:F37" si="0">+D6-E6</f>
        <v>43155</v>
      </c>
      <c r="G6" s="88" t="s">
        <v>1347</v>
      </c>
      <c r="H6" s="89" t="s">
        <v>1375</v>
      </c>
      <c r="I6" s="90" t="s">
        <v>1376</v>
      </c>
      <c r="J6" s="88" t="s">
        <v>1641</v>
      </c>
    </row>
    <row r="7" spans="1:10" ht="33">
      <c r="A7" s="87">
        <v>2</v>
      </c>
      <c r="B7" s="87">
        <v>859</v>
      </c>
      <c r="C7" s="101" t="s">
        <v>1199</v>
      </c>
      <c r="D7" s="88">
        <v>1900</v>
      </c>
      <c r="E7" s="88">
        <v>0</v>
      </c>
      <c r="F7" s="88">
        <f t="shared" si="0"/>
        <v>1900</v>
      </c>
      <c r="G7" s="88" t="s">
        <v>1377</v>
      </c>
      <c r="H7" s="89" t="s">
        <v>1378</v>
      </c>
      <c r="I7" s="90" t="s">
        <v>1379</v>
      </c>
      <c r="J7" s="88" t="s">
        <v>1380</v>
      </c>
    </row>
    <row r="8" spans="1:10">
      <c r="A8" s="87">
        <v>3</v>
      </c>
      <c r="B8" s="87">
        <v>623</v>
      </c>
      <c r="C8" s="101" t="s">
        <v>569</v>
      </c>
      <c r="D8" s="88">
        <v>2556450</v>
      </c>
      <c r="E8" s="88">
        <v>255645</v>
      </c>
      <c r="F8" s="88">
        <f t="shared" si="0"/>
        <v>2300805</v>
      </c>
      <c r="G8" s="88" t="s">
        <v>569</v>
      </c>
      <c r="H8" s="89" t="s">
        <v>1381</v>
      </c>
      <c r="I8" s="90" t="s">
        <v>1382</v>
      </c>
      <c r="J8" s="88" t="s">
        <v>1383</v>
      </c>
    </row>
    <row r="9" spans="1:10" ht="33">
      <c r="A9" s="87">
        <v>4</v>
      </c>
      <c r="B9" s="87">
        <v>821</v>
      </c>
      <c r="C9" s="101" t="s">
        <v>1005</v>
      </c>
      <c r="D9" s="88">
        <v>2635700</v>
      </c>
      <c r="E9" s="88">
        <v>195325</v>
      </c>
      <c r="F9" s="88">
        <f t="shared" si="0"/>
        <v>2440375</v>
      </c>
      <c r="G9" s="88" t="s">
        <v>1248</v>
      </c>
      <c r="H9" s="89" t="s">
        <v>1384</v>
      </c>
      <c r="I9" s="90" t="s">
        <v>1385</v>
      </c>
      <c r="J9" s="88" t="s">
        <v>1386</v>
      </c>
    </row>
    <row r="10" spans="1:10">
      <c r="A10" s="87">
        <v>5</v>
      </c>
      <c r="B10" s="87">
        <v>688</v>
      </c>
      <c r="C10" s="101" t="s">
        <v>788</v>
      </c>
      <c r="D10" s="88">
        <v>150</v>
      </c>
      <c r="E10" s="88">
        <v>15</v>
      </c>
      <c r="F10" s="88">
        <f t="shared" si="0"/>
        <v>135</v>
      </c>
      <c r="G10" s="88" t="s">
        <v>1387</v>
      </c>
      <c r="H10" s="89" t="s">
        <v>1388</v>
      </c>
      <c r="I10" s="90" t="s">
        <v>1389</v>
      </c>
      <c r="J10" s="88" t="s">
        <v>1390</v>
      </c>
    </row>
    <row r="11" spans="1:10">
      <c r="A11" s="87">
        <v>6</v>
      </c>
      <c r="B11" s="87">
        <v>647</v>
      </c>
      <c r="C11" s="101" t="s">
        <v>635</v>
      </c>
      <c r="D11" s="88">
        <v>2592300</v>
      </c>
      <c r="E11" s="88">
        <v>259230</v>
      </c>
      <c r="F11" s="88">
        <f t="shared" si="0"/>
        <v>2333070</v>
      </c>
      <c r="G11" s="88" t="s">
        <v>1391</v>
      </c>
      <c r="H11" s="89" t="s">
        <v>1392</v>
      </c>
      <c r="I11" s="90" t="s">
        <v>1393</v>
      </c>
      <c r="J11" s="88" t="s">
        <v>1394</v>
      </c>
    </row>
    <row r="12" spans="1:10">
      <c r="A12" s="87">
        <v>7</v>
      </c>
      <c r="B12" s="87">
        <v>630</v>
      </c>
      <c r="C12" s="101" t="s">
        <v>581</v>
      </c>
      <c r="D12" s="88">
        <v>191800</v>
      </c>
      <c r="E12" s="88">
        <v>16275</v>
      </c>
      <c r="F12" s="88">
        <f t="shared" si="0"/>
        <v>175525</v>
      </c>
      <c r="G12" s="88" t="s">
        <v>1395</v>
      </c>
      <c r="H12" s="89" t="s">
        <v>1396</v>
      </c>
      <c r="I12" s="90" t="s">
        <v>1397</v>
      </c>
      <c r="J12" s="88" t="s">
        <v>1398</v>
      </c>
    </row>
    <row r="13" spans="1:10">
      <c r="A13" s="87">
        <v>8</v>
      </c>
      <c r="B13" s="87">
        <v>648</v>
      </c>
      <c r="C13" s="101" t="s">
        <v>638</v>
      </c>
      <c r="D13" s="88">
        <v>11136600</v>
      </c>
      <c r="E13" s="88">
        <v>1113660</v>
      </c>
      <c r="F13" s="88">
        <f t="shared" si="0"/>
        <v>10022940</v>
      </c>
      <c r="G13" s="88" t="s">
        <v>1399</v>
      </c>
      <c r="H13" s="89" t="s">
        <v>1400</v>
      </c>
      <c r="I13" s="90" t="s">
        <v>1401</v>
      </c>
      <c r="J13" s="88" t="s">
        <v>1402</v>
      </c>
    </row>
    <row r="14" spans="1:10">
      <c r="A14" s="87">
        <v>9</v>
      </c>
      <c r="B14" s="87">
        <v>649</v>
      </c>
      <c r="C14" s="101" t="s">
        <v>644</v>
      </c>
      <c r="D14" s="88">
        <v>5101100</v>
      </c>
      <c r="E14" s="88">
        <v>510110</v>
      </c>
      <c r="F14" s="88">
        <f t="shared" si="0"/>
        <v>4590990</v>
      </c>
      <c r="G14" s="88" t="s">
        <v>1403</v>
      </c>
      <c r="H14" s="89" t="s">
        <v>1404</v>
      </c>
      <c r="I14" s="90" t="s">
        <v>1405</v>
      </c>
      <c r="J14" s="88" t="s">
        <v>1406</v>
      </c>
    </row>
    <row r="15" spans="1:10">
      <c r="A15" s="87">
        <v>10</v>
      </c>
      <c r="B15" s="87">
        <v>662</v>
      </c>
      <c r="C15" s="101" t="s">
        <v>767</v>
      </c>
      <c r="D15" s="88">
        <v>2705500</v>
      </c>
      <c r="E15" s="88">
        <v>270550</v>
      </c>
      <c r="F15" s="88">
        <f t="shared" si="0"/>
        <v>2434950</v>
      </c>
      <c r="G15" s="88" t="s">
        <v>1407</v>
      </c>
      <c r="H15" s="89" t="s">
        <v>1408</v>
      </c>
      <c r="I15" s="90" t="s">
        <v>1409</v>
      </c>
      <c r="J15" s="88" t="s">
        <v>1410</v>
      </c>
    </row>
    <row r="16" spans="1:10">
      <c r="A16" s="87">
        <v>11</v>
      </c>
      <c r="B16" s="87">
        <v>671</v>
      </c>
      <c r="C16" s="101" t="s">
        <v>785</v>
      </c>
      <c r="D16" s="88">
        <v>1209400</v>
      </c>
      <c r="E16" s="88">
        <v>120940</v>
      </c>
      <c r="F16" s="88">
        <f t="shared" si="0"/>
        <v>1088460</v>
      </c>
      <c r="G16" s="88" t="s">
        <v>640</v>
      </c>
      <c r="H16" s="89" t="s">
        <v>1411</v>
      </c>
      <c r="I16" s="90" t="s">
        <v>785</v>
      </c>
      <c r="J16" s="88" t="s">
        <v>1412</v>
      </c>
    </row>
    <row r="17" spans="1:10">
      <c r="A17" s="87">
        <v>12</v>
      </c>
      <c r="B17" s="87">
        <v>670</v>
      </c>
      <c r="C17" s="101" t="s">
        <v>777</v>
      </c>
      <c r="D17" s="88">
        <v>2656850</v>
      </c>
      <c r="E17" s="88">
        <v>315685</v>
      </c>
      <c r="F17" s="88">
        <f t="shared" si="0"/>
        <v>2341165</v>
      </c>
      <c r="G17" s="88" t="s">
        <v>1413</v>
      </c>
      <c r="H17" s="89" t="s">
        <v>1414</v>
      </c>
      <c r="I17" s="90" t="s">
        <v>1413</v>
      </c>
      <c r="J17" s="90" t="s">
        <v>1870</v>
      </c>
    </row>
    <row r="18" spans="1:10">
      <c r="A18" s="87">
        <v>13</v>
      </c>
      <c r="B18" s="87">
        <v>702</v>
      </c>
      <c r="C18" s="101" t="s">
        <v>811</v>
      </c>
      <c r="D18" s="88">
        <v>3967100</v>
      </c>
      <c r="E18" s="88">
        <v>396710</v>
      </c>
      <c r="F18" s="88">
        <f t="shared" si="0"/>
        <v>3570390</v>
      </c>
      <c r="G18" s="88" t="s">
        <v>672</v>
      </c>
      <c r="H18" s="89" t="s">
        <v>1415</v>
      </c>
      <c r="I18" s="90" t="s">
        <v>1416</v>
      </c>
      <c r="J18" s="88" t="s">
        <v>1417</v>
      </c>
    </row>
    <row r="19" spans="1:10">
      <c r="A19" s="87">
        <v>14</v>
      </c>
      <c r="B19" s="87">
        <v>714</v>
      </c>
      <c r="C19" s="101" t="s">
        <v>869</v>
      </c>
      <c r="D19" s="88">
        <v>9400</v>
      </c>
      <c r="E19" s="88">
        <v>250</v>
      </c>
      <c r="F19" s="88">
        <f t="shared" si="0"/>
        <v>9150</v>
      </c>
      <c r="G19" s="88" t="s">
        <v>1343</v>
      </c>
      <c r="H19" s="89" t="s">
        <v>1418</v>
      </c>
      <c r="I19" s="90" t="s">
        <v>1419</v>
      </c>
      <c r="J19" s="88" t="s">
        <v>1420</v>
      </c>
    </row>
    <row r="20" spans="1:10">
      <c r="A20" s="87">
        <v>15</v>
      </c>
      <c r="B20" s="87">
        <v>704</v>
      </c>
      <c r="C20" s="101" t="s">
        <v>847</v>
      </c>
      <c r="D20" s="88">
        <v>3570100</v>
      </c>
      <c r="E20" s="88">
        <v>291975</v>
      </c>
      <c r="F20" s="88">
        <f t="shared" si="0"/>
        <v>3278125</v>
      </c>
      <c r="G20" s="88" t="s">
        <v>1343</v>
      </c>
      <c r="H20" s="89" t="s">
        <v>1421</v>
      </c>
      <c r="I20" s="90" t="s">
        <v>1422</v>
      </c>
      <c r="J20" s="88" t="s">
        <v>1423</v>
      </c>
    </row>
    <row r="21" spans="1:10">
      <c r="A21" s="87">
        <v>16</v>
      </c>
      <c r="B21" s="87">
        <v>713</v>
      </c>
      <c r="C21" s="101" t="s">
        <v>865</v>
      </c>
      <c r="D21" s="88">
        <v>345900</v>
      </c>
      <c r="E21" s="88">
        <v>34590</v>
      </c>
      <c r="F21" s="88">
        <f t="shared" si="0"/>
        <v>311310</v>
      </c>
      <c r="G21" s="88" t="s">
        <v>1424</v>
      </c>
      <c r="H21" s="89" t="s">
        <v>1425</v>
      </c>
      <c r="I21" s="90" t="s">
        <v>1426</v>
      </c>
      <c r="J21" s="88" t="s">
        <v>1427</v>
      </c>
    </row>
    <row r="22" spans="1:10">
      <c r="A22" s="87">
        <v>17</v>
      </c>
      <c r="B22" s="87">
        <v>710</v>
      </c>
      <c r="C22" s="101" t="s">
        <v>855</v>
      </c>
      <c r="D22" s="88">
        <v>200350</v>
      </c>
      <c r="E22" s="88">
        <v>20035</v>
      </c>
      <c r="F22" s="88">
        <f t="shared" si="0"/>
        <v>180315</v>
      </c>
      <c r="G22" s="88" t="s">
        <v>1428</v>
      </c>
      <c r="H22" s="89" t="s">
        <v>1429</v>
      </c>
      <c r="I22" s="90" t="s">
        <v>1430</v>
      </c>
      <c r="J22" s="88" t="s">
        <v>1431</v>
      </c>
    </row>
    <row r="23" spans="1:10" s="95" customFormat="1">
      <c r="A23" s="87">
        <v>18</v>
      </c>
      <c r="B23" s="91">
        <v>720</v>
      </c>
      <c r="C23" s="102" t="s">
        <v>890</v>
      </c>
      <c r="D23" s="92">
        <v>0</v>
      </c>
      <c r="E23" s="92">
        <v>0</v>
      </c>
      <c r="F23" s="92">
        <f t="shared" si="0"/>
        <v>0</v>
      </c>
      <c r="G23" s="92" t="s">
        <v>1841</v>
      </c>
      <c r="H23" s="93"/>
      <c r="I23" s="94"/>
      <c r="J23" s="92"/>
    </row>
    <row r="24" spans="1:10" s="95" customFormat="1">
      <c r="A24" s="87">
        <v>19</v>
      </c>
      <c r="B24" s="91">
        <v>712</v>
      </c>
      <c r="C24" s="102" t="s">
        <v>862</v>
      </c>
      <c r="D24" s="92">
        <v>0</v>
      </c>
      <c r="E24" s="92">
        <v>0</v>
      </c>
      <c r="F24" s="92">
        <f t="shared" si="0"/>
        <v>0</v>
      </c>
      <c r="G24" s="92" t="s">
        <v>1842</v>
      </c>
      <c r="H24" s="93"/>
      <c r="I24" s="94"/>
      <c r="J24" s="92"/>
    </row>
    <row r="25" spans="1:10" s="95" customFormat="1">
      <c r="A25" s="87">
        <v>20</v>
      </c>
      <c r="B25" s="91">
        <v>719</v>
      </c>
      <c r="C25" s="102" t="s">
        <v>887</v>
      </c>
      <c r="D25" s="92">
        <v>0</v>
      </c>
      <c r="E25" s="92">
        <v>0</v>
      </c>
      <c r="F25" s="92">
        <f t="shared" si="0"/>
        <v>0</v>
      </c>
      <c r="G25" s="92" t="s">
        <v>1843</v>
      </c>
      <c r="H25" s="93"/>
      <c r="I25" s="94"/>
      <c r="J25" s="92"/>
    </row>
    <row r="26" spans="1:10" s="95" customFormat="1">
      <c r="A26" s="87">
        <v>21</v>
      </c>
      <c r="B26" s="91">
        <v>716</v>
      </c>
      <c r="C26" s="102" t="s">
        <v>876</v>
      </c>
      <c r="D26" s="92">
        <v>0</v>
      </c>
      <c r="E26" s="92">
        <v>0</v>
      </c>
      <c r="F26" s="92">
        <f t="shared" si="0"/>
        <v>0</v>
      </c>
      <c r="G26" s="92" t="s">
        <v>1844</v>
      </c>
      <c r="H26" s="93"/>
      <c r="I26" s="94"/>
      <c r="J26" s="92"/>
    </row>
    <row r="27" spans="1:10">
      <c r="A27" s="87">
        <v>22</v>
      </c>
      <c r="B27" s="87">
        <v>715</v>
      </c>
      <c r="C27" s="101" t="s">
        <v>873</v>
      </c>
      <c r="D27" s="88">
        <v>15100</v>
      </c>
      <c r="E27" s="88">
        <v>1510</v>
      </c>
      <c r="F27" s="88">
        <f t="shared" si="0"/>
        <v>13590</v>
      </c>
      <c r="G27" s="88" t="s">
        <v>1432</v>
      </c>
      <c r="H27" s="89" t="s">
        <v>1433</v>
      </c>
      <c r="I27" s="90" t="s">
        <v>1434</v>
      </c>
      <c r="J27" s="88" t="s">
        <v>1435</v>
      </c>
    </row>
    <row r="28" spans="1:10">
      <c r="A28" s="87">
        <v>23</v>
      </c>
      <c r="B28" s="87">
        <v>711</v>
      </c>
      <c r="C28" s="101" t="s">
        <v>858</v>
      </c>
      <c r="D28" s="88">
        <v>42300</v>
      </c>
      <c r="E28" s="88">
        <v>1175</v>
      </c>
      <c r="F28" s="88">
        <f t="shared" si="0"/>
        <v>41125</v>
      </c>
      <c r="G28" s="88" t="s">
        <v>1343</v>
      </c>
      <c r="H28" s="89" t="s">
        <v>1436</v>
      </c>
      <c r="I28" s="90" t="s">
        <v>1437</v>
      </c>
      <c r="J28" s="88" t="s">
        <v>1438</v>
      </c>
    </row>
    <row r="29" spans="1:10" s="95" customFormat="1">
      <c r="A29" s="87">
        <v>24</v>
      </c>
      <c r="B29" s="91">
        <v>722</v>
      </c>
      <c r="C29" s="102" t="s">
        <v>894</v>
      </c>
      <c r="D29" s="92">
        <v>0</v>
      </c>
      <c r="E29" s="92">
        <v>0</v>
      </c>
      <c r="F29" s="92">
        <f t="shared" si="0"/>
        <v>0</v>
      </c>
      <c r="G29" s="92" t="s">
        <v>1845</v>
      </c>
      <c r="H29" s="93"/>
      <c r="I29" s="94"/>
      <c r="J29" s="92"/>
    </row>
    <row r="30" spans="1:10" ht="33">
      <c r="A30" s="87">
        <v>25</v>
      </c>
      <c r="B30" s="87">
        <v>705</v>
      </c>
      <c r="C30" s="101" t="s">
        <v>851</v>
      </c>
      <c r="D30" s="88">
        <v>207300</v>
      </c>
      <c r="E30" s="88">
        <v>20730</v>
      </c>
      <c r="F30" s="88">
        <f t="shared" si="0"/>
        <v>186570</v>
      </c>
      <c r="G30" s="88" t="s">
        <v>560</v>
      </c>
      <c r="H30" s="89" t="s">
        <v>1439</v>
      </c>
      <c r="I30" s="90" t="s">
        <v>1440</v>
      </c>
      <c r="J30" s="88" t="s">
        <v>1441</v>
      </c>
    </row>
    <row r="31" spans="1:10">
      <c r="A31" s="87">
        <v>26</v>
      </c>
      <c r="B31" s="87">
        <v>658</v>
      </c>
      <c r="C31" s="101" t="s">
        <v>750</v>
      </c>
      <c r="D31" s="88">
        <v>4189850</v>
      </c>
      <c r="E31" s="88">
        <v>418985</v>
      </c>
      <c r="F31" s="88">
        <f t="shared" si="0"/>
        <v>3770865</v>
      </c>
      <c r="G31" s="88" t="s">
        <v>1442</v>
      </c>
      <c r="H31" s="89" t="s">
        <v>1443</v>
      </c>
      <c r="I31" s="90" t="s">
        <v>1444</v>
      </c>
      <c r="J31" s="88" t="s">
        <v>1445</v>
      </c>
    </row>
    <row r="32" spans="1:10">
      <c r="A32" s="87">
        <v>27</v>
      </c>
      <c r="B32" s="87">
        <v>657</v>
      </c>
      <c r="C32" s="101" t="s">
        <v>742</v>
      </c>
      <c r="D32" s="88">
        <v>5944100</v>
      </c>
      <c r="E32" s="88">
        <v>594410</v>
      </c>
      <c r="F32" s="88">
        <f t="shared" si="0"/>
        <v>5349690</v>
      </c>
      <c r="G32" s="88" t="s">
        <v>1446</v>
      </c>
      <c r="H32" s="89" t="s">
        <v>1447</v>
      </c>
      <c r="I32" s="90" t="s">
        <v>1448</v>
      </c>
      <c r="J32" s="88" t="s">
        <v>1449</v>
      </c>
    </row>
    <row r="33" spans="1:10">
      <c r="A33" s="87">
        <v>28</v>
      </c>
      <c r="B33" s="87">
        <v>689</v>
      </c>
      <c r="C33" s="101" t="s">
        <v>792</v>
      </c>
      <c r="D33" s="88">
        <v>35850</v>
      </c>
      <c r="E33" s="88">
        <v>3585</v>
      </c>
      <c r="F33" s="88">
        <f t="shared" si="0"/>
        <v>32265</v>
      </c>
      <c r="G33" s="88" t="s">
        <v>1450</v>
      </c>
      <c r="H33" s="89" t="s">
        <v>1451</v>
      </c>
      <c r="I33" s="90" t="s">
        <v>1452</v>
      </c>
      <c r="J33" s="88" t="s">
        <v>1453</v>
      </c>
    </row>
    <row r="34" spans="1:10">
      <c r="A34" s="87">
        <v>29</v>
      </c>
      <c r="B34" s="87">
        <v>650</v>
      </c>
      <c r="C34" s="101" t="s">
        <v>654</v>
      </c>
      <c r="D34" s="88">
        <v>1973200</v>
      </c>
      <c r="E34" s="88">
        <v>197320</v>
      </c>
      <c r="F34" s="88">
        <f t="shared" si="0"/>
        <v>1775880</v>
      </c>
      <c r="G34" s="88" t="s">
        <v>656</v>
      </c>
      <c r="H34" s="89" t="s">
        <v>1454</v>
      </c>
      <c r="I34" s="90" t="s">
        <v>1455</v>
      </c>
      <c r="J34" s="88" t="s">
        <v>1456</v>
      </c>
    </row>
    <row r="35" spans="1:10">
      <c r="A35" s="87">
        <v>30</v>
      </c>
      <c r="B35" s="87">
        <v>632</v>
      </c>
      <c r="C35" s="101" t="s">
        <v>584</v>
      </c>
      <c r="D35" s="88">
        <v>436900</v>
      </c>
      <c r="E35" s="88">
        <v>43690</v>
      </c>
      <c r="F35" s="88">
        <f t="shared" si="0"/>
        <v>393210</v>
      </c>
      <c r="G35" s="88" t="s">
        <v>1457</v>
      </c>
      <c r="H35" s="89" t="s">
        <v>1458</v>
      </c>
      <c r="I35" s="90" t="s">
        <v>1459</v>
      </c>
      <c r="J35" s="88" t="s">
        <v>1460</v>
      </c>
    </row>
    <row r="36" spans="1:10">
      <c r="A36" s="87">
        <v>31</v>
      </c>
      <c r="B36" s="87">
        <v>135</v>
      </c>
      <c r="C36" s="101" t="s">
        <v>241</v>
      </c>
      <c r="D36" s="88">
        <v>39850</v>
      </c>
      <c r="E36" s="88">
        <v>400</v>
      </c>
      <c r="F36" s="88">
        <f t="shared" si="0"/>
        <v>39450</v>
      </c>
      <c r="G36" s="88" t="s">
        <v>1461</v>
      </c>
      <c r="H36" s="89" t="s">
        <v>1462</v>
      </c>
      <c r="I36" s="90" t="s">
        <v>1463</v>
      </c>
      <c r="J36" s="88" t="s">
        <v>1464</v>
      </c>
    </row>
    <row r="37" spans="1:10">
      <c r="A37" s="87">
        <v>32</v>
      </c>
      <c r="B37" s="87">
        <v>212</v>
      </c>
      <c r="C37" s="101" t="s">
        <v>343</v>
      </c>
      <c r="D37" s="88">
        <v>414350</v>
      </c>
      <c r="E37" s="88">
        <v>41435</v>
      </c>
      <c r="F37" s="88">
        <f t="shared" si="0"/>
        <v>372915</v>
      </c>
      <c r="G37" s="88" t="s">
        <v>1465</v>
      </c>
      <c r="H37" s="89">
        <v>37063225906</v>
      </c>
      <c r="I37" s="90" t="s">
        <v>1466</v>
      </c>
      <c r="J37" s="88" t="s">
        <v>1467</v>
      </c>
    </row>
    <row r="38" spans="1:10" s="95" customFormat="1">
      <c r="A38" s="87">
        <v>33</v>
      </c>
      <c r="B38" s="91">
        <v>829</v>
      </c>
      <c r="C38" s="102" t="s">
        <v>1013</v>
      </c>
      <c r="D38" s="92">
        <v>0</v>
      </c>
      <c r="E38" s="92">
        <v>0</v>
      </c>
      <c r="F38" s="92">
        <f t="shared" ref="F38:F69" si="1">+D38-E38</f>
        <v>0</v>
      </c>
      <c r="G38" s="92" t="s">
        <v>1846</v>
      </c>
      <c r="H38" s="93"/>
      <c r="I38" s="94"/>
      <c r="J38" s="92"/>
    </row>
    <row r="39" spans="1:10">
      <c r="A39" s="87">
        <v>34</v>
      </c>
      <c r="B39" s="87">
        <v>604</v>
      </c>
      <c r="C39" s="101" t="s">
        <v>560</v>
      </c>
      <c r="D39" s="88">
        <v>2626000</v>
      </c>
      <c r="E39" s="88">
        <v>262600</v>
      </c>
      <c r="F39" s="88">
        <f t="shared" si="1"/>
        <v>2363400</v>
      </c>
      <c r="G39" s="88" t="s">
        <v>560</v>
      </c>
      <c r="H39" s="89" t="s">
        <v>1468</v>
      </c>
      <c r="I39" s="90" t="s">
        <v>1469</v>
      </c>
      <c r="J39" s="88" t="s">
        <v>1470</v>
      </c>
    </row>
    <row r="40" spans="1:10">
      <c r="A40" s="87">
        <v>35</v>
      </c>
      <c r="B40" s="87">
        <v>221</v>
      </c>
      <c r="C40" s="101" t="s">
        <v>458</v>
      </c>
      <c r="D40" s="88">
        <v>10170500</v>
      </c>
      <c r="E40" s="88">
        <v>2367050</v>
      </c>
      <c r="F40" s="88">
        <f t="shared" si="1"/>
        <v>7803450</v>
      </c>
      <c r="G40" s="88" t="s">
        <v>1471</v>
      </c>
      <c r="H40" s="89" t="s">
        <v>1472</v>
      </c>
      <c r="I40" s="90" t="s">
        <v>1473</v>
      </c>
      <c r="J40" s="88" t="s">
        <v>1474</v>
      </c>
    </row>
    <row r="41" spans="1:10">
      <c r="A41" s="87">
        <v>36</v>
      </c>
      <c r="B41" s="87">
        <v>151</v>
      </c>
      <c r="C41" s="101" t="s">
        <v>1163</v>
      </c>
      <c r="D41" s="88">
        <v>200</v>
      </c>
      <c r="E41" s="88">
        <v>0</v>
      </c>
      <c r="F41" s="88">
        <f t="shared" si="1"/>
        <v>200</v>
      </c>
      <c r="G41" s="88" t="s">
        <v>1248</v>
      </c>
      <c r="H41" s="89" t="s">
        <v>1475</v>
      </c>
      <c r="I41" s="90" t="s">
        <v>1476</v>
      </c>
      <c r="J41" s="88" t="s">
        <v>1477</v>
      </c>
    </row>
    <row r="42" spans="1:10">
      <c r="A42" s="87">
        <v>37</v>
      </c>
      <c r="B42" s="87">
        <v>164</v>
      </c>
      <c r="C42" s="101" t="s">
        <v>1169</v>
      </c>
      <c r="D42" s="88">
        <v>100</v>
      </c>
      <c r="E42" s="88">
        <v>0</v>
      </c>
      <c r="F42" s="88">
        <f t="shared" si="1"/>
        <v>100</v>
      </c>
      <c r="G42" s="88" t="s">
        <v>1478</v>
      </c>
      <c r="H42" s="89" t="s">
        <v>1479</v>
      </c>
      <c r="I42" s="90" t="s">
        <v>1480</v>
      </c>
      <c r="J42" s="88" t="s">
        <v>1481</v>
      </c>
    </row>
    <row r="43" spans="1:10">
      <c r="A43" s="87">
        <v>38</v>
      </c>
      <c r="B43" s="87">
        <v>154</v>
      </c>
      <c r="C43" s="101" t="s">
        <v>283</v>
      </c>
      <c r="D43" s="88">
        <v>300</v>
      </c>
      <c r="E43" s="88">
        <v>0</v>
      </c>
      <c r="F43" s="88">
        <f t="shared" si="1"/>
        <v>300</v>
      </c>
      <c r="G43" s="88" t="s">
        <v>1482</v>
      </c>
      <c r="H43" s="89" t="s">
        <v>1483</v>
      </c>
      <c r="I43" s="90" t="s">
        <v>1484</v>
      </c>
      <c r="J43" s="88" t="s">
        <v>1485</v>
      </c>
    </row>
    <row r="44" spans="1:10" s="95" customFormat="1">
      <c r="A44" s="87">
        <v>39</v>
      </c>
      <c r="B44" s="91">
        <v>158</v>
      </c>
      <c r="C44" s="102" t="s">
        <v>291</v>
      </c>
      <c r="D44" s="92">
        <v>0</v>
      </c>
      <c r="E44" s="92">
        <v>0</v>
      </c>
      <c r="F44" s="92">
        <f t="shared" si="1"/>
        <v>0</v>
      </c>
      <c r="G44" s="92" t="s">
        <v>1847</v>
      </c>
      <c r="H44" s="93"/>
      <c r="I44" s="94"/>
      <c r="J44" s="92"/>
    </row>
    <row r="45" spans="1:10">
      <c r="A45" s="87">
        <v>40</v>
      </c>
      <c r="B45" s="87">
        <v>147</v>
      </c>
      <c r="C45" s="101" t="s">
        <v>261</v>
      </c>
      <c r="D45" s="88">
        <v>200</v>
      </c>
      <c r="E45" s="88">
        <v>0</v>
      </c>
      <c r="F45" s="88">
        <f t="shared" si="1"/>
        <v>200</v>
      </c>
      <c r="G45" s="88" t="s">
        <v>1486</v>
      </c>
      <c r="H45" s="89" t="s">
        <v>1487</v>
      </c>
      <c r="I45" s="90" t="s">
        <v>1488</v>
      </c>
      <c r="J45" s="88" t="s">
        <v>1489</v>
      </c>
    </row>
    <row r="46" spans="1:10">
      <c r="A46" s="87">
        <v>41</v>
      </c>
      <c r="B46" s="87">
        <v>149</v>
      </c>
      <c r="C46" s="101" t="s">
        <v>269</v>
      </c>
      <c r="D46" s="88">
        <v>3300</v>
      </c>
      <c r="E46" s="88">
        <v>0</v>
      </c>
      <c r="F46" s="88">
        <f t="shared" si="1"/>
        <v>3300</v>
      </c>
      <c r="G46" s="88" t="s">
        <v>1490</v>
      </c>
      <c r="H46" s="89" t="s">
        <v>1491</v>
      </c>
      <c r="I46" s="90" t="s">
        <v>1492</v>
      </c>
      <c r="J46" s="88" t="s">
        <v>1493</v>
      </c>
    </row>
    <row r="47" spans="1:10">
      <c r="A47" s="87">
        <v>42</v>
      </c>
      <c r="B47" s="87">
        <v>160</v>
      </c>
      <c r="C47" s="101" t="s">
        <v>295</v>
      </c>
      <c r="D47" s="88">
        <v>100</v>
      </c>
      <c r="E47" s="88">
        <v>0</v>
      </c>
      <c r="F47" s="88">
        <f t="shared" si="1"/>
        <v>100</v>
      </c>
      <c r="G47" s="88" t="s">
        <v>1494</v>
      </c>
      <c r="H47" s="89" t="s">
        <v>1495</v>
      </c>
      <c r="I47" s="90" t="s">
        <v>1496</v>
      </c>
      <c r="J47" s="88" t="s">
        <v>1497</v>
      </c>
    </row>
    <row r="48" spans="1:10">
      <c r="A48" s="87">
        <v>43</v>
      </c>
      <c r="B48" s="87">
        <v>165</v>
      </c>
      <c r="C48" s="101" t="s">
        <v>307</v>
      </c>
      <c r="D48" s="88">
        <v>10200</v>
      </c>
      <c r="E48" s="88">
        <v>225</v>
      </c>
      <c r="F48" s="88">
        <f t="shared" si="1"/>
        <v>9975</v>
      </c>
      <c r="G48" s="88" t="s">
        <v>1478</v>
      </c>
      <c r="H48" s="89" t="s">
        <v>1479</v>
      </c>
      <c r="I48" s="90" t="s">
        <v>1480</v>
      </c>
      <c r="J48" s="88" t="s">
        <v>1481</v>
      </c>
    </row>
    <row r="49" spans="1:10">
      <c r="A49" s="87">
        <v>44</v>
      </c>
      <c r="B49" s="87">
        <v>162</v>
      </c>
      <c r="C49" s="101" t="s">
        <v>303</v>
      </c>
      <c r="D49" s="88">
        <v>300</v>
      </c>
      <c r="E49" s="88">
        <v>0</v>
      </c>
      <c r="F49" s="88">
        <f t="shared" si="1"/>
        <v>300</v>
      </c>
      <c r="G49" s="88" t="s">
        <v>1498</v>
      </c>
      <c r="H49" s="89" t="s">
        <v>1499</v>
      </c>
      <c r="I49" s="90" t="s">
        <v>1500</v>
      </c>
      <c r="J49" s="88" t="s">
        <v>1501</v>
      </c>
    </row>
    <row r="50" spans="1:10">
      <c r="A50" s="87">
        <v>45</v>
      </c>
      <c r="B50" s="87">
        <v>148</v>
      </c>
      <c r="C50" s="101" t="s">
        <v>265</v>
      </c>
      <c r="D50" s="88">
        <v>400</v>
      </c>
      <c r="E50" s="88">
        <v>25</v>
      </c>
      <c r="F50" s="88">
        <f t="shared" si="1"/>
        <v>375</v>
      </c>
      <c r="G50" s="88" t="s">
        <v>1502</v>
      </c>
      <c r="H50" s="89" t="s">
        <v>1503</v>
      </c>
      <c r="I50" s="90" t="s">
        <v>1504</v>
      </c>
      <c r="J50" s="88" t="s">
        <v>1505</v>
      </c>
    </row>
    <row r="51" spans="1:10">
      <c r="A51" s="87">
        <v>46</v>
      </c>
      <c r="B51" s="87">
        <v>166</v>
      </c>
      <c r="C51" s="101" t="s">
        <v>311</v>
      </c>
      <c r="D51" s="88">
        <v>83750</v>
      </c>
      <c r="E51" s="88">
        <v>8375</v>
      </c>
      <c r="F51" s="88">
        <f t="shared" si="1"/>
        <v>75375</v>
      </c>
      <c r="G51" s="88" t="s">
        <v>1506</v>
      </c>
      <c r="H51" s="89" t="s">
        <v>1507</v>
      </c>
      <c r="I51" s="90" t="s">
        <v>1508</v>
      </c>
      <c r="J51" s="88" t="s">
        <v>1871</v>
      </c>
    </row>
    <row r="52" spans="1:10">
      <c r="A52" s="87">
        <v>47</v>
      </c>
      <c r="B52" s="87">
        <v>157</v>
      </c>
      <c r="C52" s="101" t="s">
        <v>287</v>
      </c>
      <c r="D52" s="88">
        <v>3400</v>
      </c>
      <c r="E52" s="88">
        <v>325</v>
      </c>
      <c r="F52" s="88">
        <f t="shared" si="1"/>
        <v>3075</v>
      </c>
      <c r="G52" s="88" t="s">
        <v>1509</v>
      </c>
      <c r="H52" s="89" t="s">
        <v>1510</v>
      </c>
      <c r="I52" s="90" t="s">
        <v>1511</v>
      </c>
      <c r="J52" s="88" t="s">
        <v>1512</v>
      </c>
    </row>
    <row r="53" spans="1:10">
      <c r="A53" s="87">
        <v>48</v>
      </c>
      <c r="B53" s="87">
        <v>153</v>
      </c>
      <c r="C53" s="101" t="s">
        <v>279</v>
      </c>
      <c r="D53" s="88">
        <v>100</v>
      </c>
      <c r="E53" s="88">
        <v>0</v>
      </c>
      <c r="F53" s="88">
        <f t="shared" si="1"/>
        <v>100</v>
      </c>
      <c r="G53" s="88" t="s">
        <v>1513</v>
      </c>
      <c r="H53" s="89" t="s">
        <v>1514</v>
      </c>
      <c r="I53" s="90" t="s">
        <v>1515</v>
      </c>
      <c r="J53" s="88" t="s">
        <v>1516</v>
      </c>
    </row>
    <row r="54" spans="1:10">
      <c r="A54" s="87">
        <v>49</v>
      </c>
      <c r="B54" s="87">
        <v>146</v>
      </c>
      <c r="C54" s="101" t="s">
        <v>257</v>
      </c>
      <c r="D54" s="88">
        <v>31500</v>
      </c>
      <c r="E54" s="88">
        <v>475</v>
      </c>
      <c r="F54" s="88">
        <f t="shared" si="1"/>
        <v>31025</v>
      </c>
      <c r="G54" s="88" t="s">
        <v>1517</v>
      </c>
      <c r="H54" s="89" t="s">
        <v>1518</v>
      </c>
      <c r="I54" s="90" t="s">
        <v>1519</v>
      </c>
      <c r="J54" s="88" t="s">
        <v>1520</v>
      </c>
    </row>
    <row r="55" spans="1:10">
      <c r="A55" s="87">
        <v>50</v>
      </c>
      <c r="B55" s="87">
        <v>633</v>
      </c>
      <c r="C55" s="101" t="s">
        <v>588</v>
      </c>
      <c r="D55" s="88">
        <v>262400</v>
      </c>
      <c r="E55" s="88">
        <v>25075</v>
      </c>
      <c r="F55" s="88">
        <f t="shared" si="1"/>
        <v>237325</v>
      </c>
      <c r="G55" s="88" t="s">
        <v>1521</v>
      </c>
      <c r="H55" s="89" t="s">
        <v>1522</v>
      </c>
      <c r="I55" s="90" t="s">
        <v>1523</v>
      </c>
      <c r="J55" s="88" t="s">
        <v>1872</v>
      </c>
    </row>
    <row r="56" spans="1:10" s="95" customFormat="1">
      <c r="A56" s="87">
        <v>51</v>
      </c>
      <c r="B56" s="91">
        <v>808</v>
      </c>
      <c r="C56" s="102" t="s">
        <v>961</v>
      </c>
      <c r="D56" s="92">
        <v>0</v>
      </c>
      <c r="E56" s="92">
        <v>0</v>
      </c>
      <c r="F56" s="92">
        <f t="shared" si="1"/>
        <v>0</v>
      </c>
      <c r="G56" s="92" t="s">
        <v>1848</v>
      </c>
      <c r="H56" s="93"/>
      <c r="I56" s="94"/>
      <c r="J56" s="92"/>
    </row>
    <row r="57" spans="1:10">
      <c r="A57" s="87">
        <v>52</v>
      </c>
      <c r="B57" s="87">
        <v>813</v>
      </c>
      <c r="C57" s="101" t="s">
        <v>981</v>
      </c>
      <c r="D57" s="88">
        <v>11750</v>
      </c>
      <c r="E57" s="88">
        <v>1175</v>
      </c>
      <c r="F57" s="88">
        <f t="shared" si="1"/>
        <v>10575</v>
      </c>
      <c r="G57" s="88" t="s">
        <v>672</v>
      </c>
      <c r="H57" s="89" t="s">
        <v>1524</v>
      </c>
      <c r="I57" s="90" t="s">
        <v>1525</v>
      </c>
      <c r="J57" s="88" t="s">
        <v>1873</v>
      </c>
    </row>
    <row r="58" spans="1:10" s="95" customFormat="1">
      <c r="A58" s="87">
        <v>53</v>
      </c>
      <c r="B58" s="91">
        <v>810</v>
      </c>
      <c r="C58" s="102" t="s">
        <v>969</v>
      </c>
      <c r="D58" s="92">
        <v>0</v>
      </c>
      <c r="E58" s="92">
        <v>0</v>
      </c>
      <c r="F58" s="92">
        <f t="shared" si="1"/>
        <v>0</v>
      </c>
      <c r="G58" s="92" t="s">
        <v>1849</v>
      </c>
      <c r="H58" s="93"/>
      <c r="I58" s="94"/>
      <c r="J58" s="92"/>
    </row>
    <row r="59" spans="1:10">
      <c r="A59" s="87">
        <v>54</v>
      </c>
      <c r="B59" s="87">
        <v>812</v>
      </c>
      <c r="C59" s="101" t="s">
        <v>977</v>
      </c>
      <c r="D59" s="88">
        <v>152550</v>
      </c>
      <c r="E59" s="88">
        <v>3775</v>
      </c>
      <c r="F59" s="88">
        <f t="shared" si="1"/>
        <v>148775</v>
      </c>
      <c r="G59" s="88" t="s">
        <v>1526</v>
      </c>
      <c r="H59" s="89" t="s">
        <v>1527</v>
      </c>
      <c r="I59" s="90" t="s">
        <v>1528</v>
      </c>
      <c r="J59" s="88" t="s">
        <v>1529</v>
      </c>
    </row>
    <row r="60" spans="1:10">
      <c r="A60" s="87">
        <v>55</v>
      </c>
      <c r="B60" s="87">
        <v>807</v>
      </c>
      <c r="C60" s="101" t="s">
        <v>957</v>
      </c>
      <c r="D60" s="88">
        <v>241000</v>
      </c>
      <c r="E60" s="88">
        <v>3500</v>
      </c>
      <c r="F60" s="88">
        <f t="shared" si="1"/>
        <v>237500</v>
      </c>
      <c r="G60" s="88" t="s">
        <v>672</v>
      </c>
      <c r="H60" s="89" t="s">
        <v>1530</v>
      </c>
      <c r="I60" s="90" t="s">
        <v>1531</v>
      </c>
      <c r="J60" s="88" t="s">
        <v>1874</v>
      </c>
    </row>
    <row r="61" spans="1:10" s="95" customFormat="1">
      <c r="A61" s="87">
        <v>56</v>
      </c>
      <c r="B61" s="91">
        <v>809</v>
      </c>
      <c r="C61" s="102" t="s">
        <v>965</v>
      </c>
      <c r="D61" s="92">
        <v>0</v>
      </c>
      <c r="E61" s="92">
        <v>0</v>
      </c>
      <c r="F61" s="92">
        <f t="shared" si="1"/>
        <v>0</v>
      </c>
      <c r="G61" s="92" t="s">
        <v>1850</v>
      </c>
      <c r="H61" s="93"/>
      <c r="I61" s="94"/>
      <c r="J61" s="92"/>
    </row>
    <row r="62" spans="1:10" s="95" customFormat="1">
      <c r="A62" s="87">
        <v>57</v>
      </c>
      <c r="B62" s="91">
        <v>806</v>
      </c>
      <c r="C62" s="102" t="s">
        <v>953</v>
      </c>
      <c r="D62" s="92">
        <v>0</v>
      </c>
      <c r="E62" s="92">
        <v>0</v>
      </c>
      <c r="F62" s="92">
        <f t="shared" si="1"/>
        <v>0</v>
      </c>
      <c r="G62" s="92" t="s">
        <v>1851</v>
      </c>
      <c r="H62" s="93"/>
      <c r="I62" s="94"/>
      <c r="J62" s="92"/>
    </row>
    <row r="63" spans="1:10" s="95" customFormat="1">
      <c r="A63" s="87">
        <v>58</v>
      </c>
      <c r="B63" s="91">
        <v>811</v>
      </c>
      <c r="C63" s="102" t="s">
        <v>973</v>
      </c>
      <c r="D63" s="92">
        <v>0</v>
      </c>
      <c r="E63" s="92">
        <v>0</v>
      </c>
      <c r="F63" s="92">
        <f t="shared" si="1"/>
        <v>0</v>
      </c>
      <c r="G63" s="92" t="s">
        <v>1852</v>
      </c>
      <c r="H63" s="93"/>
      <c r="I63" s="94"/>
      <c r="J63" s="92"/>
    </row>
    <row r="64" spans="1:10" s="95" customFormat="1">
      <c r="A64" s="87">
        <v>59</v>
      </c>
      <c r="B64" s="91">
        <v>805</v>
      </c>
      <c r="C64" s="102" t="s">
        <v>949</v>
      </c>
      <c r="D64" s="92">
        <v>0</v>
      </c>
      <c r="E64" s="92">
        <v>0</v>
      </c>
      <c r="F64" s="92">
        <f t="shared" si="1"/>
        <v>0</v>
      </c>
      <c r="G64" s="92" t="s">
        <v>1853</v>
      </c>
      <c r="H64" s="93"/>
      <c r="I64" s="94"/>
      <c r="J64" s="92"/>
    </row>
    <row r="65" spans="1:10" ht="33">
      <c r="A65" s="87">
        <v>60</v>
      </c>
      <c r="B65" s="87">
        <v>815</v>
      </c>
      <c r="C65" s="101" t="s">
        <v>985</v>
      </c>
      <c r="D65" s="88">
        <v>1815000</v>
      </c>
      <c r="E65" s="88">
        <v>181500</v>
      </c>
      <c r="F65" s="88">
        <f t="shared" si="1"/>
        <v>1633500</v>
      </c>
      <c r="G65" s="88" t="s">
        <v>646</v>
      </c>
      <c r="H65" s="89" t="s">
        <v>1532</v>
      </c>
      <c r="I65" s="90" t="s">
        <v>1533</v>
      </c>
      <c r="J65" s="88" t="s">
        <v>1534</v>
      </c>
    </row>
    <row r="66" spans="1:10">
      <c r="A66" s="87">
        <v>61</v>
      </c>
      <c r="B66" s="87">
        <v>513</v>
      </c>
      <c r="C66" s="101" t="s">
        <v>544</v>
      </c>
      <c r="D66" s="88">
        <v>237400</v>
      </c>
      <c r="E66" s="88">
        <v>18950</v>
      </c>
      <c r="F66" s="88">
        <f t="shared" si="1"/>
        <v>218450</v>
      </c>
      <c r="G66" s="88" t="s">
        <v>1535</v>
      </c>
      <c r="H66" s="89" t="s">
        <v>1536</v>
      </c>
      <c r="I66" s="90" t="s">
        <v>1537</v>
      </c>
      <c r="J66" s="88" t="s">
        <v>1538</v>
      </c>
    </row>
    <row r="67" spans="1:10" ht="33">
      <c r="A67" s="87">
        <v>62</v>
      </c>
      <c r="B67" s="87">
        <v>858</v>
      </c>
      <c r="C67" s="101" t="s">
        <v>1053</v>
      </c>
      <c r="D67" s="88">
        <v>750</v>
      </c>
      <c r="E67" s="88">
        <v>0</v>
      </c>
      <c r="F67" s="88">
        <f t="shared" si="1"/>
        <v>750</v>
      </c>
      <c r="G67" s="88" t="s">
        <v>1539</v>
      </c>
      <c r="H67" s="89" t="s">
        <v>1540</v>
      </c>
      <c r="I67" s="90" t="s">
        <v>1541</v>
      </c>
      <c r="J67" s="88" t="s">
        <v>1542</v>
      </c>
    </row>
    <row r="68" spans="1:10" ht="33">
      <c r="A68" s="87">
        <v>63</v>
      </c>
      <c r="B68" s="87">
        <v>108</v>
      </c>
      <c r="C68" s="101" t="s">
        <v>103</v>
      </c>
      <c r="D68" s="88">
        <v>15407950</v>
      </c>
      <c r="E68" s="88">
        <v>2140795</v>
      </c>
      <c r="F68" s="88">
        <f t="shared" si="1"/>
        <v>13267155</v>
      </c>
      <c r="G68" s="88" t="s">
        <v>1543</v>
      </c>
      <c r="H68" s="89">
        <v>61139524955</v>
      </c>
      <c r="I68" s="90" t="s">
        <v>1544</v>
      </c>
      <c r="J68" s="88" t="s">
        <v>1545</v>
      </c>
    </row>
    <row r="69" spans="1:10">
      <c r="A69" s="87">
        <v>64</v>
      </c>
      <c r="B69" s="87">
        <v>171</v>
      </c>
      <c r="C69" s="101" t="s">
        <v>323</v>
      </c>
      <c r="D69" s="88">
        <v>300</v>
      </c>
      <c r="E69" s="88">
        <v>0</v>
      </c>
      <c r="F69" s="88">
        <f t="shared" si="1"/>
        <v>300</v>
      </c>
      <c r="G69" s="88" t="s">
        <v>1546</v>
      </c>
      <c r="H69" s="89" t="s">
        <v>1547</v>
      </c>
      <c r="I69" s="90" t="s">
        <v>1548</v>
      </c>
      <c r="J69" s="88" t="s">
        <v>1549</v>
      </c>
    </row>
    <row r="70" spans="1:10" ht="33">
      <c r="A70" s="87">
        <v>65</v>
      </c>
      <c r="B70" s="87">
        <v>867</v>
      </c>
      <c r="C70" s="101" t="s">
        <v>1059</v>
      </c>
      <c r="D70" s="88">
        <v>29400</v>
      </c>
      <c r="E70" s="88">
        <v>425</v>
      </c>
      <c r="F70" s="88">
        <f t="shared" ref="F70:F101" si="2">+D70-E70</f>
        <v>28975</v>
      </c>
      <c r="G70" s="88" t="s">
        <v>1550</v>
      </c>
      <c r="H70" s="89" t="s">
        <v>1551</v>
      </c>
      <c r="I70" s="90" t="s">
        <v>1552</v>
      </c>
      <c r="J70" s="88" t="s">
        <v>1553</v>
      </c>
    </row>
    <row r="71" spans="1:10">
      <c r="A71" s="87">
        <v>66</v>
      </c>
      <c r="B71" s="87">
        <v>152</v>
      </c>
      <c r="C71" s="101" t="s">
        <v>275</v>
      </c>
      <c r="D71" s="88">
        <v>2200</v>
      </c>
      <c r="E71" s="88">
        <v>125</v>
      </c>
      <c r="F71" s="88">
        <f t="shared" si="2"/>
        <v>2075</v>
      </c>
      <c r="G71" s="88" t="s">
        <v>1554</v>
      </c>
      <c r="H71" s="89" t="s">
        <v>1555</v>
      </c>
      <c r="I71" s="90" t="s">
        <v>1556</v>
      </c>
      <c r="J71" s="88" t="s">
        <v>1557</v>
      </c>
    </row>
    <row r="72" spans="1:10">
      <c r="A72" s="87">
        <v>67</v>
      </c>
      <c r="B72" s="87">
        <v>145</v>
      </c>
      <c r="C72" s="101" t="s">
        <v>253</v>
      </c>
      <c r="D72" s="88">
        <v>7400</v>
      </c>
      <c r="E72" s="88">
        <v>100</v>
      </c>
      <c r="F72" s="88">
        <f t="shared" si="2"/>
        <v>7300</v>
      </c>
      <c r="G72" s="88" t="s">
        <v>1558</v>
      </c>
      <c r="H72" s="89" t="s">
        <v>1559</v>
      </c>
      <c r="I72" s="90" t="s">
        <v>1560</v>
      </c>
      <c r="J72" s="88" t="s">
        <v>1875</v>
      </c>
    </row>
    <row r="73" spans="1:10">
      <c r="A73" s="87">
        <v>68</v>
      </c>
      <c r="B73" s="87">
        <v>161</v>
      </c>
      <c r="C73" s="101" t="s">
        <v>299</v>
      </c>
      <c r="D73" s="88">
        <v>4700</v>
      </c>
      <c r="E73" s="88">
        <v>25</v>
      </c>
      <c r="F73" s="88">
        <f t="shared" si="2"/>
        <v>4675</v>
      </c>
      <c r="G73" s="88" t="s">
        <v>1561</v>
      </c>
      <c r="H73" s="89" t="s">
        <v>1562</v>
      </c>
      <c r="I73" s="90" t="s">
        <v>1563</v>
      </c>
      <c r="J73" s="88" t="s">
        <v>1564</v>
      </c>
    </row>
    <row r="74" spans="1:10">
      <c r="A74" s="87">
        <v>69</v>
      </c>
      <c r="B74" s="87">
        <v>645</v>
      </c>
      <c r="C74" s="101" t="s">
        <v>629</v>
      </c>
      <c r="D74" s="88">
        <v>126700</v>
      </c>
      <c r="E74" s="88">
        <v>12670</v>
      </c>
      <c r="F74" s="88">
        <f t="shared" si="2"/>
        <v>114030</v>
      </c>
      <c r="G74" s="88" t="s">
        <v>629</v>
      </c>
      <c r="H74" s="89" t="s">
        <v>1565</v>
      </c>
      <c r="I74" s="90" t="s">
        <v>1566</v>
      </c>
      <c r="J74" s="88" t="s">
        <v>1567</v>
      </c>
    </row>
    <row r="75" spans="1:10" ht="33">
      <c r="A75" s="87">
        <v>70</v>
      </c>
      <c r="B75" s="87">
        <v>952</v>
      </c>
      <c r="C75" s="101" t="s">
        <v>1074</v>
      </c>
      <c r="D75" s="88">
        <v>741800</v>
      </c>
      <c r="E75" s="88">
        <v>43550</v>
      </c>
      <c r="F75" s="88">
        <f t="shared" si="2"/>
        <v>698250</v>
      </c>
      <c r="G75" s="88" t="s">
        <v>1347</v>
      </c>
      <c r="H75" s="89" t="s">
        <v>1568</v>
      </c>
      <c r="I75" s="90" t="s">
        <v>1569</v>
      </c>
      <c r="J75" s="88" t="s">
        <v>1570</v>
      </c>
    </row>
    <row r="76" spans="1:10">
      <c r="A76" s="87">
        <v>71</v>
      </c>
      <c r="B76" s="87">
        <v>955</v>
      </c>
      <c r="C76" s="101" t="s">
        <v>1108</v>
      </c>
      <c r="D76" s="88">
        <v>1800</v>
      </c>
      <c r="E76" s="88">
        <v>180</v>
      </c>
      <c r="F76" s="88">
        <f t="shared" si="2"/>
        <v>1620</v>
      </c>
      <c r="G76" s="88" t="s">
        <v>1248</v>
      </c>
      <c r="H76" s="89" t="s">
        <v>1571</v>
      </c>
      <c r="I76" s="90" t="s">
        <v>1572</v>
      </c>
      <c r="J76" s="88" t="s">
        <v>1573</v>
      </c>
    </row>
    <row r="77" spans="1:10" s="95" customFormat="1">
      <c r="A77" s="87">
        <v>72</v>
      </c>
      <c r="B77" s="91">
        <v>979</v>
      </c>
      <c r="C77" s="102" t="s">
        <v>1203</v>
      </c>
      <c r="D77" s="92">
        <v>0</v>
      </c>
      <c r="E77" s="92">
        <v>0</v>
      </c>
      <c r="F77" s="92">
        <f t="shared" si="2"/>
        <v>0</v>
      </c>
      <c r="G77" s="92" t="s">
        <v>1854</v>
      </c>
      <c r="H77" s="93"/>
      <c r="I77" s="94"/>
      <c r="J77" s="92"/>
    </row>
    <row r="78" spans="1:10" s="61" customFormat="1" ht="33">
      <c r="A78" s="57">
        <v>73</v>
      </c>
      <c r="B78" s="117">
        <v>230</v>
      </c>
      <c r="C78" s="118" t="s">
        <v>512</v>
      </c>
      <c r="D78" s="114">
        <v>0</v>
      </c>
      <c r="E78" s="114">
        <v>0</v>
      </c>
      <c r="F78" s="92">
        <f t="shared" si="2"/>
        <v>0</v>
      </c>
      <c r="G78" s="114" t="s">
        <v>1893</v>
      </c>
      <c r="H78" s="115"/>
      <c r="I78" s="116"/>
      <c r="J78" s="60"/>
    </row>
    <row r="79" spans="1:10" ht="33">
      <c r="A79" s="87">
        <v>74</v>
      </c>
      <c r="B79" s="87">
        <v>519</v>
      </c>
      <c r="C79" s="101" t="s">
        <v>556</v>
      </c>
      <c r="D79" s="88">
        <v>21600</v>
      </c>
      <c r="E79" s="88">
        <v>2160</v>
      </c>
      <c r="F79" s="88">
        <f t="shared" si="2"/>
        <v>19440</v>
      </c>
      <c r="G79" s="88" t="s">
        <v>1574</v>
      </c>
      <c r="H79" s="89" t="s">
        <v>1575</v>
      </c>
      <c r="I79" s="90" t="s">
        <v>1576</v>
      </c>
      <c r="J79" s="88" t="s">
        <v>1577</v>
      </c>
    </row>
    <row r="80" spans="1:10">
      <c r="A80" s="87">
        <v>75</v>
      </c>
      <c r="B80" s="87">
        <v>956</v>
      </c>
      <c r="C80" s="101" t="s">
        <v>1112</v>
      </c>
      <c r="D80" s="88">
        <v>1950</v>
      </c>
      <c r="E80" s="88">
        <v>0</v>
      </c>
      <c r="F80" s="88">
        <f t="shared" si="2"/>
        <v>1950</v>
      </c>
      <c r="G80" s="88" t="s">
        <v>1578</v>
      </c>
      <c r="H80" s="89" t="s">
        <v>1579</v>
      </c>
      <c r="I80" s="90" t="s">
        <v>1580</v>
      </c>
      <c r="J80" s="88" t="s">
        <v>1876</v>
      </c>
    </row>
    <row r="81" spans="1:10" ht="33">
      <c r="A81" s="87">
        <v>76</v>
      </c>
      <c r="B81" s="87">
        <v>957</v>
      </c>
      <c r="C81" s="101" t="s">
        <v>1116</v>
      </c>
      <c r="D81" s="88">
        <v>977050</v>
      </c>
      <c r="E81" s="88">
        <v>82650</v>
      </c>
      <c r="F81" s="88">
        <f t="shared" si="2"/>
        <v>894400</v>
      </c>
      <c r="G81" s="88" t="s">
        <v>569</v>
      </c>
      <c r="H81" s="89" t="s">
        <v>1581</v>
      </c>
      <c r="I81" s="90" t="s">
        <v>1582</v>
      </c>
      <c r="J81" s="88" t="s">
        <v>1583</v>
      </c>
    </row>
    <row r="82" spans="1:10" ht="33">
      <c r="A82" s="87">
        <v>77</v>
      </c>
      <c r="B82" s="87">
        <v>843</v>
      </c>
      <c r="C82" s="101" t="s">
        <v>1028</v>
      </c>
      <c r="D82" s="88">
        <v>255000</v>
      </c>
      <c r="E82" s="88">
        <v>25500</v>
      </c>
      <c r="F82" s="88">
        <f t="shared" si="2"/>
        <v>229500</v>
      </c>
      <c r="G82" s="88" t="s">
        <v>1584</v>
      </c>
      <c r="H82" s="89" t="s">
        <v>1585</v>
      </c>
      <c r="I82" s="90" t="s">
        <v>1586</v>
      </c>
      <c r="J82" s="88" t="s">
        <v>1587</v>
      </c>
    </row>
    <row r="83" spans="1:10">
      <c r="A83" s="87">
        <v>78</v>
      </c>
      <c r="B83" s="87">
        <v>826</v>
      </c>
      <c r="C83" s="101" t="s">
        <v>1009</v>
      </c>
      <c r="D83" s="88">
        <v>24050</v>
      </c>
      <c r="E83" s="88">
        <v>150</v>
      </c>
      <c r="F83" s="88">
        <f t="shared" si="2"/>
        <v>23900</v>
      </c>
      <c r="G83" s="88" t="s">
        <v>1588</v>
      </c>
      <c r="H83" s="89" t="s">
        <v>1589</v>
      </c>
      <c r="I83" s="90" t="s">
        <v>1590</v>
      </c>
      <c r="J83" s="88" t="s">
        <v>1464</v>
      </c>
    </row>
    <row r="84" spans="1:10" ht="49.5">
      <c r="A84" s="87">
        <v>79</v>
      </c>
      <c r="B84" s="87">
        <v>844</v>
      </c>
      <c r="C84" s="101" t="s">
        <v>1031</v>
      </c>
      <c r="D84" s="88">
        <v>7250</v>
      </c>
      <c r="E84" s="88">
        <v>250</v>
      </c>
      <c r="F84" s="88">
        <f t="shared" si="2"/>
        <v>7000</v>
      </c>
      <c r="G84" s="88" t="s">
        <v>1591</v>
      </c>
      <c r="H84" s="89" t="s">
        <v>1592</v>
      </c>
      <c r="I84" s="90" t="s">
        <v>1593</v>
      </c>
      <c r="J84" s="88" t="s">
        <v>1594</v>
      </c>
    </row>
    <row r="85" spans="1:10">
      <c r="A85" s="87">
        <v>80</v>
      </c>
      <c r="B85" s="87">
        <v>217</v>
      </c>
      <c r="C85" s="101" t="s">
        <v>431</v>
      </c>
      <c r="D85" s="88">
        <v>28550</v>
      </c>
      <c r="E85" s="88">
        <v>700</v>
      </c>
      <c r="F85" s="88">
        <f t="shared" si="2"/>
        <v>27850</v>
      </c>
      <c r="G85" s="88" t="s">
        <v>1248</v>
      </c>
      <c r="H85" s="89" t="s">
        <v>1595</v>
      </c>
      <c r="I85" s="90" t="s">
        <v>1596</v>
      </c>
      <c r="J85" s="88" t="s">
        <v>1597</v>
      </c>
    </row>
    <row r="86" spans="1:10">
      <c r="A86" s="87">
        <v>81</v>
      </c>
      <c r="B86" s="87">
        <v>167</v>
      </c>
      <c r="C86" s="101" t="s">
        <v>315</v>
      </c>
      <c r="D86" s="88">
        <v>99300</v>
      </c>
      <c r="E86" s="88">
        <v>9930</v>
      </c>
      <c r="F86" s="88">
        <f t="shared" si="2"/>
        <v>89370</v>
      </c>
      <c r="G86" s="88" t="s">
        <v>1598</v>
      </c>
      <c r="H86" s="89" t="s">
        <v>1599</v>
      </c>
      <c r="I86" s="90" t="s">
        <v>1600</v>
      </c>
      <c r="J86" s="88" t="s">
        <v>1601</v>
      </c>
    </row>
    <row r="87" spans="1:10">
      <c r="A87" s="87">
        <v>82</v>
      </c>
      <c r="B87" s="87">
        <v>841</v>
      </c>
      <c r="C87" s="101" t="s">
        <v>1024</v>
      </c>
      <c r="D87" s="88">
        <v>2227500</v>
      </c>
      <c r="E87" s="88">
        <v>206050</v>
      </c>
      <c r="F87" s="88">
        <f t="shared" si="2"/>
        <v>2021450</v>
      </c>
      <c r="G87" s="88" t="s">
        <v>1602</v>
      </c>
      <c r="H87" s="89" t="s">
        <v>1603</v>
      </c>
      <c r="I87" s="90" t="s">
        <v>1604</v>
      </c>
      <c r="J87" s="88" t="s">
        <v>1605</v>
      </c>
    </row>
    <row r="88" spans="1:10" ht="49.5">
      <c r="A88" s="87">
        <v>83</v>
      </c>
      <c r="B88" s="87">
        <v>986</v>
      </c>
      <c r="C88" s="101" t="s">
        <v>1156</v>
      </c>
      <c r="D88" s="88">
        <v>4667950</v>
      </c>
      <c r="E88" s="88">
        <v>716795</v>
      </c>
      <c r="F88" s="88">
        <f t="shared" si="2"/>
        <v>3951155</v>
      </c>
      <c r="G88" s="88" t="s">
        <v>1606</v>
      </c>
      <c r="H88" s="89" t="s">
        <v>1607</v>
      </c>
      <c r="I88" s="90" t="s">
        <v>1608</v>
      </c>
      <c r="J88" s="88" t="s">
        <v>1609</v>
      </c>
    </row>
    <row r="89" spans="1:10">
      <c r="A89" s="87">
        <v>84</v>
      </c>
      <c r="B89" s="87">
        <v>691</v>
      </c>
      <c r="C89" s="101" t="s">
        <v>798</v>
      </c>
      <c r="D89" s="88">
        <v>269800</v>
      </c>
      <c r="E89" s="88">
        <v>26980</v>
      </c>
      <c r="F89" s="88">
        <f t="shared" si="2"/>
        <v>242820</v>
      </c>
      <c r="G89" s="88" t="s">
        <v>800</v>
      </c>
      <c r="H89" s="89" t="s">
        <v>1610</v>
      </c>
      <c r="I89" s="90" t="s">
        <v>800</v>
      </c>
      <c r="J89" s="88" t="s">
        <v>1611</v>
      </c>
    </row>
    <row r="90" spans="1:10" s="95" customFormat="1">
      <c r="A90" s="87">
        <v>85</v>
      </c>
      <c r="B90" s="91">
        <v>692</v>
      </c>
      <c r="C90" s="102" t="s">
        <v>802</v>
      </c>
      <c r="D90" s="92">
        <v>0</v>
      </c>
      <c r="E90" s="92">
        <v>0</v>
      </c>
      <c r="F90" s="92">
        <f t="shared" si="2"/>
        <v>0</v>
      </c>
      <c r="G90" s="92" t="s">
        <v>1855</v>
      </c>
      <c r="H90" s="93"/>
      <c r="I90" s="94"/>
      <c r="J90" s="92"/>
    </row>
    <row r="91" spans="1:10">
      <c r="A91" s="87">
        <v>86</v>
      </c>
      <c r="B91" s="87">
        <v>106</v>
      </c>
      <c r="C91" s="101" t="s">
        <v>59</v>
      </c>
      <c r="D91" s="88">
        <v>6502150</v>
      </c>
      <c r="E91" s="88">
        <v>650215</v>
      </c>
      <c r="F91" s="88">
        <f t="shared" si="2"/>
        <v>5851935</v>
      </c>
      <c r="G91" s="88" t="s">
        <v>1612</v>
      </c>
      <c r="H91" s="89" t="s">
        <v>1613</v>
      </c>
      <c r="I91" s="90" t="s">
        <v>1614</v>
      </c>
      <c r="J91" s="88" t="s">
        <v>1615</v>
      </c>
    </row>
    <row r="92" spans="1:10">
      <c r="A92" s="87">
        <v>87</v>
      </c>
      <c r="B92" s="87">
        <v>103</v>
      </c>
      <c r="C92" s="101" t="s">
        <v>51</v>
      </c>
      <c r="D92" s="88">
        <v>9073700</v>
      </c>
      <c r="E92" s="88">
        <v>698250</v>
      </c>
      <c r="F92" s="88">
        <f t="shared" si="2"/>
        <v>8375450</v>
      </c>
      <c r="G92" s="88" t="s">
        <v>1616</v>
      </c>
      <c r="H92" s="89" t="s">
        <v>1617</v>
      </c>
      <c r="I92" s="90" t="s">
        <v>1618</v>
      </c>
      <c r="J92" s="88" t="s">
        <v>1619</v>
      </c>
    </row>
    <row r="93" spans="1:10">
      <c r="A93" s="87">
        <v>88</v>
      </c>
      <c r="B93" s="87">
        <v>634</v>
      </c>
      <c r="C93" s="101" t="s">
        <v>592</v>
      </c>
      <c r="D93" s="88">
        <v>359150</v>
      </c>
      <c r="E93" s="88">
        <v>35915</v>
      </c>
      <c r="F93" s="88">
        <f t="shared" si="2"/>
        <v>323235</v>
      </c>
      <c r="G93" s="88" t="s">
        <v>1620</v>
      </c>
      <c r="H93" s="89" t="s">
        <v>1621</v>
      </c>
      <c r="I93" s="90" t="s">
        <v>1622</v>
      </c>
      <c r="J93" s="88" t="s">
        <v>1623</v>
      </c>
    </row>
    <row r="94" spans="1:10">
      <c r="A94" s="87">
        <v>89</v>
      </c>
      <c r="B94" s="87">
        <v>690</v>
      </c>
      <c r="C94" s="101" t="s">
        <v>795</v>
      </c>
      <c r="D94" s="88">
        <v>193150</v>
      </c>
      <c r="E94" s="88">
        <v>19315</v>
      </c>
      <c r="F94" s="88">
        <f t="shared" si="2"/>
        <v>173835</v>
      </c>
      <c r="G94" s="88" t="s">
        <v>1624</v>
      </c>
      <c r="H94" s="89" t="s">
        <v>1625</v>
      </c>
      <c r="I94" s="90" t="s">
        <v>1626</v>
      </c>
      <c r="J94" s="88" t="s">
        <v>1627</v>
      </c>
    </row>
    <row r="95" spans="1:10" s="95" customFormat="1">
      <c r="A95" s="87">
        <v>90</v>
      </c>
      <c r="B95" s="91">
        <v>229</v>
      </c>
      <c r="C95" s="102" t="s">
        <v>508</v>
      </c>
      <c r="D95" s="92">
        <v>0</v>
      </c>
      <c r="E95" s="92">
        <v>0</v>
      </c>
      <c r="F95" s="92">
        <f t="shared" si="2"/>
        <v>0</v>
      </c>
      <c r="G95" s="92" t="s">
        <v>1856</v>
      </c>
      <c r="H95" s="93"/>
      <c r="I95" s="94"/>
      <c r="J95" s="92"/>
    </row>
    <row r="96" spans="1:10" ht="33">
      <c r="A96" s="87">
        <v>91</v>
      </c>
      <c r="B96" s="87">
        <v>218</v>
      </c>
      <c r="C96" s="101" t="s">
        <v>434</v>
      </c>
      <c r="D96" s="88">
        <v>3301400</v>
      </c>
      <c r="E96" s="88">
        <v>330140</v>
      </c>
      <c r="F96" s="88">
        <f t="shared" si="2"/>
        <v>2971260</v>
      </c>
      <c r="G96" s="88" t="s">
        <v>1628</v>
      </c>
      <c r="H96" s="89">
        <v>32914026060</v>
      </c>
      <c r="I96" s="90" t="s">
        <v>1629</v>
      </c>
      <c r="J96" s="88" t="s">
        <v>1435</v>
      </c>
    </row>
    <row r="97" spans="1:10">
      <c r="A97" s="87">
        <v>92</v>
      </c>
      <c r="B97" s="87">
        <v>118</v>
      </c>
      <c r="C97" s="101" t="s">
        <v>133</v>
      </c>
      <c r="D97" s="88">
        <v>81554900</v>
      </c>
      <c r="E97" s="88">
        <v>8155490</v>
      </c>
      <c r="F97" s="88">
        <f t="shared" si="2"/>
        <v>73399410</v>
      </c>
      <c r="G97" s="88" t="s">
        <v>1630</v>
      </c>
      <c r="H97" s="89" t="s">
        <v>1631</v>
      </c>
      <c r="I97" s="90" t="s">
        <v>1632</v>
      </c>
      <c r="J97" s="88" t="s">
        <v>1877</v>
      </c>
    </row>
    <row r="98" spans="1:10">
      <c r="A98" s="87">
        <v>93</v>
      </c>
      <c r="B98" s="87">
        <v>130</v>
      </c>
      <c r="C98" s="101" t="s">
        <v>225</v>
      </c>
      <c r="D98" s="88">
        <v>349700</v>
      </c>
      <c r="E98" s="88">
        <v>34970</v>
      </c>
      <c r="F98" s="88">
        <f t="shared" si="2"/>
        <v>314730</v>
      </c>
      <c r="G98" s="88" t="s">
        <v>1633</v>
      </c>
      <c r="H98" s="89" t="s">
        <v>1634</v>
      </c>
      <c r="I98" s="90" t="s">
        <v>1635</v>
      </c>
      <c r="J98" s="88" t="s">
        <v>1636</v>
      </c>
    </row>
    <row r="99" spans="1:10">
      <c r="A99" s="87">
        <v>94</v>
      </c>
      <c r="B99" s="87">
        <v>124</v>
      </c>
      <c r="C99" s="101" t="s">
        <v>201</v>
      </c>
      <c r="D99" s="88">
        <v>7814700</v>
      </c>
      <c r="E99" s="88">
        <v>256425</v>
      </c>
      <c r="F99" s="88">
        <f t="shared" si="2"/>
        <v>7558275</v>
      </c>
      <c r="G99" s="88" t="s">
        <v>1637</v>
      </c>
      <c r="H99" s="89">
        <v>34147574250</v>
      </c>
      <c r="I99" s="90" t="s">
        <v>1638</v>
      </c>
      <c r="J99" s="88" t="s">
        <v>1639</v>
      </c>
    </row>
    <row r="100" spans="1:10">
      <c r="A100" s="87">
        <v>95</v>
      </c>
      <c r="B100" s="87">
        <v>102</v>
      </c>
      <c r="C100" s="101" t="s">
        <v>47</v>
      </c>
      <c r="D100" s="88">
        <v>8592900</v>
      </c>
      <c r="E100" s="88">
        <v>859290</v>
      </c>
      <c r="F100" s="88">
        <f t="shared" si="2"/>
        <v>7733610</v>
      </c>
      <c r="G100" s="88" t="s">
        <v>1347</v>
      </c>
      <c r="H100" s="89" t="s">
        <v>1375</v>
      </c>
      <c r="I100" s="90" t="s">
        <v>1640</v>
      </c>
      <c r="J100" s="88" t="s">
        <v>1641</v>
      </c>
    </row>
    <row r="101" spans="1:10">
      <c r="A101" s="87">
        <v>96</v>
      </c>
      <c r="B101" s="87">
        <v>129</v>
      </c>
      <c r="C101" s="101" t="s">
        <v>219</v>
      </c>
      <c r="D101" s="88">
        <v>4488100</v>
      </c>
      <c r="E101" s="88">
        <v>253250</v>
      </c>
      <c r="F101" s="88">
        <f t="shared" si="2"/>
        <v>4234850</v>
      </c>
      <c r="G101" s="88" t="s">
        <v>1248</v>
      </c>
      <c r="H101" s="89" t="s">
        <v>1642</v>
      </c>
      <c r="I101" s="90" t="s">
        <v>1643</v>
      </c>
      <c r="J101" s="88" t="s">
        <v>1386</v>
      </c>
    </row>
    <row r="102" spans="1:10">
      <c r="A102" s="87">
        <v>97</v>
      </c>
      <c r="B102" s="87">
        <v>132</v>
      </c>
      <c r="C102" s="101" t="s">
        <v>233</v>
      </c>
      <c r="D102" s="88">
        <v>6605950</v>
      </c>
      <c r="E102" s="88">
        <v>655150</v>
      </c>
      <c r="F102" s="88">
        <f t="shared" ref="F102:F133" si="3">+D102-E102</f>
        <v>5950800</v>
      </c>
      <c r="G102" s="88" t="s">
        <v>1644</v>
      </c>
      <c r="H102" s="89">
        <v>67133949563</v>
      </c>
      <c r="I102" s="90" t="s">
        <v>1645</v>
      </c>
      <c r="J102" s="88" t="s">
        <v>1646</v>
      </c>
    </row>
    <row r="103" spans="1:10">
      <c r="A103" s="87">
        <v>98</v>
      </c>
      <c r="B103" s="87">
        <v>127</v>
      </c>
      <c r="C103" s="101" t="s">
        <v>213</v>
      </c>
      <c r="D103" s="88">
        <v>18201100</v>
      </c>
      <c r="E103" s="88">
        <v>1820110</v>
      </c>
      <c r="F103" s="88">
        <f t="shared" si="3"/>
        <v>16380990</v>
      </c>
      <c r="G103" s="88" t="s">
        <v>646</v>
      </c>
      <c r="H103" s="89" t="s">
        <v>1647</v>
      </c>
      <c r="I103" s="90" t="s">
        <v>1648</v>
      </c>
      <c r="J103" s="88" t="s">
        <v>1649</v>
      </c>
    </row>
    <row r="104" spans="1:10">
      <c r="A104" s="87">
        <v>99</v>
      </c>
      <c r="B104" s="87">
        <v>111</v>
      </c>
      <c r="C104" s="101" t="s">
        <v>111</v>
      </c>
      <c r="D104" s="88">
        <v>56700</v>
      </c>
      <c r="E104" s="88">
        <v>5670</v>
      </c>
      <c r="F104" s="88">
        <f t="shared" si="3"/>
        <v>51030</v>
      </c>
      <c r="G104" s="88" t="s">
        <v>1282</v>
      </c>
      <c r="H104" s="89" t="s">
        <v>1650</v>
      </c>
      <c r="I104" s="90" t="s">
        <v>1651</v>
      </c>
      <c r="J104" s="88" t="s">
        <v>1652</v>
      </c>
    </row>
    <row r="105" spans="1:10">
      <c r="A105" s="87">
        <v>100</v>
      </c>
      <c r="B105" s="87">
        <v>138</v>
      </c>
      <c r="C105" s="101" t="s">
        <v>245</v>
      </c>
      <c r="D105" s="88">
        <v>236500</v>
      </c>
      <c r="E105" s="88">
        <v>23275</v>
      </c>
      <c r="F105" s="88">
        <f t="shared" si="3"/>
        <v>213225</v>
      </c>
      <c r="G105" s="88" t="s">
        <v>672</v>
      </c>
      <c r="H105" s="89" t="s">
        <v>1653</v>
      </c>
      <c r="I105" s="90" t="s">
        <v>1654</v>
      </c>
      <c r="J105" s="88" t="s">
        <v>1655</v>
      </c>
    </row>
    <row r="106" spans="1:10">
      <c r="A106" s="87">
        <v>101</v>
      </c>
      <c r="B106" s="87">
        <v>214</v>
      </c>
      <c r="C106" s="101" t="s">
        <v>409</v>
      </c>
      <c r="D106" s="88">
        <v>201900</v>
      </c>
      <c r="E106" s="88">
        <v>20190</v>
      </c>
      <c r="F106" s="88">
        <f t="shared" si="3"/>
        <v>181710</v>
      </c>
      <c r="G106" s="88" t="s">
        <v>1656</v>
      </c>
      <c r="H106" s="89" t="s">
        <v>1657</v>
      </c>
      <c r="I106" s="90" t="s">
        <v>1658</v>
      </c>
      <c r="J106" s="88" t="s">
        <v>1659</v>
      </c>
    </row>
    <row r="107" spans="1:10" s="95" customFormat="1">
      <c r="A107" s="87">
        <v>102</v>
      </c>
      <c r="B107" s="91">
        <v>105</v>
      </c>
      <c r="C107" s="102" t="s">
        <v>55</v>
      </c>
      <c r="D107" s="92">
        <v>0</v>
      </c>
      <c r="E107" s="92">
        <v>0</v>
      </c>
      <c r="F107" s="92">
        <f t="shared" si="3"/>
        <v>0</v>
      </c>
      <c r="G107" s="92" t="s">
        <v>1857</v>
      </c>
      <c r="H107" s="93"/>
      <c r="I107" s="94"/>
      <c r="J107" s="92"/>
    </row>
    <row r="108" spans="1:10">
      <c r="A108" s="87">
        <v>103</v>
      </c>
      <c r="B108" s="87">
        <v>635</v>
      </c>
      <c r="C108" s="101" t="s">
        <v>595</v>
      </c>
      <c r="D108" s="88">
        <v>2989800</v>
      </c>
      <c r="E108" s="88">
        <v>298980</v>
      </c>
      <c r="F108" s="88">
        <f t="shared" si="3"/>
        <v>2690820</v>
      </c>
      <c r="G108" s="88" t="s">
        <v>1584</v>
      </c>
      <c r="H108" s="89" t="s">
        <v>1660</v>
      </c>
      <c r="I108" s="90" t="s">
        <v>1661</v>
      </c>
      <c r="J108" s="88" t="s">
        <v>1662</v>
      </c>
    </row>
    <row r="109" spans="1:10" ht="33">
      <c r="A109" s="87">
        <v>104</v>
      </c>
      <c r="B109" s="87">
        <v>977</v>
      </c>
      <c r="C109" s="101" t="s">
        <v>1145</v>
      </c>
      <c r="D109" s="88">
        <v>200</v>
      </c>
      <c r="E109" s="88">
        <v>20</v>
      </c>
      <c r="F109" s="88">
        <f t="shared" si="3"/>
        <v>180</v>
      </c>
      <c r="G109" s="88" t="s">
        <v>1663</v>
      </c>
      <c r="H109" s="89">
        <v>50474985938</v>
      </c>
      <c r="I109" s="90" t="s">
        <v>1664</v>
      </c>
      <c r="J109" s="88" t="s">
        <v>1665</v>
      </c>
    </row>
    <row r="110" spans="1:10">
      <c r="A110" s="87">
        <v>105</v>
      </c>
      <c r="B110" s="87">
        <v>636</v>
      </c>
      <c r="C110" s="101" t="s">
        <v>598</v>
      </c>
      <c r="D110" s="88">
        <v>4962300</v>
      </c>
      <c r="E110" s="88">
        <v>596230</v>
      </c>
      <c r="F110" s="88">
        <f t="shared" si="3"/>
        <v>4366070</v>
      </c>
      <c r="G110" s="88" t="s">
        <v>1666</v>
      </c>
      <c r="H110" s="89" t="s">
        <v>1667</v>
      </c>
      <c r="I110" s="90" t="s">
        <v>600</v>
      </c>
      <c r="J110" s="88" t="s">
        <v>1878</v>
      </c>
    </row>
    <row r="111" spans="1:10">
      <c r="A111" s="87">
        <v>106</v>
      </c>
      <c r="B111" s="87">
        <v>667</v>
      </c>
      <c r="C111" s="101" t="s">
        <v>773</v>
      </c>
      <c r="D111" s="88">
        <v>1302300</v>
      </c>
      <c r="E111" s="88">
        <v>130230</v>
      </c>
      <c r="F111" s="88">
        <f t="shared" si="3"/>
        <v>1172070</v>
      </c>
      <c r="G111" s="88" t="s">
        <v>1606</v>
      </c>
      <c r="H111" s="89" t="s">
        <v>1668</v>
      </c>
      <c r="I111" s="90" t="s">
        <v>1669</v>
      </c>
      <c r="J111" s="88" t="s">
        <v>1670</v>
      </c>
    </row>
    <row r="112" spans="1:10">
      <c r="A112" s="87">
        <v>107</v>
      </c>
      <c r="B112" s="87">
        <v>637</v>
      </c>
      <c r="C112" s="101" t="s">
        <v>602</v>
      </c>
      <c r="D112" s="88">
        <v>175800</v>
      </c>
      <c r="E112" s="88">
        <v>17580</v>
      </c>
      <c r="F112" s="88">
        <f t="shared" si="3"/>
        <v>158220</v>
      </c>
      <c r="G112" s="88" t="s">
        <v>1671</v>
      </c>
      <c r="H112" s="89" t="s">
        <v>1672</v>
      </c>
      <c r="I112" s="90" t="s">
        <v>1673</v>
      </c>
      <c r="J112" s="88" t="s">
        <v>1674</v>
      </c>
    </row>
    <row r="113" spans="1:10">
      <c r="A113" s="87">
        <v>108</v>
      </c>
      <c r="B113" s="87">
        <v>651</v>
      </c>
      <c r="C113" s="101" t="s">
        <v>662</v>
      </c>
      <c r="D113" s="88">
        <v>13910200</v>
      </c>
      <c r="E113" s="88">
        <v>1391020</v>
      </c>
      <c r="F113" s="88">
        <f t="shared" si="3"/>
        <v>12519180</v>
      </c>
      <c r="G113" s="88" t="s">
        <v>1675</v>
      </c>
      <c r="H113" s="89" t="s">
        <v>1676</v>
      </c>
      <c r="I113" s="90" t="s">
        <v>1677</v>
      </c>
      <c r="J113" s="88" t="s">
        <v>1678</v>
      </c>
    </row>
    <row r="114" spans="1:10">
      <c r="A114" s="87">
        <v>109</v>
      </c>
      <c r="B114" s="87">
        <v>659</v>
      </c>
      <c r="C114" s="101" t="s">
        <v>757</v>
      </c>
      <c r="D114" s="88">
        <v>1114600</v>
      </c>
      <c r="E114" s="88">
        <v>111460</v>
      </c>
      <c r="F114" s="88">
        <f t="shared" si="3"/>
        <v>1003140</v>
      </c>
      <c r="G114" s="88" t="s">
        <v>1679</v>
      </c>
      <c r="H114" s="89" t="s">
        <v>1680</v>
      </c>
      <c r="I114" s="90" t="s">
        <v>1681</v>
      </c>
      <c r="J114" s="88" t="s">
        <v>1682</v>
      </c>
    </row>
    <row r="115" spans="1:10" s="95" customFormat="1">
      <c r="A115" s="87">
        <v>110</v>
      </c>
      <c r="B115" s="91">
        <v>804</v>
      </c>
      <c r="C115" s="102" t="s">
        <v>901</v>
      </c>
      <c r="D115" s="92">
        <v>0</v>
      </c>
      <c r="E115" s="92">
        <v>0</v>
      </c>
      <c r="F115" s="92">
        <f t="shared" si="3"/>
        <v>0</v>
      </c>
      <c r="G115" s="92" t="s">
        <v>1858</v>
      </c>
      <c r="H115" s="93"/>
      <c r="I115" s="94"/>
      <c r="J115" s="92"/>
    </row>
    <row r="116" spans="1:10">
      <c r="A116" s="87">
        <v>111</v>
      </c>
      <c r="B116" s="87">
        <v>638</v>
      </c>
      <c r="C116" s="101" t="s">
        <v>605</v>
      </c>
      <c r="D116" s="88">
        <v>1384900</v>
      </c>
      <c r="E116" s="88">
        <v>138490</v>
      </c>
      <c r="F116" s="88">
        <f t="shared" si="3"/>
        <v>1246410</v>
      </c>
      <c r="G116" s="88" t="s">
        <v>1683</v>
      </c>
      <c r="H116" s="89" t="s">
        <v>1684</v>
      </c>
      <c r="I116" s="90" t="s">
        <v>1685</v>
      </c>
      <c r="J116" s="88" t="s">
        <v>1686</v>
      </c>
    </row>
    <row r="117" spans="1:10" ht="33">
      <c r="A117" s="87">
        <v>112</v>
      </c>
      <c r="B117" s="87">
        <v>816</v>
      </c>
      <c r="C117" s="101" t="s">
        <v>989</v>
      </c>
      <c r="D117" s="88">
        <v>13295000</v>
      </c>
      <c r="E117" s="88">
        <v>1225950</v>
      </c>
      <c r="F117" s="88">
        <f t="shared" si="3"/>
        <v>12069050</v>
      </c>
      <c r="G117" s="88" t="s">
        <v>1687</v>
      </c>
      <c r="H117" s="89" t="s">
        <v>1688</v>
      </c>
      <c r="I117" s="90" t="s">
        <v>1689</v>
      </c>
      <c r="J117" s="88" t="s">
        <v>1692</v>
      </c>
    </row>
    <row r="118" spans="1:10" ht="49.5">
      <c r="A118" s="87">
        <v>113</v>
      </c>
      <c r="B118" s="87">
        <v>818</v>
      </c>
      <c r="C118" s="101" t="s">
        <v>995</v>
      </c>
      <c r="D118" s="88">
        <v>6370150</v>
      </c>
      <c r="E118" s="88">
        <v>637015</v>
      </c>
      <c r="F118" s="88">
        <f t="shared" si="3"/>
        <v>5733135</v>
      </c>
      <c r="G118" s="88" t="s">
        <v>1690</v>
      </c>
      <c r="H118" s="89">
        <v>62453684776</v>
      </c>
      <c r="I118" s="90" t="s">
        <v>1691</v>
      </c>
      <c r="J118" s="88" t="s">
        <v>1692</v>
      </c>
    </row>
    <row r="119" spans="1:10" ht="33">
      <c r="A119" s="87">
        <v>114</v>
      </c>
      <c r="B119" s="87">
        <v>989</v>
      </c>
      <c r="C119" s="101" t="s">
        <v>1160</v>
      </c>
      <c r="D119" s="88">
        <v>43750</v>
      </c>
      <c r="E119" s="88">
        <v>350</v>
      </c>
      <c r="F119" s="88">
        <f t="shared" si="3"/>
        <v>43400</v>
      </c>
      <c r="G119" s="88" t="s">
        <v>1693</v>
      </c>
      <c r="H119" s="89" t="s">
        <v>1694</v>
      </c>
      <c r="I119" s="90" t="s">
        <v>1695</v>
      </c>
      <c r="J119" s="88" t="s">
        <v>1696</v>
      </c>
    </row>
    <row r="120" spans="1:10">
      <c r="A120" s="87">
        <v>115</v>
      </c>
      <c r="B120" s="87">
        <v>101</v>
      </c>
      <c r="C120" s="101" t="s">
        <v>43</v>
      </c>
      <c r="D120" s="88">
        <v>128100</v>
      </c>
      <c r="E120" s="88">
        <v>12810</v>
      </c>
      <c r="F120" s="88">
        <f t="shared" si="3"/>
        <v>115290</v>
      </c>
      <c r="G120" s="88" t="s">
        <v>1697</v>
      </c>
      <c r="H120" s="89" t="s">
        <v>1698</v>
      </c>
      <c r="I120" s="90" t="s">
        <v>1699</v>
      </c>
      <c r="J120" s="88" t="s">
        <v>1700</v>
      </c>
    </row>
    <row r="121" spans="1:10">
      <c r="A121" s="87">
        <v>116</v>
      </c>
      <c r="B121" s="87">
        <v>639</v>
      </c>
      <c r="C121" s="101" t="s">
        <v>609</v>
      </c>
      <c r="D121" s="88">
        <v>1262600</v>
      </c>
      <c r="E121" s="88">
        <v>126260</v>
      </c>
      <c r="F121" s="88">
        <f t="shared" si="3"/>
        <v>1136340</v>
      </c>
      <c r="G121" s="88" t="s">
        <v>1701</v>
      </c>
      <c r="H121" s="89" t="s">
        <v>1702</v>
      </c>
      <c r="I121" s="90" t="s">
        <v>1703</v>
      </c>
      <c r="J121" s="88" t="s">
        <v>1879</v>
      </c>
    </row>
    <row r="122" spans="1:10">
      <c r="A122" s="87">
        <v>117</v>
      </c>
      <c r="B122" s="87">
        <v>640</v>
      </c>
      <c r="C122" s="101" t="s">
        <v>612</v>
      </c>
      <c r="D122" s="88">
        <v>272900</v>
      </c>
      <c r="E122" s="88">
        <v>27290</v>
      </c>
      <c r="F122" s="88">
        <f t="shared" si="3"/>
        <v>245610</v>
      </c>
      <c r="G122" s="88" t="s">
        <v>1704</v>
      </c>
      <c r="H122" s="89" t="s">
        <v>1705</v>
      </c>
      <c r="I122" s="90" t="s">
        <v>1706</v>
      </c>
      <c r="J122" s="88" t="s">
        <v>1707</v>
      </c>
    </row>
    <row r="123" spans="1:10" s="95" customFormat="1">
      <c r="A123" s="87">
        <v>118</v>
      </c>
      <c r="B123" s="91">
        <v>718</v>
      </c>
      <c r="C123" s="102" t="s">
        <v>884</v>
      </c>
      <c r="D123" s="92">
        <v>0</v>
      </c>
      <c r="E123" s="92">
        <v>0</v>
      </c>
      <c r="F123" s="92">
        <f t="shared" si="3"/>
        <v>0</v>
      </c>
      <c r="G123" s="92" t="s">
        <v>1859</v>
      </c>
      <c r="H123" s="93"/>
      <c r="I123" s="94"/>
      <c r="J123" s="92"/>
    </row>
    <row r="124" spans="1:10">
      <c r="A124" s="87">
        <v>119</v>
      </c>
      <c r="B124" s="87">
        <v>628</v>
      </c>
      <c r="C124" s="101" t="s">
        <v>574</v>
      </c>
      <c r="D124" s="88">
        <v>456150</v>
      </c>
      <c r="E124" s="88">
        <v>45615</v>
      </c>
      <c r="F124" s="88">
        <f t="shared" si="3"/>
        <v>410535</v>
      </c>
      <c r="G124" s="88" t="s">
        <v>576</v>
      </c>
      <c r="H124" s="89" t="s">
        <v>1708</v>
      </c>
      <c r="I124" s="90" t="s">
        <v>1709</v>
      </c>
      <c r="J124" s="88" t="s">
        <v>1710</v>
      </c>
    </row>
    <row r="125" spans="1:10">
      <c r="A125" s="87">
        <v>120</v>
      </c>
      <c r="B125" s="87">
        <v>225</v>
      </c>
      <c r="C125" s="101" t="s">
        <v>480</v>
      </c>
      <c r="D125" s="88">
        <v>1025500</v>
      </c>
      <c r="E125" s="88">
        <v>102550</v>
      </c>
      <c r="F125" s="88">
        <f t="shared" si="3"/>
        <v>922950</v>
      </c>
      <c r="G125" s="88" t="s">
        <v>1343</v>
      </c>
      <c r="H125" s="89" t="s">
        <v>1711</v>
      </c>
      <c r="I125" s="90" t="s">
        <v>1712</v>
      </c>
      <c r="J125" s="88" t="s">
        <v>1713</v>
      </c>
    </row>
    <row r="126" spans="1:10">
      <c r="A126" s="87">
        <v>121</v>
      </c>
      <c r="B126" s="87">
        <v>629</v>
      </c>
      <c r="C126" s="101" t="s">
        <v>578</v>
      </c>
      <c r="D126" s="88">
        <v>415650</v>
      </c>
      <c r="E126" s="88">
        <v>41565</v>
      </c>
      <c r="F126" s="88">
        <f t="shared" si="3"/>
        <v>374085</v>
      </c>
      <c r="G126" s="88" t="s">
        <v>1714</v>
      </c>
      <c r="H126" s="89" t="s">
        <v>1715</v>
      </c>
      <c r="I126" s="90" t="s">
        <v>1716</v>
      </c>
      <c r="J126" s="88" t="s">
        <v>1717</v>
      </c>
    </row>
    <row r="127" spans="1:10" ht="33">
      <c r="A127" s="87">
        <v>122</v>
      </c>
      <c r="B127" s="87">
        <v>820</v>
      </c>
      <c r="C127" s="101" t="s">
        <v>999</v>
      </c>
      <c r="D127" s="88">
        <v>12751700</v>
      </c>
      <c r="E127" s="88">
        <v>1525170</v>
      </c>
      <c r="F127" s="88">
        <f t="shared" si="3"/>
        <v>11226530</v>
      </c>
      <c r="G127" s="88" t="s">
        <v>672</v>
      </c>
      <c r="H127" s="89" t="s">
        <v>1718</v>
      </c>
      <c r="I127" s="90" t="s">
        <v>1719</v>
      </c>
      <c r="J127" s="88" t="s">
        <v>1720</v>
      </c>
    </row>
    <row r="128" spans="1:10" s="95" customFormat="1">
      <c r="A128" s="87">
        <v>123</v>
      </c>
      <c r="B128" s="91">
        <v>703</v>
      </c>
      <c r="C128" s="102" t="s">
        <v>837</v>
      </c>
      <c r="D128" s="92">
        <v>0</v>
      </c>
      <c r="E128" s="92">
        <v>0</v>
      </c>
      <c r="F128" s="92">
        <f t="shared" si="3"/>
        <v>0</v>
      </c>
      <c r="G128" s="92" t="s">
        <v>1860</v>
      </c>
      <c r="H128" s="93"/>
      <c r="I128" s="94"/>
      <c r="J128" s="92"/>
    </row>
    <row r="129" spans="1:10">
      <c r="A129" s="87">
        <v>124</v>
      </c>
      <c r="B129" s="87">
        <v>694</v>
      </c>
      <c r="C129" s="101" t="s">
        <v>805</v>
      </c>
      <c r="D129" s="88">
        <v>349200</v>
      </c>
      <c r="E129" s="88">
        <v>34920</v>
      </c>
      <c r="F129" s="88">
        <f t="shared" si="3"/>
        <v>314280</v>
      </c>
      <c r="G129" s="88" t="s">
        <v>1248</v>
      </c>
      <c r="H129" s="89" t="s">
        <v>1721</v>
      </c>
      <c r="I129" s="90" t="s">
        <v>805</v>
      </c>
      <c r="J129" s="88" t="s">
        <v>1722</v>
      </c>
    </row>
    <row r="130" spans="1:10" s="95" customFormat="1">
      <c r="A130" s="87">
        <v>125</v>
      </c>
      <c r="B130" s="91">
        <v>227</v>
      </c>
      <c r="C130" s="102" t="s">
        <v>504</v>
      </c>
      <c r="D130" s="92">
        <v>0</v>
      </c>
      <c r="E130" s="92">
        <v>0</v>
      </c>
      <c r="F130" s="92">
        <f t="shared" si="3"/>
        <v>0</v>
      </c>
      <c r="G130" s="92" t="s">
        <v>1861</v>
      </c>
      <c r="H130" s="93"/>
      <c r="I130" s="94"/>
      <c r="J130" s="92"/>
    </row>
    <row r="131" spans="1:10">
      <c r="A131" s="87">
        <v>126</v>
      </c>
      <c r="B131" s="87">
        <v>143</v>
      </c>
      <c r="C131" s="101" t="s">
        <v>249</v>
      </c>
      <c r="D131" s="88">
        <v>9490100</v>
      </c>
      <c r="E131" s="88">
        <v>999010</v>
      </c>
      <c r="F131" s="88">
        <f t="shared" si="3"/>
        <v>8491090</v>
      </c>
      <c r="G131" s="88" t="s">
        <v>1723</v>
      </c>
      <c r="H131" s="89" t="s">
        <v>1724</v>
      </c>
      <c r="I131" s="90" t="s">
        <v>1725</v>
      </c>
      <c r="J131" s="88" t="s">
        <v>1726</v>
      </c>
    </row>
    <row r="132" spans="1:10">
      <c r="A132" s="87">
        <v>127</v>
      </c>
      <c r="B132" s="87">
        <v>652</v>
      </c>
      <c r="C132" s="101" t="s">
        <v>1177</v>
      </c>
      <c r="D132" s="88">
        <v>50</v>
      </c>
      <c r="E132" s="88">
        <v>0</v>
      </c>
      <c r="F132" s="88">
        <f t="shared" si="3"/>
        <v>50</v>
      </c>
      <c r="G132" s="88" t="s">
        <v>1727</v>
      </c>
      <c r="H132" s="89" t="s">
        <v>1728</v>
      </c>
      <c r="I132" s="90" t="s">
        <v>1729</v>
      </c>
      <c r="J132" s="88" t="s">
        <v>1730</v>
      </c>
    </row>
    <row r="133" spans="1:10">
      <c r="A133" s="87">
        <v>128</v>
      </c>
      <c r="B133" s="87">
        <v>660</v>
      </c>
      <c r="C133" s="101" t="s">
        <v>763</v>
      </c>
      <c r="D133" s="88">
        <v>313800</v>
      </c>
      <c r="E133" s="88">
        <v>31380</v>
      </c>
      <c r="F133" s="88">
        <f t="shared" si="3"/>
        <v>282420</v>
      </c>
      <c r="G133" s="88" t="s">
        <v>1731</v>
      </c>
      <c r="H133" s="89" t="s">
        <v>1732</v>
      </c>
      <c r="I133" s="90" t="s">
        <v>1733</v>
      </c>
      <c r="J133" s="88" t="s">
        <v>1734</v>
      </c>
    </row>
    <row r="134" spans="1:10">
      <c r="A134" s="87">
        <v>129</v>
      </c>
      <c r="B134" s="87">
        <v>653</v>
      </c>
      <c r="C134" s="101" t="s">
        <v>666</v>
      </c>
      <c r="D134" s="88">
        <v>9937350</v>
      </c>
      <c r="E134" s="88">
        <v>1743735</v>
      </c>
      <c r="F134" s="88">
        <f t="shared" ref="F134:F165" si="4">+D134-E134</f>
        <v>8193615</v>
      </c>
      <c r="G134" s="88" t="s">
        <v>1727</v>
      </c>
      <c r="H134" s="89" t="s">
        <v>1728</v>
      </c>
      <c r="I134" s="90" t="s">
        <v>1729</v>
      </c>
      <c r="J134" s="88" t="s">
        <v>1730</v>
      </c>
    </row>
    <row r="135" spans="1:10">
      <c r="A135" s="87">
        <v>130</v>
      </c>
      <c r="B135" s="87">
        <v>642</v>
      </c>
      <c r="C135" s="101" t="s">
        <v>620</v>
      </c>
      <c r="D135" s="88">
        <v>141200</v>
      </c>
      <c r="E135" s="88">
        <v>14120</v>
      </c>
      <c r="F135" s="88">
        <f t="shared" si="4"/>
        <v>127080</v>
      </c>
      <c r="G135" s="88" t="s">
        <v>1735</v>
      </c>
      <c r="H135" s="89" t="s">
        <v>1736</v>
      </c>
      <c r="I135" s="90" t="s">
        <v>1737</v>
      </c>
      <c r="J135" s="88" t="s">
        <v>1738</v>
      </c>
    </row>
    <row r="136" spans="1:10" ht="33">
      <c r="A136" s="87">
        <v>131</v>
      </c>
      <c r="B136" s="87">
        <v>116</v>
      </c>
      <c r="C136" s="101" t="s">
        <v>115</v>
      </c>
      <c r="D136" s="88">
        <v>989800</v>
      </c>
      <c r="E136" s="88">
        <v>98980</v>
      </c>
      <c r="F136" s="88">
        <f t="shared" si="4"/>
        <v>890820</v>
      </c>
      <c r="G136" s="88" t="s">
        <v>672</v>
      </c>
      <c r="H136" s="89" t="s">
        <v>1739</v>
      </c>
      <c r="I136" s="90" t="s">
        <v>1740</v>
      </c>
      <c r="J136" s="88" t="s">
        <v>1741</v>
      </c>
    </row>
    <row r="137" spans="1:10" ht="33">
      <c r="A137" s="87">
        <v>132</v>
      </c>
      <c r="B137" s="87">
        <v>172</v>
      </c>
      <c r="C137" s="101" t="s">
        <v>327</v>
      </c>
      <c r="D137" s="88">
        <v>1483800</v>
      </c>
      <c r="E137" s="88">
        <v>124700</v>
      </c>
      <c r="F137" s="88">
        <f t="shared" si="4"/>
        <v>1359100</v>
      </c>
      <c r="G137" s="88" t="s">
        <v>1584</v>
      </c>
      <c r="H137" s="89" t="s">
        <v>1742</v>
      </c>
      <c r="I137" s="90" t="s">
        <v>1743</v>
      </c>
      <c r="J137" s="88" t="s">
        <v>1744</v>
      </c>
    </row>
    <row r="138" spans="1:10">
      <c r="A138" s="87">
        <v>133</v>
      </c>
      <c r="B138" s="87">
        <v>169</v>
      </c>
      <c r="C138" s="101" t="s">
        <v>319</v>
      </c>
      <c r="D138" s="88">
        <v>8074050</v>
      </c>
      <c r="E138" s="88">
        <v>1707405</v>
      </c>
      <c r="F138" s="88">
        <f t="shared" si="4"/>
        <v>6366645</v>
      </c>
      <c r="G138" s="88" t="s">
        <v>1745</v>
      </c>
      <c r="H138" s="89" t="s">
        <v>1746</v>
      </c>
      <c r="I138" s="90" t="s">
        <v>1747</v>
      </c>
      <c r="J138" s="88" t="s">
        <v>1748</v>
      </c>
    </row>
    <row r="139" spans="1:10">
      <c r="A139" s="87">
        <v>134</v>
      </c>
      <c r="B139" s="87">
        <v>516</v>
      </c>
      <c r="C139" s="101" t="s">
        <v>552</v>
      </c>
      <c r="D139" s="88">
        <v>941900</v>
      </c>
      <c r="E139" s="88">
        <v>94190</v>
      </c>
      <c r="F139" s="88">
        <f t="shared" si="4"/>
        <v>847710</v>
      </c>
      <c r="G139" s="88" t="s">
        <v>1550</v>
      </c>
      <c r="H139" s="89" t="s">
        <v>1749</v>
      </c>
      <c r="I139" s="90" t="s">
        <v>1750</v>
      </c>
      <c r="J139" s="88" t="s">
        <v>1751</v>
      </c>
    </row>
    <row r="140" spans="1:10" s="95" customFormat="1" ht="33">
      <c r="A140" s="87">
        <v>135</v>
      </c>
      <c r="B140" s="91">
        <v>514</v>
      </c>
      <c r="C140" s="102" t="s">
        <v>548</v>
      </c>
      <c r="D140" s="92">
        <v>0</v>
      </c>
      <c r="E140" s="92">
        <v>0</v>
      </c>
      <c r="F140" s="92">
        <f t="shared" si="4"/>
        <v>0</v>
      </c>
      <c r="G140" s="92" t="s">
        <v>1862</v>
      </c>
      <c r="H140" s="93"/>
      <c r="I140" s="94"/>
      <c r="J140" s="92"/>
    </row>
    <row r="141" spans="1:10" s="95" customFormat="1">
      <c r="A141" s="87">
        <v>136</v>
      </c>
      <c r="B141" s="91">
        <v>827</v>
      </c>
      <c r="C141" s="102" t="s">
        <v>1191</v>
      </c>
      <c r="D141" s="92">
        <v>0</v>
      </c>
      <c r="E141" s="92">
        <v>0</v>
      </c>
      <c r="F141" s="92">
        <f t="shared" si="4"/>
        <v>0</v>
      </c>
      <c r="G141" s="92" t="s">
        <v>1863</v>
      </c>
      <c r="H141" s="93"/>
      <c r="I141" s="94"/>
      <c r="J141" s="92"/>
    </row>
    <row r="142" spans="1:10" ht="33">
      <c r="A142" s="87">
        <v>137</v>
      </c>
      <c r="B142" s="87">
        <v>855</v>
      </c>
      <c r="C142" s="101" t="s">
        <v>1045</v>
      </c>
      <c r="D142" s="88">
        <v>2200</v>
      </c>
      <c r="E142" s="88">
        <v>0</v>
      </c>
      <c r="F142" s="88">
        <f t="shared" si="4"/>
        <v>2200</v>
      </c>
      <c r="G142" s="88" t="s">
        <v>1752</v>
      </c>
      <c r="H142" s="89" t="s">
        <v>1753</v>
      </c>
      <c r="I142" s="90" t="s">
        <v>1754</v>
      </c>
      <c r="J142" s="88" t="s">
        <v>1755</v>
      </c>
    </row>
    <row r="143" spans="1:10">
      <c r="A143" s="87">
        <v>138</v>
      </c>
      <c r="B143" s="87">
        <v>871</v>
      </c>
      <c r="C143" s="101" t="s">
        <v>1063</v>
      </c>
      <c r="D143" s="88">
        <v>8523500</v>
      </c>
      <c r="E143" s="88">
        <v>852350</v>
      </c>
      <c r="F143" s="88">
        <f t="shared" si="4"/>
        <v>7671150</v>
      </c>
      <c r="G143" s="88" t="s">
        <v>1756</v>
      </c>
      <c r="H143" s="89" t="s">
        <v>1757</v>
      </c>
      <c r="I143" s="90" t="s">
        <v>1758</v>
      </c>
      <c r="J143" s="88" t="s">
        <v>1759</v>
      </c>
    </row>
    <row r="144" spans="1:10" s="95" customFormat="1">
      <c r="A144" s="87">
        <v>139</v>
      </c>
      <c r="B144" s="91">
        <v>847</v>
      </c>
      <c r="C144" s="102" t="s">
        <v>1035</v>
      </c>
      <c r="D144" s="92">
        <v>0</v>
      </c>
      <c r="E144" s="92">
        <v>0</v>
      </c>
      <c r="F144" s="92">
        <f t="shared" si="4"/>
        <v>0</v>
      </c>
      <c r="G144" s="92" t="s">
        <v>1864</v>
      </c>
      <c r="H144" s="93"/>
      <c r="I144" s="94"/>
      <c r="J144" s="92"/>
    </row>
    <row r="145" spans="1:10" s="95" customFormat="1">
      <c r="A145" s="87">
        <v>140</v>
      </c>
      <c r="B145" s="91">
        <v>873</v>
      </c>
      <c r="C145" s="102" t="s">
        <v>1070</v>
      </c>
      <c r="D145" s="92">
        <v>0</v>
      </c>
      <c r="E145" s="92">
        <v>0</v>
      </c>
      <c r="F145" s="92">
        <f t="shared" si="4"/>
        <v>0</v>
      </c>
      <c r="G145" s="92" t="s">
        <v>1865</v>
      </c>
      <c r="H145" s="93"/>
      <c r="I145" s="94"/>
      <c r="J145" s="92"/>
    </row>
    <row r="146" spans="1:10">
      <c r="A146" s="87">
        <v>141</v>
      </c>
      <c r="B146" s="87">
        <v>175</v>
      </c>
      <c r="C146" s="101" t="s">
        <v>331</v>
      </c>
      <c r="D146" s="88">
        <v>26500</v>
      </c>
      <c r="E146" s="88">
        <v>2650</v>
      </c>
      <c r="F146" s="88">
        <f t="shared" si="4"/>
        <v>23850</v>
      </c>
      <c r="G146" s="88" t="s">
        <v>1760</v>
      </c>
      <c r="H146" s="89" t="s">
        <v>1761</v>
      </c>
      <c r="I146" s="90" t="s">
        <v>1762</v>
      </c>
      <c r="J146" s="88" t="s">
        <v>1763</v>
      </c>
    </row>
    <row r="147" spans="1:10">
      <c r="A147" s="87">
        <v>142</v>
      </c>
      <c r="B147" s="87">
        <v>643</v>
      </c>
      <c r="C147" s="101" t="s">
        <v>623</v>
      </c>
      <c r="D147" s="88">
        <v>228450</v>
      </c>
      <c r="E147" s="88">
        <v>22845</v>
      </c>
      <c r="F147" s="88">
        <f t="shared" si="4"/>
        <v>205605</v>
      </c>
      <c r="G147" s="88" t="s">
        <v>1764</v>
      </c>
      <c r="H147" s="89" t="s">
        <v>1765</v>
      </c>
      <c r="I147" s="90" t="s">
        <v>1766</v>
      </c>
      <c r="J147" s="88" t="s">
        <v>1767</v>
      </c>
    </row>
    <row r="148" spans="1:10">
      <c r="A148" s="87">
        <v>143</v>
      </c>
      <c r="B148" s="87">
        <v>213</v>
      </c>
      <c r="C148" s="101" t="s">
        <v>403</v>
      </c>
      <c r="D148" s="88">
        <v>3500</v>
      </c>
      <c r="E148" s="88">
        <v>125</v>
      </c>
      <c r="F148" s="88">
        <f t="shared" si="4"/>
        <v>3375</v>
      </c>
      <c r="G148" s="88" t="s">
        <v>1768</v>
      </c>
      <c r="H148" s="89" t="s">
        <v>1769</v>
      </c>
      <c r="I148" s="90" t="s">
        <v>1770</v>
      </c>
      <c r="J148" s="88" t="s">
        <v>1880</v>
      </c>
    </row>
    <row r="149" spans="1:10">
      <c r="A149" s="87">
        <v>144</v>
      </c>
      <c r="B149" s="87">
        <v>654</v>
      </c>
      <c r="C149" s="101" t="s">
        <v>684</v>
      </c>
      <c r="D149" s="88">
        <v>72403000</v>
      </c>
      <c r="E149" s="88">
        <v>7240300</v>
      </c>
      <c r="F149" s="88">
        <f t="shared" si="4"/>
        <v>65162700</v>
      </c>
      <c r="G149" s="88" t="s">
        <v>1771</v>
      </c>
      <c r="H149" s="89" t="s">
        <v>1772</v>
      </c>
      <c r="I149" s="90" t="s">
        <v>1773</v>
      </c>
      <c r="J149" s="88" t="s">
        <v>1774</v>
      </c>
    </row>
    <row r="150" spans="1:10" ht="33">
      <c r="A150" s="87">
        <v>145</v>
      </c>
      <c r="B150" s="87">
        <v>985</v>
      </c>
      <c r="C150" s="101" t="s">
        <v>1152</v>
      </c>
      <c r="D150" s="88">
        <v>2051050</v>
      </c>
      <c r="E150" s="88">
        <v>205105</v>
      </c>
      <c r="F150" s="88">
        <f t="shared" si="4"/>
        <v>1845945</v>
      </c>
      <c r="G150" s="88" t="s">
        <v>1775</v>
      </c>
      <c r="H150" s="89" t="s">
        <v>1776</v>
      </c>
      <c r="I150" s="90" t="s">
        <v>1777</v>
      </c>
      <c r="J150" s="88" t="s">
        <v>1778</v>
      </c>
    </row>
    <row r="151" spans="1:10">
      <c r="A151" s="87">
        <v>146</v>
      </c>
      <c r="B151" s="87">
        <v>984</v>
      </c>
      <c r="C151" s="101" t="s">
        <v>1148</v>
      </c>
      <c r="D151" s="88">
        <v>3000400</v>
      </c>
      <c r="E151" s="88">
        <v>300040</v>
      </c>
      <c r="F151" s="88">
        <f t="shared" si="4"/>
        <v>2700360</v>
      </c>
      <c r="G151" s="88" t="s">
        <v>1391</v>
      </c>
      <c r="H151" s="89" t="s">
        <v>1779</v>
      </c>
      <c r="I151" s="90" t="s">
        <v>1780</v>
      </c>
      <c r="J151" s="88" t="s">
        <v>1781</v>
      </c>
    </row>
    <row r="152" spans="1:10">
      <c r="A152" s="87">
        <v>147</v>
      </c>
      <c r="B152" s="87">
        <v>208</v>
      </c>
      <c r="C152" s="101" t="s">
        <v>337</v>
      </c>
      <c r="D152" s="88">
        <v>13177050</v>
      </c>
      <c r="E152" s="88">
        <v>1100675</v>
      </c>
      <c r="F152" s="88">
        <f t="shared" si="4"/>
        <v>12076375</v>
      </c>
      <c r="G152" s="88" t="s">
        <v>664</v>
      </c>
      <c r="H152" s="89" t="s">
        <v>1782</v>
      </c>
      <c r="I152" s="90" t="s">
        <v>1783</v>
      </c>
      <c r="J152" s="88" t="s">
        <v>1784</v>
      </c>
    </row>
    <row r="153" spans="1:10">
      <c r="A153" s="87">
        <v>148</v>
      </c>
      <c r="B153" s="87">
        <v>644</v>
      </c>
      <c r="C153" s="101" t="s">
        <v>626</v>
      </c>
      <c r="D153" s="88">
        <v>632400</v>
      </c>
      <c r="E153" s="88">
        <v>28725</v>
      </c>
      <c r="F153" s="88">
        <f t="shared" si="4"/>
        <v>603675</v>
      </c>
      <c r="G153" s="88" t="s">
        <v>1785</v>
      </c>
      <c r="H153" s="89" t="s">
        <v>1786</v>
      </c>
      <c r="I153" s="90" t="s">
        <v>1787</v>
      </c>
      <c r="J153" s="88" t="s">
        <v>1881</v>
      </c>
    </row>
    <row r="154" spans="1:10">
      <c r="A154" s="87">
        <v>149</v>
      </c>
      <c r="B154" s="87">
        <v>641</v>
      </c>
      <c r="C154" s="101" t="s">
        <v>616</v>
      </c>
      <c r="D154" s="88">
        <v>262700</v>
      </c>
      <c r="E154" s="88">
        <v>26270</v>
      </c>
      <c r="F154" s="88">
        <f t="shared" si="4"/>
        <v>236430</v>
      </c>
      <c r="G154" s="88" t="s">
        <v>1788</v>
      </c>
      <c r="H154" s="89" t="s">
        <v>1789</v>
      </c>
      <c r="I154" s="90" t="s">
        <v>1790</v>
      </c>
      <c r="J154" s="88" t="s">
        <v>1882</v>
      </c>
    </row>
    <row r="155" spans="1:10">
      <c r="A155" s="87">
        <v>150</v>
      </c>
      <c r="B155" s="87">
        <v>620</v>
      </c>
      <c r="C155" s="101" t="s">
        <v>564</v>
      </c>
      <c r="D155" s="88">
        <v>2230800</v>
      </c>
      <c r="E155" s="88">
        <v>573080</v>
      </c>
      <c r="F155" s="88">
        <f t="shared" si="4"/>
        <v>1657720</v>
      </c>
      <c r="G155" s="88" t="s">
        <v>1353</v>
      </c>
      <c r="H155" s="89" t="s">
        <v>1791</v>
      </c>
      <c r="I155" s="90" t="s">
        <v>1792</v>
      </c>
      <c r="J155" s="88" t="s">
        <v>1793</v>
      </c>
    </row>
    <row r="156" spans="1:10">
      <c r="A156" s="87">
        <v>151</v>
      </c>
      <c r="B156" s="87">
        <v>696</v>
      </c>
      <c r="C156" s="101" t="s">
        <v>808</v>
      </c>
      <c r="D156" s="88">
        <v>68400</v>
      </c>
      <c r="E156" s="88">
        <v>6840</v>
      </c>
      <c r="F156" s="88">
        <f t="shared" si="4"/>
        <v>61560</v>
      </c>
      <c r="G156" s="88" t="s">
        <v>808</v>
      </c>
      <c r="H156" s="89" t="s">
        <v>1794</v>
      </c>
      <c r="I156" s="90" t="s">
        <v>1795</v>
      </c>
      <c r="J156" s="88" t="s">
        <v>1796</v>
      </c>
    </row>
    <row r="157" spans="1:10">
      <c r="A157" s="87">
        <v>152</v>
      </c>
      <c r="B157" s="87">
        <v>656</v>
      </c>
      <c r="C157" s="101" t="s">
        <v>738</v>
      </c>
      <c r="D157" s="88">
        <v>1828800</v>
      </c>
      <c r="E157" s="88">
        <v>232880</v>
      </c>
      <c r="F157" s="88">
        <f t="shared" si="4"/>
        <v>1595920</v>
      </c>
      <c r="G157" s="88" t="s">
        <v>1797</v>
      </c>
      <c r="H157" s="89" t="s">
        <v>1798</v>
      </c>
      <c r="I157" s="90" t="s">
        <v>1799</v>
      </c>
      <c r="J157" s="88" t="s">
        <v>1800</v>
      </c>
    </row>
    <row r="158" spans="1:10">
      <c r="A158" s="87">
        <v>153</v>
      </c>
      <c r="B158" s="87">
        <v>126</v>
      </c>
      <c r="C158" s="101" t="s">
        <v>209</v>
      </c>
      <c r="D158" s="88">
        <v>64650</v>
      </c>
      <c r="E158" s="88">
        <v>1475</v>
      </c>
      <c r="F158" s="88">
        <f t="shared" si="4"/>
        <v>63175</v>
      </c>
      <c r="G158" s="88" t="s">
        <v>1801</v>
      </c>
      <c r="H158" s="89" t="s">
        <v>1802</v>
      </c>
      <c r="I158" s="90" t="s">
        <v>1803</v>
      </c>
      <c r="J158" s="88" t="s">
        <v>1804</v>
      </c>
    </row>
    <row r="159" spans="1:10">
      <c r="A159" s="87">
        <v>154</v>
      </c>
      <c r="B159" s="87">
        <v>125</v>
      </c>
      <c r="C159" s="101" t="s">
        <v>205</v>
      </c>
      <c r="D159" s="88">
        <v>36350</v>
      </c>
      <c r="E159" s="88">
        <v>875</v>
      </c>
      <c r="F159" s="88">
        <f t="shared" si="4"/>
        <v>35475</v>
      </c>
      <c r="G159" s="88" t="s">
        <v>1248</v>
      </c>
      <c r="H159" s="89" t="s">
        <v>1805</v>
      </c>
      <c r="I159" s="90" t="s">
        <v>1806</v>
      </c>
      <c r="J159" s="88" t="s">
        <v>1807</v>
      </c>
    </row>
    <row r="160" spans="1:10">
      <c r="A160" s="87">
        <v>155</v>
      </c>
      <c r="B160" s="87">
        <v>134</v>
      </c>
      <c r="C160" s="101" t="s">
        <v>237</v>
      </c>
      <c r="D160" s="88">
        <v>532200</v>
      </c>
      <c r="E160" s="88">
        <v>53220</v>
      </c>
      <c r="F160" s="88">
        <f t="shared" si="4"/>
        <v>478980</v>
      </c>
      <c r="G160" s="88" t="s">
        <v>1808</v>
      </c>
      <c r="H160" s="89" t="s">
        <v>1809</v>
      </c>
      <c r="I160" s="90" t="s">
        <v>1810</v>
      </c>
      <c r="J160" s="88" t="s">
        <v>1811</v>
      </c>
    </row>
    <row r="161" spans="1:10">
      <c r="A161" s="87">
        <v>156</v>
      </c>
      <c r="B161" s="87">
        <v>222</v>
      </c>
      <c r="C161" s="101" t="s">
        <v>461</v>
      </c>
      <c r="D161" s="88">
        <v>360900</v>
      </c>
      <c r="E161" s="88">
        <v>24275</v>
      </c>
      <c r="F161" s="88">
        <f t="shared" si="4"/>
        <v>336625</v>
      </c>
      <c r="G161" s="88" t="s">
        <v>1812</v>
      </c>
      <c r="H161" s="89" t="s">
        <v>1813</v>
      </c>
      <c r="I161" s="90" t="s">
        <v>1814</v>
      </c>
      <c r="J161" s="88" t="s">
        <v>1815</v>
      </c>
    </row>
    <row r="162" spans="1:10">
      <c r="A162" s="87">
        <v>157</v>
      </c>
      <c r="B162" s="87">
        <v>728</v>
      </c>
      <c r="C162" s="101" t="s">
        <v>898</v>
      </c>
      <c r="D162" s="88">
        <v>621300</v>
      </c>
      <c r="E162" s="88">
        <v>57750</v>
      </c>
      <c r="F162" s="88">
        <f t="shared" si="4"/>
        <v>563550</v>
      </c>
      <c r="G162" s="88" t="s">
        <v>672</v>
      </c>
      <c r="H162" s="89" t="s">
        <v>1816</v>
      </c>
      <c r="I162" s="90" t="s">
        <v>1817</v>
      </c>
      <c r="J162" s="88" t="s">
        <v>1818</v>
      </c>
    </row>
    <row r="163" spans="1:10">
      <c r="A163" s="87">
        <v>158</v>
      </c>
      <c r="B163" s="87">
        <v>852</v>
      </c>
      <c r="C163" s="101" t="s">
        <v>1039</v>
      </c>
      <c r="D163" s="88">
        <v>451800</v>
      </c>
      <c r="E163" s="88">
        <v>45180</v>
      </c>
      <c r="F163" s="88">
        <f t="shared" si="4"/>
        <v>406620</v>
      </c>
      <c r="G163" s="88" t="s">
        <v>1343</v>
      </c>
      <c r="H163" s="89" t="s">
        <v>1819</v>
      </c>
      <c r="I163" s="90" t="s">
        <v>1820</v>
      </c>
      <c r="J163" s="88" t="s">
        <v>1821</v>
      </c>
    </row>
    <row r="164" spans="1:10">
      <c r="A164" s="87">
        <v>159</v>
      </c>
      <c r="B164" s="87">
        <v>856</v>
      </c>
      <c r="C164" s="101" t="s">
        <v>1049</v>
      </c>
      <c r="D164" s="88">
        <v>93100</v>
      </c>
      <c r="E164" s="88">
        <v>9310</v>
      </c>
      <c r="F164" s="88">
        <f t="shared" si="4"/>
        <v>83790</v>
      </c>
      <c r="G164" s="88" t="s">
        <v>1822</v>
      </c>
      <c r="H164" s="89" t="s">
        <v>1823</v>
      </c>
      <c r="I164" s="90" t="s">
        <v>1824</v>
      </c>
      <c r="J164" s="88" t="s">
        <v>1825</v>
      </c>
    </row>
    <row r="165" spans="1:10" s="95" customFormat="1">
      <c r="A165" s="87">
        <v>160</v>
      </c>
      <c r="B165" s="91">
        <v>717</v>
      </c>
      <c r="C165" s="102" t="s">
        <v>880</v>
      </c>
      <c r="D165" s="92">
        <v>0</v>
      </c>
      <c r="E165" s="92">
        <v>0</v>
      </c>
      <c r="F165" s="92">
        <f t="shared" si="4"/>
        <v>0</v>
      </c>
      <c r="G165" s="92" t="s">
        <v>1866</v>
      </c>
      <c r="H165" s="93"/>
      <c r="I165" s="94"/>
      <c r="J165" s="92"/>
    </row>
    <row r="166" spans="1:10">
      <c r="A166" s="87">
        <v>161</v>
      </c>
      <c r="B166" s="87">
        <v>854</v>
      </c>
      <c r="C166" s="101" t="s">
        <v>1042</v>
      </c>
      <c r="D166" s="88">
        <v>800</v>
      </c>
      <c r="E166" s="88">
        <v>0</v>
      </c>
      <c r="F166" s="88">
        <f t="shared" ref="F166:F171" si="5">+D166-E166</f>
        <v>800</v>
      </c>
      <c r="G166" s="88" t="s">
        <v>1826</v>
      </c>
      <c r="H166" s="89" t="s">
        <v>1827</v>
      </c>
      <c r="I166" s="90" t="s">
        <v>1828</v>
      </c>
      <c r="J166" s="88" t="s">
        <v>1829</v>
      </c>
    </row>
    <row r="167" spans="1:10" ht="33">
      <c r="A167" s="87">
        <v>162</v>
      </c>
      <c r="B167" s="87">
        <v>840</v>
      </c>
      <c r="C167" s="101" t="s">
        <v>1020</v>
      </c>
      <c r="D167" s="88">
        <v>9582200</v>
      </c>
      <c r="E167" s="88">
        <v>315100</v>
      </c>
      <c r="F167" s="88">
        <f t="shared" si="5"/>
        <v>9267100</v>
      </c>
      <c r="G167" s="88" t="s">
        <v>1830</v>
      </c>
      <c r="H167" s="89" t="s">
        <v>1831</v>
      </c>
      <c r="I167" s="90" t="s">
        <v>1832</v>
      </c>
      <c r="J167" s="88" t="s">
        <v>1883</v>
      </c>
    </row>
    <row r="168" spans="1:10" s="95" customFormat="1">
      <c r="A168" s="87">
        <v>163</v>
      </c>
      <c r="B168" s="91">
        <v>832</v>
      </c>
      <c r="C168" s="102" t="s">
        <v>1017</v>
      </c>
      <c r="D168" s="92">
        <v>0</v>
      </c>
      <c r="E168" s="92">
        <v>0</v>
      </c>
      <c r="F168" s="92">
        <f t="shared" si="5"/>
        <v>0</v>
      </c>
      <c r="G168" s="92" t="s">
        <v>1867</v>
      </c>
      <c r="H168" s="93"/>
      <c r="I168" s="94"/>
      <c r="J168" s="92"/>
    </row>
    <row r="169" spans="1:10" ht="33">
      <c r="A169" s="87">
        <v>164</v>
      </c>
      <c r="B169" s="87">
        <v>866</v>
      </c>
      <c r="C169" s="101" t="s">
        <v>1056</v>
      </c>
      <c r="D169" s="88">
        <v>41050</v>
      </c>
      <c r="E169" s="88">
        <v>100</v>
      </c>
      <c r="F169" s="88">
        <f t="shared" si="5"/>
        <v>40950</v>
      </c>
      <c r="G169" s="88" t="s">
        <v>1833</v>
      </c>
      <c r="H169" s="89" t="s">
        <v>1834</v>
      </c>
      <c r="I169" s="90" t="s">
        <v>1835</v>
      </c>
      <c r="J169" s="88" t="s">
        <v>1836</v>
      </c>
    </row>
    <row r="170" spans="1:10" s="95" customFormat="1" ht="33">
      <c r="A170" s="87">
        <v>165</v>
      </c>
      <c r="B170" s="91">
        <v>872</v>
      </c>
      <c r="C170" s="102" t="s">
        <v>1067</v>
      </c>
      <c r="D170" s="92">
        <v>0</v>
      </c>
      <c r="E170" s="92">
        <v>0</v>
      </c>
      <c r="F170" s="92">
        <f t="shared" si="5"/>
        <v>0</v>
      </c>
      <c r="G170" s="92" t="s">
        <v>1868</v>
      </c>
      <c r="H170" s="93"/>
      <c r="I170" s="94"/>
      <c r="J170" s="92"/>
    </row>
    <row r="171" spans="1:10">
      <c r="A171" s="87">
        <v>166</v>
      </c>
      <c r="B171" s="87">
        <v>646</v>
      </c>
      <c r="C171" s="101" t="s">
        <v>632</v>
      </c>
      <c r="D171" s="88">
        <v>281250</v>
      </c>
      <c r="E171" s="88">
        <v>28125</v>
      </c>
      <c r="F171" s="88">
        <f t="shared" si="5"/>
        <v>253125</v>
      </c>
      <c r="G171" s="88" t="s">
        <v>1837</v>
      </c>
      <c r="H171" s="89" t="s">
        <v>1838</v>
      </c>
      <c r="I171" s="90" t="s">
        <v>1839</v>
      </c>
      <c r="J171" s="88" t="s">
        <v>1840</v>
      </c>
    </row>
    <row r="172" spans="1:10">
      <c r="B172" s="88"/>
      <c r="C172" s="103" t="s">
        <v>1262</v>
      </c>
      <c r="D172" s="96">
        <f>SUM(D6:D171)</f>
        <v>450400000</v>
      </c>
      <c r="E172" s="96">
        <f>SUM(E6:E171)</f>
        <v>47493090</v>
      </c>
      <c r="F172" s="96">
        <f>SUM(F6:F171)</f>
        <v>402906910</v>
      </c>
    </row>
    <row r="173" spans="1:10">
      <c r="B173" s="119"/>
      <c r="C173" s="120"/>
      <c r="D173" s="121"/>
      <c r="E173" s="121"/>
      <c r="F173" s="121"/>
    </row>
    <row r="174" spans="1:10">
      <c r="B174" s="119"/>
      <c r="C174" s="120"/>
      <c r="D174" s="121"/>
      <c r="E174" s="121"/>
      <c r="F174" s="121"/>
    </row>
    <row r="176" spans="1:10">
      <c r="C176" s="97" t="s">
        <v>1306</v>
      </c>
      <c r="D176" s="98">
        <v>450400000</v>
      </c>
      <c r="E176" s="99" t="s">
        <v>1894</v>
      </c>
      <c r="F176" s="88"/>
      <c r="G176" s="88"/>
      <c r="H176" s="88"/>
      <c r="I176" s="119"/>
    </row>
    <row r="177" spans="3:9">
      <c r="C177" s="97" t="s">
        <v>1370</v>
      </c>
      <c r="D177" s="98">
        <v>47493090</v>
      </c>
      <c r="E177" s="99" t="s">
        <v>1895</v>
      </c>
      <c r="F177" s="88"/>
      <c r="G177" s="88"/>
      <c r="H177" s="88"/>
      <c r="I177" s="88"/>
    </row>
    <row r="178" spans="3:9">
      <c r="C178" s="97" t="s">
        <v>1371</v>
      </c>
      <c r="D178" s="98">
        <v>402906910</v>
      </c>
      <c r="E178" s="99" t="s">
        <v>1896</v>
      </c>
      <c r="F178" s="88"/>
      <c r="G178" s="88"/>
      <c r="H178" s="88"/>
      <c r="I178" s="88"/>
    </row>
    <row r="180" spans="3:9" ht="20.25">
      <c r="E180" s="100" t="s">
        <v>1890</v>
      </c>
    </row>
    <row r="181" spans="3:9" ht="20.25">
      <c r="E181" s="100"/>
    </row>
    <row r="182" spans="3:9" ht="20.25">
      <c r="E182" s="100"/>
    </row>
    <row r="183" spans="3:9" ht="20.25">
      <c r="E183" s="100" t="s">
        <v>1884</v>
      </c>
    </row>
    <row r="184" spans="3:9" ht="20.25">
      <c r="E184" s="100" t="s">
        <v>1885</v>
      </c>
    </row>
  </sheetData>
  <mergeCells count="3">
    <mergeCell ref="A1:J1"/>
    <mergeCell ref="A2:J2"/>
    <mergeCell ref="A3:J3"/>
  </mergeCells>
  <pageMargins left="0.35" right="0.31" top="0.68" bottom="0.63" header="0.31496062992125984" footer="0.31496062992125984"/>
  <pageSetup paperSize="9" scale="62" fitToHeight="0" orientation="landscape" verticalDpi="0" r:id="rId1"/>
  <headerFooter>
    <oddHeader>Page &amp;P of &amp;N</oddHeader>
  </headerFooter>
</worksheet>
</file>

<file path=xl/worksheets/sheet9.xml><?xml version="1.0" encoding="utf-8"?>
<worksheet xmlns="http://schemas.openxmlformats.org/spreadsheetml/2006/main" xmlns:r="http://schemas.openxmlformats.org/officeDocument/2006/relationships">
  <dimension ref="A1:F36"/>
  <sheetViews>
    <sheetView topLeftCell="A13" zoomScale="85" zoomScaleNormal="85" workbookViewId="0">
      <selection activeCell="I28" sqref="I28"/>
    </sheetView>
  </sheetViews>
  <sheetFormatPr defaultRowHeight="16.5"/>
  <cols>
    <col min="1" max="1" width="9.140625" style="24"/>
    <col min="2" max="2" width="9.5703125" style="24" bestFit="1" customWidth="1"/>
    <col min="3" max="3" width="58" style="24" bestFit="1" customWidth="1"/>
    <col min="4" max="4" width="10.140625" style="24" bestFit="1" customWidth="1"/>
    <col min="5" max="5" width="9.85546875" style="24" bestFit="1" customWidth="1"/>
    <col min="6" max="6" width="10.140625" style="24" bestFit="1" customWidth="1"/>
    <col min="7" max="16384" width="9.140625" style="24"/>
  </cols>
  <sheetData>
    <row r="1" spans="1:6">
      <c r="A1" s="82"/>
      <c r="B1" s="82"/>
      <c r="C1" s="82"/>
      <c r="D1" s="82"/>
      <c r="E1" s="82"/>
      <c r="F1" s="82"/>
    </row>
    <row r="2" spans="1:6" ht="49.5">
      <c r="A2" s="78" t="s">
        <v>1270</v>
      </c>
      <c r="B2" s="78" t="s">
        <v>1</v>
      </c>
      <c r="C2" s="78" t="s">
        <v>1267</v>
      </c>
      <c r="D2" s="85" t="s">
        <v>1306</v>
      </c>
      <c r="E2" s="85" t="s">
        <v>1370</v>
      </c>
      <c r="F2" s="85" t="s">
        <v>1371</v>
      </c>
    </row>
    <row r="3" spans="1:6">
      <c r="A3" s="76">
        <v>1</v>
      </c>
      <c r="B3" s="76">
        <v>720</v>
      </c>
      <c r="C3" s="79" t="s">
        <v>890</v>
      </c>
      <c r="D3" s="84">
        <v>1350</v>
      </c>
      <c r="E3" s="84">
        <v>135</v>
      </c>
      <c r="F3" s="84">
        <v>1215</v>
      </c>
    </row>
    <row r="4" spans="1:6">
      <c r="A4" s="76">
        <v>2</v>
      </c>
      <c r="B4" s="76">
        <v>712</v>
      </c>
      <c r="C4" s="79" t="s">
        <v>862</v>
      </c>
      <c r="D4" s="84">
        <v>33900</v>
      </c>
      <c r="E4" s="84">
        <v>450</v>
      </c>
      <c r="F4" s="84">
        <v>33450</v>
      </c>
    </row>
    <row r="5" spans="1:6">
      <c r="A5" s="76">
        <v>3</v>
      </c>
      <c r="B5" s="76">
        <v>719</v>
      </c>
      <c r="C5" s="79" t="s">
        <v>887</v>
      </c>
      <c r="D5" s="84">
        <v>1700</v>
      </c>
      <c r="E5" s="84">
        <v>50</v>
      </c>
      <c r="F5" s="84">
        <v>1650</v>
      </c>
    </row>
    <row r="6" spans="1:6">
      <c r="A6" s="76">
        <v>4</v>
      </c>
      <c r="B6" s="76">
        <v>716</v>
      </c>
      <c r="C6" s="79" t="s">
        <v>876</v>
      </c>
      <c r="D6" s="84">
        <v>2550</v>
      </c>
      <c r="E6" s="84">
        <v>255</v>
      </c>
      <c r="F6" s="84">
        <v>2295</v>
      </c>
    </row>
    <row r="7" spans="1:6">
      <c r="A7" s="76">
        <v>5</v>
      </c>
      <c r="B7" s="76">
        <v>722</v>
      </c>
      <c r="C7" s="79" t="s">
        <v>894</v>
      </c>
      <c r="D7" s="84">
        <v>148950</v>
      </c>
      <c r="E7" s="84">
        <v>14895</v>
      </c>
      <c r="F7" s="84">
        <v>134055</v>
      </c>
    </row>
    <row r="8" spans="1:6">
      <c r="A8" s="76">
        <v>6</v>
      </c>
      <c r="B8" s="76">
        <v>829</v>
      </c>
      <c r="C8" s="79" t="s">
        <v>1013</v>
      </c>
      <c r="D8" s="84">
        <v>774000</v>
      </c>
      <c r="E8" s="84">
        <v>46700</v>
      </c>
      <c r="F8" s="84">
        <v>727300</v>
      </c>
    </row>
    <row r="9" spans="1:6">
      <c r="A9" s="76">
        <v>7</v>
      </c>
      <c r="B9" s="76">
        <v>158</v>
      </c>
      <c r="C9" s="79" t="s">
        <v>291</v>
      </c>
      <c r="D9" s="84">
        <v>1000</v>
      </c>
      <c r="E9" s="84">
        <v>25</v>
      </c>
      <c r="F9" s="84">
        <v>975</v>
      </c>
    </row>
    <row r="10" spans="1:6">
      <c r="A10" s="76">
        <v>8</v>
      </c>
      <c r="B10" s="76">
        <v>808</v>
      </c>
      <c r="C10" s="79" t="s">
        <v>961</v>
      </c>
      <c r="D10" s="84">
        <v>198950</v>
      </c>
      <c r="E10" s="84">
        <v>15200</v>
      </c>
      <c r="F10" s="84">
        <v>183750</v>
      </c>
    </row>
    <row r="11" spans="1:6">
      <c r="A11" s="76">
        <v>9</v>
      </c>
      <c r="B11" s="76">
        <v>810</v>
      </c>
      <c r="C11" s="79" t="s">
        <v>969</v>
      </c>
      <c r="D11" s="84">
        <v>65300</v>
      </c>
      <c r="E11" s="84">
        <v>6530</v>
      </c>
      <c r="F11" s="84">
        <v>58770</v>
      </c>
    </row>
    <row r="12" spans="1:6">
      <c r="A12" s="76">
        <v>10</v>
      </c>
      <c r="B12" s="76">
        <v>809</v>
      </c>
      <c r="C12" s="79" t="s">
        <v>965</v>
      </c>
      <c r="D12" s="84">
        <v>45550</v>
      </c>
      <c r="E12" s="84">
        <v>750</v>
      </c>
      <c r="F12" s="84">
        <v>44800</v>
      </c>
    </row>
    <row r="13" spans="1:6">
      <c r="A13" s="76">
        <v>11</v>
      </c>
      <c r="B13" s="76">
        <v>806</v>
      </c>
      <c r="C13" s="79" t="s">
        <v>953</v>
      </c>
      <c r="D13" s="84">
        <v>182900</v>
      </c>
      <c r="E13" s="84">
        <v>12175</v>
      </c>
      <c r="F13" s="84">
        <v>170725</v>
      </c>
    </row>
    <row r="14" spans="1:6">
      <c r="A14" s="76">
        <v>12</v>
      </c>
      <c r="B14" s="76">
        <v>811</v>
      </c>
      <c r="C14" s="79" t="s">
        <v>973</v>
      </c>
      <c r="D14" s="84">
        <v>23900</v>
      </c>
      <c r="E14" s="84">
        <v>250</v>
      </c>
      <c r="F14" s="84">
        <v>23650</v>
      </c>
    </row>
    <row r="15" spans="1:6">
      <c r="A15" s="76">
        <v>13</v>
      </c>
      <c r="B15" s="76">
        <v>805</v>
      </c>
      <c r="C15" s="79" t="s">
        <v>949</v>
      </c>
      <c r="D15" s="84">
        <v>455950</v>
      </c>
      <c r="E15" s="84">
        <v>8725</v>
      </c>
      <c r="F15" s="84">
        <v>447225</v>
      </c>
    </row>
    <row r="16" spans="1:6">
      <c r="A16" s="76">
        <v>14</v>
      </c>
      <c r="B16" s="76">
        <v>979</v>
      </c>
      <c r="C16" s="79" t="s">
        <v>1203</v>
      </c>
      <c r="D16" s="84">
        <v>50</v>
      </c>
      <c r="E16" s="84">
        <v>5</v>
      </c>
      <c r="F16" s="84">
        <v>45</v>
      </c>
    </row>
    <row r="17" spans="1:6">
      <c r="A17" s="76">
        <v>15</v>
      </c>
      <c r="B17" s="76">
        <v>692</v>
      </c>
      <c r="C17" s="79" t="s">
        <v>802</v>
      </c>
      <c r="D17" s="84">
        <v>43600</v>
      </c>
      <c r="E17" s="84">
        <v>2700</v>
      </c>
      <c r="F17" s="84">
        <v>40900</v>
      </c>
    </row>
    <row r="18" spans="1:6">
      <c r="A18" s="76">
        <v>16</v>
      </c>
      <c r="B18" s="76">
        <v>229</v>
      </c>
      <c r="C18" s="79" t="s">
        <v>508</v>
      </c>
      <c r="D18" s="84">
        <v>17700</v>
      </c>
      <c r="E18" s="84">
        <v>1770</v>
      </c>
      <c r="F18" s="84">
        <v>15930</v>
      </c>
    </row>
    <row r="19" spans="1:6">
      <c r="A19" s="76">
        <v>17</v>
      </c>
      <c r="B19" s="76">
        <v>105</v>
      </c>
      <c r="C19" s="79" t="s">
        <v>55</v>
      </c>
      <c r="D19" s="84">
        <v>468350</v>
      </c>
      <c r="E19" s="84">
        <v>46835</v>
      </c>
      <c r="F19" s="84">
        <v>421515</v>
      </c>
    </row>
    <row r="20" spans="1:6">
      <c r="A20" s="76">
        <v>18</v>
      </c>
      <c r="B20" s="76">
        <v>718</v>
      </c>
      <c r="C20" s="79" t="s">
        <v>884</v>
      </c>
      <c r="D20" s="84">
        <v>72500</v>
      </c>
      <c r="E20" s="84">
        <v>7250</v>
      </c>
      <c r="F20" s="84">
        <v>65250</v>
      </c>
    </row>
    <row r="21" spans="1:6">
      <c r="A21" s="76">
        <v>19</v>
      </c>
      <c r="B21" s="76">
        <v>703</v>
      </c>
      <c r="C21" s="79" t="s">
        <v>837</v>
      </c>
      <c r="D21" s="84">
        <v>10350</v>
      </c>
      <c r="E21" s="84">
        <v>1025</v>
      </c>
      <c r="F21" s="84">
        <v>9325</v>
      </c>
    </row>
    <row r="22" spans="1:6">
      <c r="A22" s="76">
        <v>20</v>
      </c>
      <c r="B22" s="76">
        <v>227</v>
      </c>
      <c r="C22" s="79" t="s">
        <v>504</v>
      </c>
      <c r="D22" s="84">
        <v>100</v>
      </c>
      <c r="E22" s="84">
        <v>0</v>
      </c>
      <c r="F22" s="84">
        <v>100</v>
      </c>
    </row>
    <row r="23" spans="1:6">
      <c r="A23" s="76">
        <v>21</v>
      </c>
      <c r="B23" s="76">
        <v>514</v>
      </c>
      <c r="C23" s="79" t="s">
        <v>548</v>
      </c>
      <c r="D23" s="84">
        <v>5400</v>
      </c>
      <c r="E23" s="84">
        <v>200</v>
      </c>
      <c r="F23" s="84">
        <v>5200</v>
      </c>
    </row>
    <row r="24" spans="1:6">
      <c r="A24" s="76">
        <v>22</v>
      </c>
      <c r="B24" s="76">
        <v>827</v>
      </c>
      <c r="C24" s="79" t="s">
        <v>1191</v>
      </c>
      <c r="D24" s="84">
        <v>350</v>
      </c>
      <c r="E24" s="84">
        <v>0</v>
      </c>
      <c r="F24" s="84">
        <v>350</v>
      </c>
    </row>
    <row r="25" spans="1:6">
      <c r="A25" s="76">
        <v>23</v>
      </c>
      <c r="B25" s="76">
        <v>847</v>
      </c>
      <c r="C25" s="79" t="s">
        <v>1035</v>
      </c>
      <c r="D25" s="84">
        <v>792700</v>
      </c>
      <c r="E25" s="84">
        <v>79270</v>
      </c>
      <c r="F25" s="84">
        <v>713430</v>
      </c>
    </row>
    <row r="26" spans="1:6">
      <c r="A26" s="76">
        <v>24</v>
      </c>
      <c r="B26" s="76">
        <v>873</v>
      </c>
      <c r="C26" s="79" t="s">
        <v>1070</v>
      </c>
      <c r="D26" s="84">
        <v>136400</v>
      </c>
      <c r="E26" s="84">
        <v>13640</v>
      </c>
      <c r="F26" s="84">
        <v>122760</v>
      </c>
    </row>
    <row r="27" spans="1:6">
      <c r="A27" s="76">
        <v>25</v>
      </c>
      <c r="B27" s="76">
        <v>717</v>
      </c>
      <c r="C27" s="79" t="s">
        <v>880</v>
      </c>
      <c r="D27" s="84">
        <v>84100</v>
      </c>
      <c r="E27" s="84">
        <v>8410</v>
      </c>
      <c r="F27" s="84">
        <v>75690</v>
      </c>
    </row>
    <row r="28" spans="1:6">
      <c r="A28" s="76">
        <v>26</v>
      </c>
      <c r="B28" s="76">
        <v>832</v>
      </c>
      <c r="C28" s="79" t="s">
        <v>1017</v>
      </c>
      <c r="D28" s="84">
        <v>7850</v>
      </c>
      <c r="E28" s="84">
        <v>425</v>
      </c>
      <c r="F28" s="84">
        <v>7425</v>
      </c>
    </row>
    <row r="29" spans="1:6">
      <c r="A29" s="76">
        <v>27</v>
      </c>
      <c r="B29" s="76">
        <v>230</v>
      </c>
      <c r="C29" s="79" t="s">
        <v>512</v>
      </c>
      <c r="D29" s="84">
        <v>77250</v>
      </c>
      <c r="E29" s="84">
        <v>7725</v>
      </c>
      <c r="F29" s="84">
        <v>69525</v>
      </c>
    </row>
    <row r="30" spans="1:6">
      <c r="A30" s="76">
        <v>28</v>
      </c>
      <c r="B30" s="76">
        <v>872</v>
      </c>
      <c r="C30" s="79" t="s">
        <v>1067</v>
      </c>
      <c r="D30" s="84">
        <v>32650</v>
      </c>
      <c r="E30" s="84">
        <v>1700</v>
      </c>
      <c r="F30" s="84">
        <v>30950</v>
      </c>
    </row>
    <row r="31" spans="1:6" ht="17.25" thickBot="1">
      <c r="C31" s="83" t="s">
        <v>1319</v>
      </c>
      <c r="D31" s="83">
        <f>SUM(D3:D30)</f>
        <v>3685350</v>
      </c>
      <c r="E31" s="83">
        <f>SUM(E3:E30)</f>
        <v>277095</v>
      </c>
      <c r="F31" s="83">
        <f>SUM(F3:F30)</f>
        <v>3408255</v>
      </c>
    </row>
    <row r="32" spans="1:6" ht="17.25" thickTop="1"/>
    <row r="34" spans="1:6">
      <c r="A34" s="82"/>
      <c r="B34" s="77">
        <v>804</v>
      </c>
      <c r="C34" s="80" t="s">
        <v>901</v>
      </c>
      <c r="D34" s="81">
        <v>43904900</v>
      </c>
      <c r="E34" s="81">
        <v>3899180</v>
      </c>
      <c r="F34" s="81">
        <v>40005720</v>
      </c>
    </row>
    <row r="36" spans="1:6">
      <c r="D36" s="24">
        <f>SUM(D31:D34)</f>
        <v>47590250</v>
      </c>
      <c r="E36" s="24">
        <f>SUM(E31:E34)</f>
        <v>4176275</v>
      </c>
      <c r="F36" s="24">
        <f>SUM(F31:F34)</f>
        <v>43413975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Tech. Centre Data</vt:lpstr>
      <vt:lpstr>Calculation Sheet</vt:lpstr>
      <vt:lpstr>In-House</vt:lpstr>
      <vt:lpstr>RO-wise</vt:lpstr>
      <vt:lpstr>REG-EA wise</vt:lpstr>
      <vt:lpstr>Reg-wise</vt:lpstr>
      <vt:lpstr>Def. Report- Aug</vt:lpstr>
      <vt:lpstr>Pmt. Sheet</vt:lpstr>
      <vt:lpstr>Pmt. not effected</vt:lpstr>
      <vt:lpstr>'In-House'!Print_Area</vt:lpstr>
      <vt:lpstr>'Pmt. Sheet'!Print_Area</vt:lpstr>
      <vt:lpstr>'Pmt.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Ashok Bisht</dc:creator>
  <dc:description/>
  <cp:lastModifiedBy>ashok.bisht</cp:lastModifiedBy>
  <cp:revision>1</cp:revision>
  <cp:lastPrinted>2021-09-29T11:50:13Z</cp:lastPrinted>
  <dcterms:created xsi:type="dcterms:W3CDTF">2021-01-07T07:23:25Z</dcterms:created>
  <dcterms:modified xsi:type="dcterms:W3CDTF">2021-09-29T12:21:09Z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